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6"/>
  <workbookPr/>
  <mc:AlternateContent xmlns:mc="http://schemas.openxmlformats.org/markup-compatibility/2006">
    <mc:Choice Requires="x15">
      <x15ac:absPath xmlns:x15ac="http://schemas.microsoft.com/office/spreadsheetml/2010/11/ac" url="C:\Users\magdalena.casillas\Desktop\PLANTILLA DE PERSONAL 2015-2020\"/>
    </mc:Choice>
  </mc:AlternateContent>
  <xr:revisionPtr revIDLastSave="0" documentId="8_{C9BFC487-4EAB-45E8-9920-15111A247BBC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lantilla 2019" sheetId="1" r:id="rId1"/>
  </sheets>
  <definedNames>
    <definedName name="_xlnm._FilterDatabase" localSheetId="0" hidden="1">'Plantilla 2019'!$A$2:$VF$481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xlnm.Print_Area" localSheetId="0">'Plantilla 2019'!$A$1:$AO$481</definedName>
    <definedName name="fer" localSheetId="0" hidden="1">#REF!</definedName>
    <definedName name="fer" hidden="1">#REF!</definedName>
    <definedName name="ferl" localSheetId="0" hidden="1">#REF!</definedName>
    <definedName name="ferl" hidden="1">#REF!</definedName>
    <definedName name="flz" localSheetId="0" hidden="1">#REF!</definedName>
    <definedName name="flz" hidden="1">#REF!</definedName>
    <definedName name="Mensualplantilla" localSheetId="0" hidden="1">#REF!</definedName>
    <definedName name="Mensualplantilla" hidden="1">#REF!</definedName>
    <definedName name="_xlnm.Print_Titles" localSheetId="0">'Plantilla 2019'!$2:$2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9" i="1" l="1"/>
  <c r="AM374" i="1" l="1"/>
  <c r="AN374" i="1"/>
  <c r="AO374" i="1"/>
  <c r="AO61" i="1"/>
  <c r="AO78" i="1" s="1"/>
  <c r="AO10" i="1"/>
  <c r="T61" i="1" l="1"/>
  <c r="U61" i="1"/>
  <c r="Z61" i="1"/>
  <c r="AA61" i="1"/>
  <c r="N481" i="1" l="1"/>
  <c r="N480" i="1"/>
  <c r="AL479" i="1"/>
  <c r="AA479" i="1"/>
  <c r="Z479" i="1"/>
  <c r="U479" i="1"/>
  <c r="T479" i="1"/>
  <c r="AB478" i="1"/>
  <c r="V478" i="1"/>
  <c r="Y478" i="1" s="1"/>
  <c r="AB477" i="1"/>
  <c r="V477" i="1"/>
  <c r="Y477" i="1" s="1"/>
  <c r="AG477" i="1" s="1"/>
  <c r="AB476" i="1"/>
  <c r="V476" i="1"/>
  <c r="Y476" i="1" s="1"/>
  <c r="AF476" i="1" s="1"/>
  <c r="V475" i="1"/>
  <c r="Y475" i="1" s="1"/>
  <c r="AB474" i="1"/>
  <c r="V474" i="1"/>
  <c r="Y474" i="1" s="1"/>
  <c r="AH474" i="1" s="1"/>
  <c r="AB473" i="1"/>
  <c r="V473" i="1"/>
  <c r="Y473" i="1" s="1"/>
  <c r="AF473" i="1" s="1"/>
  <c r="AB472" i="1"/>
  <c r="V472" i="1"/>
  <c r="Y472" i="1" s="1"/>
  <c r="AB471" i="1"/>
  <c r="V471" i="1"/>
  <c r="Y471" i="1" s="1"/>
  <c r="AF471" i="1" s="1"/>
  <c r="AB470" i="1"/>
  <c r="V470" i="1"/>
  <c r="Y470" i="1" s="1"/>
  <c r="AB469" i="1"/>
  <c r="V469" i="1"/>
  <c r="Y469" i="1" s="1"/>
  <c r="AI469" i="1" s="1"/>
  <c r="AB468" i="1"/>
  <c r="V468" i="1"/>
  <c r="Y468" i="1" s="1"/>
  <c r="AI468" i="1" s="1"/>
  <c r="AB467" i="1"/>
  <c r="V467" i="1"/>
  <c r="Y467" i="1" s="1"/>
  <c r="AH467" i="1" s="1"/>
  <c r="AB466" i="1"/>
  <c r="V466" i="1"/>
  <c r="Y466" i="1" s="1"/>
  <c r="AB465" i="1"/>
  <c r="V465" i="1"/>
  <c r="Y465" i="1" s="1"/>
  <c r="AB464" i="1"/>
  <c r="V464" i="1"/>
  <c r="Y464" i="1" s="1"/>
  <c r="AF464" i="1" s="1"/>
  <c r="AB463" i="1"/>
  <c r="V463" i="1"/>
  <c r="Y463" i="1" s="1"/>
  <c r="AH463" i="1" s="1"/>
  <c r="V462" i="1"/>
  <c r="Y462" i="1" s="1"/>
  <c r="AH462" i="1" s="1"/>
  <c r="AB461" i="1"/>
  <c r="V461" i="1"/>
  <c r="Y461" i="1" s="1"/>
  <c r="AI461" i="1" s="1"/>
  <c r="AB460" i="1"/>
  <c r="V460" i="1"/>
  <c r="Y460" i="1" s="1"/>
  <c r="AB459" i="1"/>
  <c r="V459" i="1"/>
  <c r="Y459" i="1" s="1"/>
  <c r="V458" i="1"/>
  <c r="Y458" i="1" s="1"/>
  <c r="V457" i="1"/>
  <c r="Y457" i="1" s="1"/>
  <c r="V456" i="1"/>
  <c r="Y456" i="1" s="1"/>
  <c r="AB455" i="1"/>
  <c r="V455" i="1"/>
  <c r="Y455" i="1" s="1"/>
  <c r="AB454" i="1"/>
  <c r="S454" i="1"/>
  <c r="V454" i="1" s="1"/>
  <c r="Y454" i="1" s="1"/>
  <c r="AG454" i="1" s="1"/>
  <c r="AB453" i="1"/>
  <c r="V453" i="1"/>
  <c r="Y453" i="1" s="1"/>
  <c r="V452" i="1"/>
  <c r="Y452" i="1" s="1"/>
  <c r="AC452" i="1" s="1"/>
  <c r="AB451" i="1"/>
  <c r="V451" i="1"/>
  <c r="Y451" i="1" s="1"/>
  <c r="AH451" i="1" s="1"/>
  <c r="AB52" i="1"/>
  <c r="V52" i="1"/>
  <c r="Y52" i="1" s="1"/>
  <c r="AE52" i="1" s="1"/>
  <c r="V450" i="1"/>
  <c r="Y450" i="1" s="1"/>
  <c r="AF450" i="1" s="1"/>
  <c r="AB449" i="1"/>
  <c r="V449" i="1"/>
  <c r="Y449" i="1" s="1"/>
  <c r="AE449" i="1" s="1"/>
  <c r="AB448" i="1"/>
  <c r="V448" i="1"/>
  <c r="Y448" i="1" s="1"/>
  <c r="AF448" i="1" s="1"/>
  <c r="AB447" i="1"/>
  <c r="V447" i="1"/>
  <c r="Y447" i="1" s="1"/>
  <c r="AB446" i="1"/>
  <c r="V446" i="1"/>
  <c r="Y446" i="1" s="1"/>
  <c r="AF446" i="1" s="1"/>
  <c r="AB445" i="1"/>
  <c r="V445" i="1"/>
  <c r="AB444" i="1"/>
  <c r="V444" i="1"/>
  <c r="Y444" i="1" s="1"/>
  <c r="AC444" i="1" s="1"/>
  <c r="V443" i="1"/>
  <c r="Y443" i="1" s="1"/>
  <c r="AI443" i="1" s="1"/>
  <c r="AB442" i="1"/>
  <c r="V442" i="1"/>
  <c r="Y442" i="1" s="1"/>
  <c r="AB441" i="1"/>
  <c r="V441" i="1"/>
  <c r="Y441" i="1" s="1"/>
  <c r="AB440" i="1"/>
  <c r="V440" i="1"/>
  <c r="Y440" i="1" s="1"/>
  <c r="AD440" i="1" s="1"/>
  <c r="V439" i="1"/>
  <c r="Y439" i="1" s="1"/>
  <c r="AB438" i="1"/>
  <c r="V438" i="1"/>
  <c r="Y438" i="1" s="1"/>
  <c r="AB437" i="1"/>
  <c r="V437" i="1"/>
  <c r="Y437" i="1" s="1"/>
  <c r="AB436" i="1"/>
  <c r="V436" i="1"/>
  <c r="Y436" i="1" s="1"/>
  <c r="AB435" i="1"/>
  <c r="V435" i="1"/>
  <c r="Y435" i="1" s="1"/>
  <c r="AB434" i="1"/>
  <c r="V434" i="1"/>
  <c r="Y434" i="1" s="1"/>
  <c r="AC434" i="1" s="1"/>
  <c r="AB433" i="1"/>
  <c r="V433" i="1"/>
  <c r="Y433" i="1" s="1"/>
  <c r="V432" i="1"/>
  <c r="Y432" i="1" s="1"/>
  <c r="AG432" i="1" s="1"/>
  <c r="AB431" i="1"/>
  <c r="V431" i="1"/>
  <c r="Y431" i="1" s="1"/>
  <c r="AB430" i="1"/>
  <c r="V430" i="1"/>
  <c r="Y430" i="1" s="1"/>
  <c r="AF430" i="1" s="1"/>
  <c r="AB429" i="1"/>
  <c r="V429" i="1"/>
  <c r="Y429" i="1" s="1"/>
  <c r="V428" i="1"/>
  <c r="Y428" i="1" s="1"/>
  <c r="AB427" i="1"/>
  <c r="V427" i="1"/>
  <c r="Y427" i="1" s="1"/>
  <c r="AE427" i="1" s="1"/>
  <c r="AB426" i="1"/>
  <c r="V426" i="1"/>
  <c r="Y426" i="1" s="1"/>
  <c r="AE426" i="1" s="1"/>
  <c r="V425" i="1"/>
  <c r="Y425" i="1" s="1"/>
  <c r="AG425" i="1" s="1"/>
  <c r="AB424" i="1"/>
  <c r="V424" i="1"/>
  <c r="Y424" i="1" s="1"/>
  <c r="AH424" i="1" s="1"/>
  <c r="AB423" i="1"/>
  <c r="V423" i="1"/>
  <c r="Y423" i="1" s="1"/>
  <c r="AB422" i="1"/>
  <c r="V422" i="1"/>
  <c r="Y422" i="1" s="1"/>
  <c r="AE422" i="1" s="1"/>
  <c r="V421" i="1"/>
  <c r="Y421" i="1" s="1"/>
  <c r="AB420" i="1"/>
  <c r="V420" i="1"/>
  <c r="Y420" i="1" s="1"/>
  <c r="V419" i="1"/>
  <c r="Y419" i="1" s="1"/>
  <c r="AB418" i="1"/>
  <c r="V418" i="1"/>
  <c r="Y418" i="1" s="1"/>
  <c r="AG418" i="1" s="1"/>
  <c r="AB417" i="1"/>
  <c r="V417" i="1"/>
  <c r="Y417" i="1" s="1"/>
  <c r="V416" i="1"/>
  <c r="Y416" i="1" s="1"/>
  <c r="AB415" i="1"/>
  <c r="V415" i="1"/>
  <c r="Y415" i="1" s="1"/>
  <c r="AI415" i="1" s="1"/>
  <c r="AB414" i="1"/>
  <c r="V414" i="1"/>
  <c r="Y414" i="1" s="1"/>
  <c r="AF414" i="1" s="1"/>
  <c r="AB413" i="1"/>
  <c r="V413" i="1"/>
  <c r="Y413" i="1" s="1"/>
  <c r="AF413" i="1" s="1"/>
  <c r="AB412" i="1"/>
  <c r="V412" i="1"/>
  <c r="Y412" i="1" s="1"/>
  <c r="AH412" i="1" s="1"/>
  <c r="V411" i="1"/>
  <c r="Y411" i="1" s="1"/>
  <c r="AF411" i="1" s="1"/>
  <c r="AB410" i="1"/>
  <c r="V410" i="1"/>
  <c r="Y410" i="1" s="1"/>
  <c r="V409" i="1"/>
  <c r="Y409" i="1" s="1"/>
  <c r="AF409" i="1" s="1"/>
  <c r="AB408" i="1"/>
  <c r="V408" i="1"/>
  <c r="Y408" i="1" s="1"/>
  <c r="AB407" i="1"/>
  <c r="V407" i="1"/>
  <c r="Y407" i="1" s="1"/>
  <c r="V406" i="1"/>
  <c r="Y406" i="1" s="1"/>
  <c r="AI406" i="1" s="1"/>
  <c r="AB405" i="1"/>
  <c r="V405" i="1"/>
  <c r="Y405" i="1" s="1"/>
  <c r="AB404" i="1"/>
  <c r="V404" i="1"/>
  <c r="Y404" i="1" s="1"/>
  <c r="AF404" i="1" s="1"/>
  <c r="AB403" i="1"/>
  <c r="V403" i="1"/>
  <c r="Y403" i="1" s="1"/>
  <c r="AG403" i="1" s="1"/>
  <c r="AB402" i="1"/>
  <c r="V402" i="1"/>
  <c r="Y402" i="1" s="1"/>
  <c r="AE402" i="1" s="1"/>
  <c r="V401" i="1"/>
  <c r="W401" i="1" s="1"/>
  <c r="V400" i="1"/>
  <c r="Y400" i="1" s="1"/>
  <c r="V399" i="1"/>
  <c r="Y399" i="1" s="1"/>
  <c r="V398" i="1"/>
  <c r="Y398" i="1" s="1"/>
  <c r="V397" i="1"/>
  <c r="Y397" i="1" s="1"/>
  <c r="V396" i="1"/>
  <c r="Y396" i="1" s="1"/>
  <c r="AF396" i="1" s="1"/>
  <c r="V395" i="1"/>
  <c r="Y395" i="1" s="1"/>
  <c r="AB394" i="1"/>
  <c r="V394" i="1"/>
  <c r="Y394" i="1" s="1"/>
  <c r="AG394" i="1" s="1"/>
  <c r="V393" i="1"/>
  <c r="Y393" i="1" s="1"/>
  <c r="V392" i="1"/>
  <c r="Y392" i="1" s="1"/>
  <c r="AG392" i="1" s="1"/>
  <c r="AB391" i="1"/>
  <c r="V391" i="1"/>
  <c r="Y391" i="1" s="1"/>
  <c r="AC391" i="1" s="1"/>
  <c r="AB390" i="1"/>
  <c r="V390" i="1"/>
  <c r="Y390" i="1" s="1"/>
  <c r="AB389" i="1"/>
  <c r="S389" i="1"/>
  <c r="V389" i="1" s="1"/>
  <c r="Y389" i="1" s="1"/>
  <c r="AB378" i="1"/>
  <c r="S378" i="1"/>
  <c r="AB388" i="1"/>
  <c r="V388" i="1"/>
  <c r="X388" i="1" s="1"/>
  <c r="X479" i="1" s="1"/>
  <c r="AB387" i="1"/>
  <c r="V387" i="1"/>
  <c r="Y387" i="1" s="1"/>
  <c r="V386" i="1"/>
  <c r="Y386" i="1" s="1"/>
  <c r="V385" i="1"/>
  <c r="Y385" i="1" s="1"/>
  <c r="V384" i="1"/>
  <c r="Y384" i="1" s="1"/>
  <c r="V383" i="1"/>
  <c r="Y383" i="1" s="1"/>
  <c r="V382" i="1"/>
  <c r="Y382" i="1" s="1"/>
  <c r="AB381" i="1"/>
  <c r="V381" i="1"/>
  <c r="Y381" i="1" s="1"/>
  <c r="V380" i="1"/>
  <c r="Y380" i="1" s="1"/>
  <c r="AF380" i="1" s="1"/>
  <c r="AB379" i="1"/>
  <c r="V379" i="1"/>
  <c r="Y379" i="1" s="1"/>
  <c r="AF379" i="1" s="1"/>
  <c r="AB377" i="1"/>
  <c r="V377" i="1"/>
  <c r="Y377" i="1" s="1"/>
  <c r="AG377" i="1" s="1"/>
  <c r="V376" i="1"/>
  <c r="Y376" i="1" s="1"/>
  <c r="AD376" i="1" s="1"/>
  <c r="AB375" i="1"/>
  <c r="V375" i="1"/>
  <c r="AL374" i="1"/>
  <c r="AA374" i="1"/>
  <c r="Z374" i="1"/>
  <c r="U374" i="1"/>
  <c r="T374" i="1"/>
  <c r="AB373" i="1"/>
  <c r="V373" i="1"/>
  <c r="X373" i="1" s="1"/>
  <c r="AB372" i="1"/>
  <c r="V372" i="1"/>
  <c r="X372" i="1" s="1"/>
  <c r="AB371" i="1"/>
  <c r="V371" i="1"/>
  <c r="AB370" i="1"/>
  <c r="V370" i="1"/>
  <c r="X370" i="1" s="1"/>
  <c r="Y370" i="1" s="1"/>
  <c r="AB369" i="1"/>
  <c r="V369" i="1"/>
  <c r="X369" i="1" s="1"/>
  <c r="V368" i="1"/>
  <c r="X368" i="1" s="1"/>
  <c r="Y368" i="1" s="1"/>
  <c r="AB367" i="1"/>
  <c r="V367" i="1"/>
  <c r="AB366" i="1"/>
  <c r="V366" i="1"/>
  <c r="X366" i="1" s="1"/>
  <c r="AB365" i="1"/>
  <c r="V365" i="1"/>
  <c r="AB364" i="1"/>
  <c r="V364" i="1"/>
  <c r="X364" i="1" s="1"/>
  <c r="Y364" i="1" s="1"/>
  <c r="AB363" i="1"/>
  <c r="V363" i="1"/>
  <c r="AB362" i="1"/>
  <c r="V362" i="1"/>
  <c r="AB361" i="1"/>
  <c r="V361" i="1"/>
  <c r="AB360" i="1"/>
  <c r="V360" i="1"/>
  <c r="Y360" i="1" s="1"/>
  <c r="AB359" i="1"/>
  <c r="V359" i="1"/>
  <c r="Y359" i="1" s="1"/>
  <c r="AE359" i="1" s="1"/>
  <c r="AB358" i="1"/>
  <c r="V358" i="1"/>
  <c r="Y358" i="1" s="1"/>
  <c r="AF358" i="1" s="1"/>
  <c r="AB357" i="1"/>
  <c r="V357" i="1"/>
  <c r="Y357" i="1" s="1"/>
  <c r="AD357" i="1" s="1"/>
  <c r="AB356" i="1"/>
  <c r="V356" i="1"/>
  <c r="X356" i="1" s="1"/>
  <c r="Y356" i="1" s="1"/>
  <c r="AB355" i="1"/>
  <c r="V355" i="1"/>
  <c r="AB354" i="1"/>
  <c r="V354" i="1"/>
  <c r="Y354" i="1" s="1"/>
  <c r="AE354" i="1" s="1"/>
  <c r="AB353" i="1"/>
  <c r="V353" i="1"/>
  <c r="Y353" i="1" s="1"/>
  <c r="AB352" i="1"/>
  <c r="V352" i="1"/>
  <c r="Y352" i="1" s="1"/>
  <c r="AF352" i="1" s="1"/>
  <c r="AB351" i="1"/>
  <c r="V351" i="1"/>
  <c r="Y351" i="1" s="1"/>
  <c r="AH351" i="1" s="1"/>
  <c r="AB350" i="1"/>
  <c r="V350" i="1"/>
  <c r="Y350" i="1" s="1"/>
  <c r="AB349" i="1"/>
  <c r="V349" i="1"/>
  <c r="Y349" i="1" s="1"/>
  <c r="AF349" i="1" s="1"/>
  <c r="AB348" i="1"/>
  <c r="V348" i="1"/>
  <c r="Y348" i="1" s="1"/>
  <c r="AF348" i="1" s="1"/>
  <c r="V347" i="1"/>
  <c r="Y347" i="1" s="1"/>
  <c r="AG347" i="1" s="1"/>
  <c r="AB346" i="1"/>
  <c r="V346" i="1"/>
  <c r="Y346" i="1" s="1"/>
  <c r="AD346" i="1" s="1"/>
  <c r="AB345" i="1"/>
  <c r="V345" i="1"/>
  <c r="Y345" i="1" s="1"/>
  <c r="AI345" i="1" s="1"/>
  <c r="AB344" i="1"/>
  <c r="V344" i="1"/>
  <c r="Y344" i="1" s="1"/>
  <c r="AB343" i="1"/>
  <c r="V343" i="1"/>
  <c r="Y343" i="1" s="1"/>
  <c r="AF343" i="1" s="1"/>
  <c r="AB342" i="1"/>
  <c r="S342" i="1"/>
  <c r="V342" i="1" s="1"/>
  <c r="Y342" i="1" s="1"/>
  <c r="AB341" i="1"/>
  <c r="V341" i="1"/>
  <c r="Y341" i="1" s="1"/>
  <c r="V340" i="1"/>
  <c r="Y340" i="1" s="1"/>
  <c r="AG340" i="1" s="1"/>
  <c r="AB339" i="1"/>
  <c r="V339" i="1"/>
  <c r="Y339" i="1" s="1"/>
  <c r="AD339" i="1" s="1"/>
  <c r="V338" i="1"/>
  <c r="Y338" i="1" s="1"/>
  <c r="AG338" i="1" s="1"/>
  <c r="V337" i="1"/>
  <c r="Y337" i="1" s="1"/>
  <c r="AH337" i="1" s="1"/>
  <c r="AB336" i="1"/>
  <c r="V336" i="1"/>
  <c r="Y336" i="1" s="1"/>
  <c r="AB335" i="1"/>
  <c r="V335" i="1"/>
  <c r="Y335" i="1" s="1"/>
  <c r="AB334" i="1"/>
  <c r="V334" i="1"/>
  <c r="Y334" i="1" s="1"/>
  <c r="AF334" i="1" s="1"/>
  <c r="AB333" i="1"/>
  <c r="V333" i="1"/>
  <c r="Y333" i="1" s="1"/>
  <c r="AB332" i="1"/>
  <c r="V332" i="1"/>
  <c r="Y332" i="1" s="1"/>
  <c r="AF332" i="1" s="1"/>
  <c r="V331" i="1"/>
  <c r="Y331" i="1" s="1"/>
  <c r="AG331" i="1" s="1"/>
  <c r="V330" i="1"/>
  <c r="Y330" i="1" s="1"/>
  <c r="AC330" i="1" s="1"/>
  <c r="V329" i="1"/>
  <c r="Y329" i="1" s="1"/>
  <c r="AB328" i="1"/>
  <c r="V328" i="1"/>
  <c r="Y328" i="1" s="1"/>
  <c r="V327" i="1"/>
  <c r="Y327" i="1" s="1"/>
  <c r="AB326" i="1"/>
  <c r="S326" i="1"/>
  <c r="V326" i="1" s="1"/>
  <c r="Y326" i="1" s="1"/>
  <c r="AB325" i="1"/>
  <c r="S325" i="1"/>
  <c r="V325" i="1" s="1"/>
  <c r="Y325" i="1" s="1"/>
  <c r="AB324" i="1"/>
  <c r="S324" i="1"/>
  <c r="V324" i="1" s="1"/>
  <c r="Y324" i="1" s="1"/>
  <c r="AB323" i="1"/>
  <c r="V323" i="1"/>
  <c r="Y323" i="1" s="1"/>
  <c r="AB322" i="1"/>
  <c r="V322" i="1"/>
  <c r="Y322" i="1" s="1"/>
  <c r="AB321" i="1"/>
  <c r="S321" i="1"/>
  <c r="V321" i="1" s="1"/>
  <c r="Y321" i="1" s="1"/>
  <c r="AH321" i="1" s="1"/>
  <c r="AB320" i="1"/>
  <c r="S320" i="1"/>
  <c r="V320" i="1" s="1"/>
  <c r="Y320" i="1" s="1"/>
  <c r="AF320" i="1" s="1"/>
  <c r="V319" i="1"/>
  <c r="Y319" i="1" s="1"/>
  <c r="AH319" i="1" s="1"/>
  <c r="AB318" i="1"/>
  <c r="S318" i="1"/>
  <c r="V318" i="1" s="1"/>
  <c r="Y318" i="1" s="1"/>
  <c r="AB317" i="1"/>
  <c r="S317" i="1"/>
  <c r="V317" i="1" s="1"/>
  <c r="Y317" i="1" s="1"/>
  <c r="AF317" i="1" s="1"/>
  <c r="AB316" i="1"/>
  <c r="S316" i="1"/>
  <c r="V316" i="1" s="1"/>
  <c r="Y316" i="1" s="1"/>
  <c r="AB315" i="1"/>
  <c r="V315" i="1"/>
  <c r="Y315" i="1" s="1"/>
  <c r="AF315" i="1" s="1"/>
  <c r="AB314" i="1"/>
  <c r="V314" i="1"/>
  <c r="Y314" i="1" s="1"/>
  <c r="AG314" i="1" s="1"/>
  <c r="AB145" i="1"/>
  <c r="V145" i="1"/>
  <c r="Y145" i="1" s="1"/>
  <c r="AH145" i="1" s="1"/>
  <c r="AB313" i="1"/>
  <c r="V313" i="1"/>
  <c r="W313" i="1" s="1"/>
  <c r="Y313" i="1" s="1"/>
  <c r="AB312" i="1"/>
  <c r="V312" i="1"/>
  <c r="AB311" i="1"/>
  <c r="V311" i="1"/>
  <c r="W311" i="1" s="1"/>
  <c r="Y311" i="1" s="1"/>
  <c r="AB310" i="1"/>
  <c r="V310" i="1"/>
  <c r="AB309" i="1"/>
  <c r="V309" i="1"/>
  <c r="W309" i="1" s="1"/>
  <c r="Y309" i="1" s="1"/>
  <c r="AB308" i="1"/>
  <c r="V308" i="1"/>
  <c r="AB307" i="1"/>
  <c r="V307" i="1"/>
  <c r="W307" i="1" s="1"/>
  <c r="Y307" i="1" s="1"/>
  <c r="AB306" i="1"/>
  <c r="V306" i="1"/>
  <c r="AB305" i="1"/>
  <c r="V305" i="1"/>
  <c r="W305" i="1" s="1"/>
  <c r="Y305" i="1" s="1"/>
  <c r="AB304" i="1"/>
  <c r="V304" i="1"/>
  <c r="AB303" i="1"/>
  <c r="V303" i="1"/>
  <c r="W303" i="1" s="1"/>
  <c r="AB302" i="1"/>
  <c r="V302" i="1"/>
  <c r="Y302" i="1" s="1"/>
  <c r="AI302" i="1" s="1"/>
  <c r="AB300" i="1"/>
  <c r="V300" i="1"/>
  <c r="Y300" i="1" s="1"/>
  <c r="AB299" i="1"/>
  <c r="V299" i="1"/>
  <c r="Y299" i="1" s="1"/>
  <c r="AI299" i="1" s="1"/>
  <c r="AB298" i="1"/>
  <c r="V298" i="1"/>
  <c r="Y298" i="1" s="1"/>
  <c r="V297" i="1"/>
  <c r="Y297" i="1" s="1"/>
  <c r="AB296" i="1"/>
  <c r="V296" i="1"/>
  <c r="W296" i="1" s="1"/>
  <c r="AB288" i="1"/>
  <c r="V288" i="1"/>
  <c r="W288" i="1" s="1"/>
  <c r="AB287" i="1"/>
  <c r="V287" i="1"/>
  <c r="W287" i="1" s="1"/>
  <c r="AB286" i="1"/>
  <c r="V286" i="1"/>
  <c r="W286" i="1" s="1"/>
  <c r="AB285" i="1"/>
  <c r="V285" i="1"/>
  <c r="W285" i="1" s="1"/>
  <c r="AB284" i="1"/>
  <c r="V284" i="1"/>
  <c r="W284" i="1" s="1"/>
  <c r="AB283" i="1"/>
  <c r="V283" i="1"/>
  <c r="W283" i="1" s="1"/>
  <c r="Y283" i="1" s="1"/>
  <c r="AD283" i="1" s="1"/>
  <c r="AB282" i="1"/>
  <c r="V282" i="1"/>
  <c r="AB281" i="1"/>
  <c r="V281" i="1"/>
  <c r="AB280" i="1"/>
  <c r="V280" i="1"/>
  <c r="W280" i="1" s="1"/>
  <c r="AB279" i="1"/>
  <c r="V279" i="1"/>
  <c r="AB278" i="1"/>
  <c r="V278" i="1"/>
  <c r="W278" i="1" s="1"/>
  <c r="AB277" i="1"/>
  <c r="V277" i="1"/>
  <c r="AB276" i="1"/>
  <c r="V276" i="1"/>
  <c r="W276" i="1" s="1"/>
  <c r="AB275" i="1"/>
  <c r="V275" i="1"/>
  <c r="AB274" i="1"/>
  <c r="V274" i="1"/>
  <c r="W274" i="1" s="1"/>
  <c r="V273" i="1"/>
  <c r="W273" i="1" s="1"/>
  <c r="AB272" i="1"/>
  <c r="V272" i="1"/>
  <c r="W272" i="1" s="1"/>
  <c r="Y272" i="1" s="1"/>
  <c r="AB271" i="1"/>
  <c r="V271" i="1"/>
  <c r="AB270" i="1"/>
  <c r="V270" i="1"/>
  <c r="W270" i="1" s="1"/>
  <c r="Y270" i="1" s="1"/>
  <c r="AD270" i="1" s="1"/>
  <c r="AB269" i="1"/>
  <c r="V269" i="1"/>
  <c r="W269" i="1" s="1"/>
  <c r="AB268" i="1"/>
  <c r="V268" i="1"/>
  <c r="W268" i="1" s="1"/>
  <c r="Y268" i="1" s="1"/>
  <c r="AB267" i="1"/>
  <c r="V267" i="1"/>
  <c r="W267" i="1" s="1"/>
  <c r="AB266" i="1"/>
  <c r="V266" i="1"/>
  <c r="W266" i="1" s="1"/>
  <c r="Y266" i="1" s="1"/>
  <c r="AD266" i="1" s="1"/>
  <c r="AB265" i="1"/>
  <c r="V265" i="1"/>
  <c r="AB264" i="1"/>
  <c r="V264" i="1"/>
  <c r="W264" i="1" s="1"/>
  <c r="Y264" i="1" s="1"/>
  <c r="AB263" i="1"/>
  <c r="V263" i="1"/>
  <c r="W263" i="1" s="1"/>
  <c r="V262" i="1"/>
  <c r="W262" i="1" s="1"/>
  <c r="Y262" i="1" s="1"/>
  <c r="AB261" i="1"/>
  <c r="V261" i="1"/>
  <c r="W261" i="1" s="1"/>
  <c r="AB260" i="1"/>
  <c r="V260" i="1"/>
  <c r="W260" i="1" s="1"/>
  <c r="Y260" i="1" s="1"/>
  <c r="V259" i="1"/>
  <c r="W259" i="1" s="1"/>
  <c r="Y259" i="1" s="1"/>
  <c r="AB258" i="1"/>
  <c r="V258" i="1"/>
  <c r="AB257" i="1"/>
  <c r="V257" i="1"/>
  <c r="W257" i="1" s="1"/>
  <c r="Y257" i="1" s="1"/>
  <c r="AI257" i="1" s="1"/>
  <c r="V256" i="1"/>
  <c r="W256" i="1" s="1"/>
  <c r="AB255" i="1"/>
  <c r="V255" i="1"/>
  <c r="W255" i="1" s="1"/>
  <c r="Y255" i="1" s="1"/>
  <c r="AB254" i="1"/>
  <c r="V254" i="1"/>
  <c r="W254" i="1" s="1"/>
  <c r="AB253" i="1"/>
  <c r="V253" i="1"/>
  <c r="W253" i="1" s="1"/>
  <c r="Y253" i="1" s="1"/>
  <c r="AH253" i="1" s="1"/>
  <c r="AB252" i="1"/>
  <c r="V252" i="1"/>
  <c r="AB251" i="1"/>
  <c r="V251" i="1"/>
  <c r="W251" i="1" s="1"/>
  <c r="Y251" i="1" s="1"/>
  <c r="AD251" i="1" s="1"/>
  <c r="AB250" i="1"/>
  <c r="V250" i="1"/>
  <c r="V249" i="1"/>
  <c r="AB248" i="1"/>
  <c r="V248" i="1"/>
  <c r="W248" i="1" s="1"/>
  <c r="Y248" i="1" s="1"/>
  <c r="AI248" i="1" s="1"/>
  <c r="AB247" i="1"/>
  <c r="V247" i="1"/>
  <c r="AB246" i="1"/>
  <c r="V246" i="1"/>
  <c r="W246" i="1" s="1"/>
  <c r="Y246" i="1" s="1"/>
  <c r="AI246" i="1" s="1"/>
  <c r="AB245" i="1"/>
  <c r="V245" i="1"/>
  <c r="AB244" i="1"/>
  <c r="V244" i="1"/>
  <c r="W244" i="1" s="1"/>
  <c r="Y244" i="1" s="1"/>
  <c r="AB243" i="1"/>
  <c r="V243" i="1"/>
  <c r="AB242" i="1"/>
  <c r="V242" i="1"/>
  <c r="W242" i="1" s="1"/>
  <c r="Y242" i="1" s="1"/>
  <c r="AB241" i="1"/>
  <c r="V241" i="1"/>
  <c r="AB240" i="1"/>
  <c r="V240" i="1"/>
  <c r="W240" i="1" s="1"/>
  <c r="Y240" i="1" s="1"/>
  <c r="AI240" i="1" s="1"/>
  <c r="AB239" i="1"/>
  <c r="V239" i="1"/>
  <c r="V238" i="1"/>
  <c r="W238" i="1" s="1"/>
  <c r="Y238" i="1" s="1"/>
  <c r="AG238" i="1" s="1"/>
  <c r="AB237" i="1"/>
  <c r="V237" i="1"/>
  <c r="AB236" i="1"/>
  <c r="V236" i="1"/>
  <c r="W236" i="1" s="1"/>
  <c r="Y236" i="1" s="1"/>
  <c r="AB235" i="1"/>
  <c r="V235" i="1"/>
  <c r="AB234" i="1"/>
  <c r="V234" i="1"/>
  <c r="W234" i="1" s="1"/>
  <c r="Y234" i="1" s="1"/>
  <c r="AD234" i="1" s="1"/>
  <c r="AB233" i="1"/>
  <c r="V233" i="1"/>
  <c r="W233" i="1" s="1"/>
  <c r="AB232" i="1"/>
  <c r="V232" i="1"/>
  <c r="W232" i="1" s="1"/>
  <c r="Y232" i="1" s="1"/>
  <c r="AF232" i="1" s="1"/>
  <c r="AB231" i="1"/>
  <c r="V231" i="1"/>
  <c r="AB230" i="1"/>
  <c r="V230" i="1"/>
  <c r="W230" i="1" s="1"/>
  <c r="Y230" i="1" s="1"/>
  <c r="AB229" i="1"/>
  <c r="V229" i="1"/>
  <c r="W229" i="1" s="1"/>
  <c r="AB228" i="1"/>
  <c r="V228" i="1"/>
  <c r="W228" i="1" s="1"/>
  <c r="Y228" i="1" s="1"/>
  <c r="AF228" i="1" s="1"/>
  <c r="AB227" i="1"/>
  <c r="V227" i="1"/>
  <c r="AB226" i="1"/>
  <c r="V226" i="1"/>
  <c r="W226" i="1" s="1"/>
  <c r="Y226" i="1" s="1"/>
  <c r="AF226" i="1" s="1"/>
  <c r="AB225" i="1"/>
  <c r="V225" i="1"/>
  <c r="AB224" i="1"/>
  <c r="V224" i="1"/>
  <c r="W224" i="1" s="1"/>
  <c r="Y224" i="1" s="1"/>
  <c r="AB223" i="1"/>
  <c r="V223" i="1"/>
  <c r="W223" i="1" s="1"/>
  <c r="AB222" i="1"/>
  <c r="V222" i="1"/>
  <c r="W222" i="1" s="1"/>
  <c r="Y222" i="1" s="1"/>
  <c r="AD222" i="1" s="1"/>
  <c r="AB221" i="1"/>
  <c r="V221" i="1"/>
  <c r="AB220" i="1"/>
  <c r="V220" i="1"/>
  <c r="W220" i="1" s="1"/>
  <c r="Y220" i="1" s="1"/>
  <c r="AB219" i="1"/>
  <c r="V219" i="1"/>
  <c r="AB218" i="1"/>
  <c r="V218" i="1"/>
  <c r="W218" i="1" s="1"/>
  <c r="Y218" i="1" s="1"/>
  <c r="AD218" i="1" s="1"/>
  <c r="AB217" i="1"/>
  <c r="V217" i="1"/>
  <c r="W217" i="1" s="1"/>
  <c r="AB216" i="1"/>
  <c r="V216" i="1"/>
  <c r="W216" i="1" s="1"/>
  <c r="Y216" i="1" s="1"/>
  <c r="AB215" i="1"/>
  <c r="V215" i="1"/>
  <c r="AB214" i="1"/>
  <c r="V214" i="1"/>
  <c r="W214" i="1" s="1"/>
  <c r="Y214" i="1" s="1"/>
  <c r="AB213" i="1"/>
  <c r="V213" i="1"/>
  <c r="W213" i="1" s="1"/>
  <c r="AB212" i="1"/>
  <c r="V212" i="1"/>
  <c r="W212" i="1" s="1"/>
  <c r="Y212" i="1" s="1"/>
  <c r="AD212" i="1" s="1"/>
  <c r="AB211" i="1"/>
  <c r="V211" i="1"/>
  <c r="W211" i="1" s="1"/>
  <c r="AB210" i="1"/>
  <c r="V210" i="1"/>
  <c r="W210" i="1" s="1"/>
  <c r="Y210" i="1" s="1"/>
  <c r="AF210" i="1" s="1"/>
  <c r="AB209" i="1"/>
  <c r="V209" i="1"/>
  <c r="AB208" i="1"/>
  <c r="V208" i="1"/>
  <c r="W208" i="1" s="1"/>
  <c r="Y208" i="1" s="1"/>
  <c r="AB207" i="1"/>
  <c r="V207" i="1"/>
  <c r="Y207" i="1" s="1"/>
  <c r="AF207" i="1" s="1"/>
  <c r="V206" i="1"/>
  <c r="Y206" i="1" s="1"/>
  <c r="AI206" i="1" s="1"/>
  <c r="AB205" i="1"/>
  <c r="V205" i="1"/>
  <c r="W205" i="1" s="1"/>
  <c r="AB204" i="1"/>
  <c r="V204" i="1"/>
  <c r="AB203" i="1"/>
  <c r="V203" i="1"/>
  <c r="W203" i="1" s="1"/>
  <c r="AB202" i="1"/>
  <c r="V202" i="1"/>
  <c r="AB201" i="1"/>
  <c r="V201" i="1"/>
  <c r="W201" i="1" s="1"/>
  <c r="AB200" i="1"/>
  <c r="V200" i="1"/>
  <c r="AB199" i="1"/>
  <c r="V199" i="1"/>
  <c r="W199" i="1" s="1"/>
  <c r="AB198" i="1"/>
  <c r="V198" i="1"/>
  <c r="AB197" i="1"/>
  <c r="V197" i="1"/>
  <c r="W197" i="1" s="1"/>
  <c r="AB196" i="1"/>
  <c r="V196" i="1"/>
  <c r="AB195" i="1"/>
  <c r="V195" i="1"/>
  <c r="W195" i="1" s="1"/>
  <c r="AB194" i="1"/>
  <c r="V194" i="1"/>
  <c r="W194" i="1" s="1"/>
  <c r="AB193" i="1"/>
  <c r="V193" i="1"/>
  <c r="W193" i="1" s="1"/>
  <c r="Y193" i="1" s="1"/>
  <c r="AG193" i="1" s="1"/>
  <c r="AB192" i="1"/>
  <c r="V192" i="1"/>
  <c r="AB191" i="1"/>
  <c r="V191" i="1"/>
  <c r="W191" i="1" s="1"/>
  <c r="AB190" i="1"/>
  <c r="V190" i="1"/>
  <c r="W190" i="1" s="1"/>
  <c r="AB189" i="1"/>
  <c r="V189" i="1"/>
  <c r="W189" i="1" s="1"/>
  <c r="AB188" i="1"/>
  <c r="V188" i="1"/>
  <c r="AB187" i="1"/>
  <c r="V187" i="1"/>
  <c r="W187" i="1" s="1"/>
  <c r="AB186" i="1"/>
  <c r="V186" i="1"/>
  <c r="Y186" i="1" s="1"/>
  <c r="AB185" i="1"/>
  <c r="V185" i="1"/>
  <c r="Y185" i="1" s="1"/>
  <c r="AB184" i="1"/>
  <c r="V184" i="1"/>
  <c r="Y184" i="1" s="1"/>
  <c r="AG184" i="1" s="1"/>
  <c r="V183" i="1"/>
  <c r="Y183" i="1" s="1"/>
  <c r="AB182" i="1"/>
  <c r="V182" i="1"/>
  <c r="W182" i="1" s="1"/>
  <c r="Y182" i="1" s="1"/>
  <c r="AF182" i="1" s="1"/>
  <c r="AB181" i="1"/>
  <c r="V181" i="1"/>
  <c r="W181" i="1" s="1"/>
  <c r="AB180" i="1"/>
  <c r="V180" i="1"/>
  <c r="Y180" i="1" s="1"/>
  <c r="AF180" i="1" s="1"/>
  <c r="V301" i="1"/>
  <c r="Y301" i="1" s="1"/>
  <c r="AB179" i="1"/>
  <c r="V179" i="1"/>
  <c r="W179" i="1" s="1"/>
  <c r="Y179" i="1" s="1"/>
  <c r="AB178" i="1"/>
  <c r="V178" i="1"/>
  <c r="W178" i="1" s="1"/>
  <c r="V177" i="1"/>
  <c r="W177" i="1" s="1"/>
  <c r="V176" i="1"/>
  <c r="W176" i="1" s="1"/>
  <c r="Y176" i="1" s="1"/>
  <c r="AC176" i="1" s="1"/>
  <c r="V175" i="1"/>
  <c r="W175" i="1" s="1"/>
  <c r="Y175" i="1" s="1"/>
  <c r="V174" i="1"/>
  <c r="W174" i="1" s="1"/>
  <c r="AB173" i="1"/>
  <c r="V173" i="1"/>
  <c r="W173" i="1" s="1"/>
  <c r="Y173" i="1" s="1"/>
  <c r="AD173" i="1" s="1"/>
  <c r="AB172" i="1"/>
  <c r="V172" i="1"/>
  <c r="W172" i="1" s="1"/>
  <c r="V171" i="1"/>
  <c r="W171" i="1" s="1"/>
  <c r="AB170" i="1"/>
  <c r="V170" i="1"/>
  <c r="V169" i="1"/>
  <c r="W169" i="1" s="1"/>
  <c r="AB168" i="1"/>
  <c r="V168" i="1"/>
  <c r="W168" i="1" s="1"/>
  <c r="Y168" i="1" s="1"/>
  <c r="V167" i="1"/>
  <c r="W167" i="1" s="1"/>
  <c r="V166" i="1"/>
  <c r="AB165" i="1"/>
  <c r="V165" i="1"/>
  <c r="W165" i="1" s="1"/>
  <c r="Y165" i="1" s="1"/>
  <c r="AF165" i="1" s="1"/>
  <c r="AB164" i="1"/>
  <c r="V164" i="1"/>
  <c r="AB163" i="1"/>
  <c r="V163" i="1"/>
  <c r="W163" i="1" s="1"/>
  <c r="Y163" i="1" s="1"/>
  <c r="AF163" i="1" s="1"/>
  <c r="AB162" i="1"/>
  <c r="V162" i="1"/>
  <c r="W162" i="1" s="1"/>
  <c r="AB161" i="1"/>
  <c r="V161" i="1"/>
  <c r="W161" i="1" s="1"/>
  <c r="Y161" i="1" s="1"/>
  <c r="AF161" i="1" s="1"/>
  <c r="AB160" i="1"/>
  <c r="V160" i="1"/>
  <c r="V159" i="1"/>
  <c r="W159" i="1" s="1"/>
  <c r="V158" i="1"/>
  <c r="W158" i="1" s="1"/>
  <c r="Y158" i="1" s="1"/>
  <c r="AG158" i="1" s="1"/>
  <c r="V157" i="1"/>
  <c r="W157" i="1" s="1"/>
  <c r="V156" i="1"/>
  <c r="AB155" i="1"/>
  <c r="V155" i="1"/>
  <c r="W155" i="1" s="1"/>
  <c r="Y155" i="1" s="1"/>
  <c r="AF155" i="1" s="1"/>
  <c r="AB154" i="1"/>
  <c r="V154" i="1"/>
  <c r="AB153" i="1"/>
  <c r="V153" i="1"/>
  <c r="W153" i="1" s="1"/>
  <c r="Y153" i="1" s="1"/>
  <c r="AB152" i="1"/>
  <c r="V152" i="1"/>
  <c r="AB151" i="1"/>
  <c r="V151" i="1"/>
  <c r="W151" i="1" s="1"/>
  <c r="Y151" i="1" s="1"/>
  <c r="AF151" i="1" s="1"/>
  <c r="V150" i="1"/>
  <c r="W150" i="1" s="1"/>
  <c r="AB149" i="1"/>
  <c r="V149" i="1"/>
  <c r="W149" i="1" s="1"/>
  <c r="AB148" i="1"/>
  <c r="V148" i="1"/>
  <c r="W148" i="1" s="1"/>
  <c r="AB147" i="1"/>
  <c r="V147" i="1"/>
  <c r="W147" i="1" s="1"/>
  <c r="AB146" i="1"/>
  <c r="V146" i="1"/>
  <c r="W146" i="1" s="1"/>
  <c r="AB144" i="1"/>
  <c r="V144" i="1"/>
  <c r="W144" i="1" s="1"/>
  <c r="AB143" i="1"/>
  <c r="V143" i="1"/>
  <c r="W143" i="1" s="1"/>
  <c r="AB142" i="1"/>
  <c r="V142" i="1"/>
  <c r="W142" i="1" s="1"/>
  <c r="AB141" i="1"/>
  <c r="V141" i="1"/>
  <c r="AB140" i="1"/>
  <c r="V140" i="1"/>
  <c r="Y140" i="1" s="1"/>
  <c r="AB139" i="1"/>
  <c r="V139" i="1"/>
  <c r="Y139" i="1" s="1"/>
  <c r="AF139" i="1" s="1"/>
  <c r="AB138" i="1"/>
  <c r="V138" i="1"/>
  <c r="X138" i="1" s="1"/>
  <c r="AB137" i="1"/>
  <c r="V137" i="1"/>
  <c r="X137" i="1" s="1"/>
  <c r="AB136" i="1"/>
  <c r="V136" i="1"/>
  <c r="X136" i="1" s="1"/>
  <c r="AB135" i="1"/>
  <c r="V135" i="1"/>
  <c r="X135" i="1" s="1"/>
  <c r="AB134" i="1"/>
  <c r="V134" i="1"/>
  <c r="X134" i="1" s="1"/>
  <c r="AB133" i="1"/>
  <c r="V133" i="1"/>
  <c r="X133" i="1" s="1"/>
  <c r="AB132" i="1"/>
  <c r="V132" i="1"/>
  <c r="X132" i="1" s="1"/>
  <c r="AB131" i="1"/>
  <c r="V131" i="1"/>
  <c r="AB130" i="1"/>
  <c r="V130" i="1"/>
  <c r="X130" i="1" s="1"/>
  <c r="AB129" i="1"/>
  <c r="V129" i="1"/>
  <c r="AB128" i="1"/>
  <c r="V128" i="1"/>
  <c r="X128" i="1" s="1"/>
  <c r="AB127" i="1"/>
  <c r="V127" i="1"/>
  <c r="X127" i="1" s="1"/>
  <c r="AB126" i="1"/>
  <c r="V126" i="1"/>
  <c r="X126" i="1" s="1"/>
  <c r="AB125" i="1"/>
  <c r="V125" i="1"/>
  <c r="X125" i="1" s="1"/>
  <c r="AB124" i="1"/>
  <c r="V124" i="1"/>
  <c r="X124" i="1" s="1"/>
  <c r="AB123" i="1"/>
  <c r="V123" i="1"/>
  <c r="X123" i="1" s="1"/>
  <c r="AB122" i="1"/>
  <c r="V122" i="1"/>
  <c r="W122" i="1" s="1"/>
  <c r="AB121" i="1"/>
  <c r="V121" i="1"/>
  <c r="W121" i="1" s="1"/>
  <c r="AB120" i="1"/>
  <c r="V120" i="1"/>
  <c r="W120" i="1" s="1"/>
  <c r="AB119" i="1"/>
  <c r="V119" i="1"/>
  <c r="W119" i="1" s="1"/>
  <c r="AB118" i="1"/>
  <c r="V118" i="1"/>
  <c r="Y118" i="1" s="1"/>
  <c r="AE118" i="1" s="1"/>
  <c r="AB117" i="1"/>
  <c r="V117" i="1"/>
  <c r="Y117" i="1" s="1"/>
  <c r="AD117" i="1" s="1"/>
  <c r="AB116" i="1"/>
  <c r="V116" i="1"/>
  <c r="X116" i="1" s="1"/>
  <c r="AB115" i="1"/>
  <c r="V115" i="1"/>
  <c r="Y115" i="1" s="1"/>
  <c r="V114" i="1"/>
  <c r="Y114" i="1" s="1"/>
  <c r="AB113" i="1"/>
  <c r="V113" i="1"/>
  <c r="X113" i="1" s="1"/>
  <c r="AB112" i="1"/>
  <c r="V112" i="1"/>
  <c r="X112" i="1" s="1"/>
  <c r="Y112" i="1" s="1"/>
  <c r="AB111" i="1"/>
  <c r="V111" i="1"/>
  <c r="X111" i="1" s="1"/>
  <c r="AB110" i="1"/>
  <c r="V110" i="1"/>
  <c r="X110" i="1" s="1"/>
  <c r="Y110" i="1" s="1"/>
  <c r="AF110" i="1" s="1"/>
  <c r="AB109" i="1"/>
  <c r="V109" i="1"/>
  <c r="X109" i="1" s="1"/>
  <c r="AB108" i="1"/>
  <c r="V108" i="1"/>
  <c r="X108" i="1" s="1"/>
  <c r="Y108" i="1" s="1"/>
  <c r="AB107" i="1"/>
  <c r="V107" i="1"/>
  <c r="X107" i="1" s="1"/>
  <c r="AB106" i="1"/>
  <c r="V106" i="1"/>
  <c r="X106" i="1" s="1"/>
  <c r="Y106" i="1" s="1"/>
  <c r="AB105" i="1"/>
  <c r="V105" i="1"/>
  <c r="X105" i="1" s="1"/>
  <c r="AB104" i="1"/>
  <c r="V104" i="1"/>
  <c r="X104" i="1" s="1"/>
  <c r="Y104" i="1" s="1"/>
  <c r="AB103" i="1"/>
  <c r="V103" i="1"/>
  <c r="X103" i="1" s="1"/>
  <c r="AB102" i="1"/>
  <c r="V102" i="1"/>
  <c r="W102" i="1" s="1"/>
  <c r="AB101" i="1"/>
  <c r="V101" i="1"/>
  <c r="X101" i="1" s="1"/>
  <c r="V100" i="1"/>
  <c r="AB99" i="1"/>
  <c r="V99" i="1"/>
  <c r="Y99" i="1" s="1"/>
  <c r="AI99" i="1" s="1"/>
  <c r="AB98" i="1"/>
  <c r="V98" i="1"/>
  <c r="Y98" i="1" s="1"/>
  <c r="AB97" i="1"/>
  <c r="V97" i="1"/>
  <c r="Y97" i="1" s="1"/>
  <c r="AI97" i="1" s="1"/>
  <c r="V96" i="1"/>
  <c r="Y96" i="1" s="1"/>
  <c r="AB95" i="1"/>
  <c r="V95" i="1"/>
  <c r="Y95" i="1" s="1"/>
  <c r="V94" i="1"/>
  <c r="Y94" i="1" s="1"/>
  <c r="AG94" i="1" s="1"/>
  <c r="V93" i="1"/>
  <c r="Y93" i="1" s="1"/>
  <c r="AB92" i="1"/>
  <c r="V92" i="1"/>
  <c r="Y92" i="1" s="1"/>
  <c r="AB91" i="1"/>
  <c r="V91" i="1"/>
  <c r="Y91" i="1" s="1"/>
  <c r="AF91" i="1" s="1"/>
  <c r="V90" i="1"/>
  <c r="Y90" i="1" s="1"/>
  <c r="AC90" i="1" s="1"/>
  <c r="AB89" i="1"/>
  <c r="V89" i="1"/>
  <c r="Y89" i="1" s="1"/>
  <c r="AI89" i="1" s="1"/>
  <c r="AB88" i="1"/>
  <c r="V88" i="1"/>
  <c r="Y88" i="1" s="1"/>
  <c r="V87" i="1"/>
  <c r="Y87" i="1" s="1"/>
  <c r="V86" i="1"/>
  <c r="Y86" i="1" s="1"/>
  <c r="AI86" i="1" s="1"/>
  <c r="AB85" i="1"/>
  <c r="V85" i="1"/>
  <c r="Y85" i="1" s="1"/>
  <c r="AB84" i="1"/>
  <c r="V84" i="1"/>
  <c r="Y84" i="1" s="1"/>
  <c r="AB83" i="1"/>
  <c r="V83" i="1"/>
  <c r="Y83" i="1" s="1"/>
  <c r="V82" i="1"/>
  <c r="Y82" i="1" s="1"/>
  <c r="AB81" i="1"/>
  <c r="V81" i="1"/>
  <c r="Y81" i="1" s="1"/>
  <c r="AH81" i="1" s="1"/>
  <c r="AB80" i="1"/>
  <c r="V80" i="1"/>
  <c r="Y80" i="1" s="1"/>
  <c r="V79" i="1"/>
  <c r="AL78" i="1"/>
  <c r="AA78" i="1"/>
  <c r="Z78" i="1"/>
  <c r="X78" i="1"/>
  <c r="W78" i="1"/>
  <c r="U78" i="1"/>
  <c r="T78" i="1"/>
  <c r="AB66" i="1"/>
  <c r="S66" i="1"/>
  <c r="S78" i="1" s="1"/>
  <c r="AB65" i="1"/>
  <c r="V65" i="1"/>
  <c r="Y65" i="1" s="1"/>
  <c r="V62" i="1"/>
  <c r="Y62" i="1" s="1"/>
  <c r="AI62" i="1" s="1"/>
  <c r="V75" i="1"/>
  <c r="Y75" i="1" s="1"/>
  <c r="V74" i="1"/>
  <c r="Y74" i="1" s="1"/>
  <c r="V76" i="1"/>
  <c r="Y76" i="1" s="1"/>
  <c r="V77" i="1"/>
  <c r="Y77" i="1" s="1"/>
  <c r="AI77" i="1" s="1"/>
  <c r="V72" i="1"/>
  <c r="Y72" i="1" s="1"/>
  <c r="V71" i="1"/>
  <c r="Y71" i="1" s="1"/>
  <c r="V73" i="1"/>
  <c r="Y73" i="1" s="1"/>
  <c r="V69" i="1"/>
  <c r="Y69" i="1" s="1"/>
  <c r="AI69" i="1" s="1"/>
  <c r="V68" i="1"/>
  <c r="Y68" i="1" s="1"/>
  <c r="V67" i="1"/>
  <c r="Y67" i="1" s="1"/>
  <c r="V70" i="1"/>
  <c r="Y70" i="1" s="1"/>
  <c r="V64" i="1"/>
  <c r="Y64" i="1" s="1"/>
  <c r="AI64" i="1" s="1"/>
  <c r="V60" i="1"/>
  <c r="Y60" i="1" s="1"/>
  <c r="V63" i="1"/>
  <c r="Y63" i="1" s="1"/>
  <c r="AN61" i="1"/>
  <c r="AN78" i="1" s="1"/>
  <c r="AM61" i="1"/>
  <c r="AM78" i="1" s="1"/>
  <c r="AL61" i="1"/>
  <c r="AB59" i="1"/>
  <c r="S59" i="1"/>
  <c r="V59" i="1" s="1"/>
  <c r="Y59" i="1" s="1"/>
  <c r="AB58" i="1"/>
  <c r="S58" i="1"/>
  <c r="V58" i="1" s="1"/>
  <c r="Y58" i="1" s="1"/>
  <c r="AB57" i="1"/>
  <c r="V57" i="1"/>
  <c r="Y57" i="1" s="1"/>
  <c r="AB56" i="1"/>
  <c r="V56" i="1"/>
  <c r="Y56" i="1" s="1"/>
  <c r="AB55" i="1"/>
  <c r="V55" i="1"/>
  <c r="Y55" i="1" s="1"/>
  <c r="V54" i="1"/>
  <c r="Y54" i="1" s="1"/>
  <c r="AI54" i="1" s="1"/>
  <c r="AB53" i="1"/>
  <c r="V53" i="1"/>
  <c r="Y53" i="1" s="1"/>
  <c r="AB295" i="1"/>
  <c r="V295" i="1"/>
  <c r="W295" i="1" s="1"/>
  <c r="Y295" i="1" s="1"/>
  <c r="AB294" i="1"/>
  <c r="V294" i="1"/>
  <c r="W294" i="1" s="1"/>
  <c r="Y294" i="1" s="1"/>
  <c r="AB293" i="1"/>
  <c r="V293" i="1"/>
  <c r="AB292" i="1"/>
  <c r="V292" i="1"/>
  <c r="AB291" i="1"/>
  <c r="V291" i="1"/>
  <c r="W291" i="1" s="1"/>
  <c r="AB290" i="1"/>
  <c r="V290" i="1"/>
  <c r="W290" i="1" s="1"/>
  <c r="Y290" i="1" s="1"/>
  <c r="AH290" i="1" s="1"/>
  <c r="AB289" i="1"/>
  <c r="V289" i="1"/>
  <c r="AB51" i="1"/>
  <c r="V51" i="1"/>
  <c r="Y51" i="1" s="1"/>
  <c r="AF51" i="1" s="1"/>
  <c r="AB50" i="1"/>
  <c r="V50" i="1"/>
  <c r="Y50" i="1" s="1"/>
  <c r="AH50" i="1" s="1"/>
  <c r="AB49" i="1"/>
  <c r="S49" i="1"/>
  <c r="V49" i="1" s="1"/>
  <c r="Y49" i="1" s="1"/>
  <c r="AB48" i="1"/>
  <c r="V48" i="1"/>
  <c r="Y48" i="1" s="1"/>
  <c r="AI48" i="1" s="1"/>
  <c r="V47" i="1"/>
  <c r="Y47" i="1" s="1"/>
  <c r="AC47" i="1" s="1"/>
  <c r="V46" i="1"/>
  <c r="Y46" i="1" s="1"/>
  <c r="V45" i="1"/>
  <c r="Y45" i="1" s="1"/>
  <c r="AI45" i="1" s="1"/>
  <c r="AB44" i="1"/>
  <c r="V44" i="1"/>
  <c r="Y44" i="1" s="1"/>
  <c r="V43" i="1"/>
  <c r="Y43" i="1" s="1"/>
  <c r="V42" i="1"/>
  <c r="Y42" i="1" s="1"/>
  <c r="AI42" i="1" s="1"/>
  <c r="V41" i="1"/>
  <c r="Y41" i="1" s="1"/>
  <c r="AF41" i="1" s="1"/>
  <c r="V40" i="1"/>
  <c r="Y40" i="1" s="1"/>
  <c r="AC40" i="1" s="1"/>
  <c r="AB39" i="1"/>
  <c r="V39" i="1"/>
  <c r="X39" i="1" s="1"/>
  <c r="Y39" i="1" s="1"/>
  <c r="AH39" i="1" s="1"/>
  <c r="AB38" i="1"/>
  <c r="V38" i="1"/>
  <c r="V37" i="1"/>
  <c r="AB36" i="1"/>
  <c r="V36" i="1"/>
  <c r="X36" i="1" s="1"/>
  <c r="Y36" i="1" s="1"/>
  <c r="AH36" i="1" s="1"/>
  <c r="AB35" i="1"/>
  <c r="V35" i="1"/>
  <c r="Y35" i="1" s="1"/>
  <c r="AB34" i="1"/>
  <c r="V34" i="1"/>
  <c r="X34" i="1" s="1"/>
  <c r="AB33" i="1"/>
  <c r="V33" i="1"/>
  <c r="X33" i="1" s="1"/>
  <c r="Y33" i="1" s="1"/>
  <c r="AH33" i="1" s="1"/>
  <c r="V32" i="1"/>
  <c r="Y32" i="1" s="1"/>
  <c r="AB31" i="1"/>
  <c r="V31" i="1"/>
  <c r="Y31" i="1" s="1"/>
  <c r="AH31" i="1" s="1"/>
  <c r="AB30" i="1"/>
  <c r="V30" i="1"/>
  <c r="Y30" i="1" s="1"/>
  <c r="AB29" i="1"/>
  <c r="V29" i="1"/>
  <c r="X29" i="1" s="1"/>
  <c r="Y29" i="1" s="1"/>
  <c r="AB28" i="1"/>
  <c r="V28" i="1"/>
  <c r="AB27" i="1"/>
  <c r="V27" i="1"/>
  <c r="AB26" i="1"/>
  <c r="V26" i="1"/>
  <c r="V25" i="1"/>
  <c r="Y25" i="1" s="1"/>
  <c r="V24" i="1"/>
  <c r="Y24" i="1" s="1"/>
  <c r="AE24" i="1" s="1"/>
  <c r="AB23" i="1"/>
  <c r="V23" i="1"/>
  <c r="Y23" i="1" s="1"/>
  <c r="AB22" i="1"/>
  <c r="V22" i="1"/>
  <c r="Y22" i="1" s="1"/>
  <c r="V21" i="1"/>
  <c r="Y21" i="1" s="1"/>
  <c r="AB20" i="1"/>
  <c r="S20" i="1"/>
  <c r="V20" i="1" s="1"/>
  <c r="Y20" i="1" s="1"/>
  <c r="AB19" i="1"/>
  <c r="S19" i="1"/>
  <c r="V19" i="1" s="1"/>
  <c r="Y19" i="1" s="1"/>
  <c r="AF19" i="1" s="1"/>
  <c r="AB18" i="1"/>
  <c r="S18" i="1"/>
  <c r="V18" i="1" s="1"/>
  <c r="Y18" i="1" s="1"/>
  <c r="AE18" i="1" s="1"/>
  <c r="AB17" i="1"/>
  <c r="S17" i="1"/>
  <c r="AO16" i="1"/>
  <c r="AN16" i="1"/>
  <c r="AM16" i="1"/>
  <c r="AL16" i="1"/>
  <c r="AA16" i="1"/>
  <c r="Z16" i="1"/>
  <c r="X16" i="1"/>
  <c r="W16" i="1"/>
  <c r="U16" i="1"/>
  <c r="T16" i="1"/>
  <c r="S15" i="1"/>
  <c r="S16" i="1" s="1"/>
  <c r="AB14" i="1"/>
  <c r="V14" i="1"/>
  <c r="Y14" i="1" s="1"/>
  <c r="AC14" i="1" s="1"/>
  <c r="AB13" i="1"/>
  <c r="V13" i="1"/>
  <c r="Y13" i="1" s="1"/>
  <c r="AB12" i="1"/>
  <c r="V12" i="1"/>
  <c r="Y12" i="1" s="1"/>
  <c r="AC12" i="1" s="1"/>
  <c r="A12" i="1"/>
  <c r="A13" i="1" s="1"/>
  <c r="A14" i="1" s="1"/>
  <c r="A15" i="1" s="1"/>
  <c r="V11" i="1"/>
  <c r="AN10" i="1"/>
  <c r="AM10" i="1"/>
  <c r="AL10" i="1"/>
  <c r="AA10" i="1"/>
  <c r="Z10" i="1"/>
  <c r="X10" i="1"/>
  <c r="W10" i="1"/>
  <c r="U10" i="1"/>
  <c r="T10" i="1"/>
  <c r="AB9" i="1"/>
  <c r="Y9" i="1"/>
  <c r="AG9" i="1" s="1"/>
  <c r="V8" i="1"/>
  <c r="Y8" i="1" s="1"/>
  <c r="AI8" i="1" s="1"/>
  <c r="V7" i="1"/>
  <c r="Y7" i="1" s="1"/>
  <c r="AB6" i="1"/>
  <c r="S6" i="1"/>
  <c r="V5" i="1"/>
  <c r="Y5" i="1" s="1"/>
  <c r="A5" i="1"/>
  <c r="A6" i="1" s="1"/>
  <c r="A7" i="1" s="1"/>
  <c r="A8" i="1" s="1"/>
  <c r="A9" i="1" s="1"/>
  <c r="V4" i="1"/>
  <c r="Y4" i="1" s="1"/>
  <c r="U480" i="1" l="1"/>
  <c r="AF440" i="1"/>
  <c r="AE444" i="1"/>
  <c r="AC392" i="1"/>
  <c r="AB61" i="1"/>
  <c r="AB10" i="1"/>
  <c r="A480" i="1"/>
  <c r="Y291" i="1"/>
  <c r="AG291" i="1" s="1"/>
  <c r="AF117" i="1"/>
  <c r="AG376" i="1"/>
  <c r="V17" i="1"/>
  <c r="V61" i="1" s="1"/>
  <c r="S61" i="1"/>
  <c r="AD290" i="1"/>
  <c r="AD145" i="1"/>
  <c r="AC314" i="1"/>
  <c r="AC424" i="1"/>
  <c r="AD457" i="1"/>
  <c r="AF457" i="1"/>
  <c r="AB78" i="1"/>
  <c r="Y135" i="1"/>
  <c r="AC135" i="1" s="1"/>
  <c r="Y150" i="1"/>
  <c r="AF150" i="1" s="1"/>
  <c r="AD155" i="1"/>
  <c r="AD228" i="1"/>
  <c r="Y274" i="1"/>
  <c r="AD274" i="1" s="1"/>
  <c r="AE299" i="1"/>
  <c r="AC94" i="1"/>
  <c r="Y148" i="1"/>
  <c r="AE148" i="1" s="1"/>
  <c r="AF222" i="1"/>
  <c r="AE462" i="1"/>
  <c r="AB16" i="1"/>
  <c r="AD326" i="1"/>
  <c r="AH326" i="1"/>
  <c r="AG35" i="1"/>
  <c r="AC35" i="1"/>
  <c r="AF106" i="1"/>
  <c r="AD106" i="1"/>
  <c r="AB374" i="1"/>
  <c r="AE90" i="1"/>
  <c r="AE176" i="1"/>
  <c r="Y194" i="1"/>
  <c r="AD194" i="1" s="1"/>
  <c r="Y195" i="1"/>
  <c r="AD195" i="1" s="1"/>
  <c r="AF218" i="1"/>
  <c r="S479" i="1"/>
  <c r="AD474" i="1"/>
  <c r="V15" i="1"/>
  <c r="Y15" i="1" s="1"/>
  <c r="AD15" i="1" s="1"/>
  <c r="Y119" i="1"/>
  <c r="AH119" i="1" s="1"/>
  <c r="AE158" i="1"/>
  <c r="AF212" i="1"/>
  <c r="AH251" i="1"/>
  <c r="AE302" i="1"/>
  <c r="AC346" i="1"/>
  <c r="AF377" i="1"/>
  <c r="AD255" i="1"/>
  <c r="AH255" i="1"/>
  <c r="AD114" i="1"/>
  <c r="AF114" i="1"/>
  <c r="AF216" i="1"/>
  <c r="AD216" i="1"/>
  <c r="AC322" i="1"/>
  <c r="AG322" i="1"/>
  <c r="AG470" i="1"/>
  <c r="AC470" i="1"/>
  <c r="Y133" i="1"/>
  <c r="AD133" i="1" s="1"/>
  <c r="Y146" i="1"/>
  <c r="AD146" i="1" s="1"/>
  <c r="AE206" i="1"/>
  <c r="AE349" i="1"/>
  <c r="AD354" i="1"/>
  <c r="AF359" i="1"/>
  <c r="AD391" i="1"/>
  <c r="AE411" i="1"/>
  <c r="AG12" i="1"/>
  <c r="AG14" i="1"/>
  <c r="AE42" i="1"/>
  <c r="AC97" i="1"/>
  <c r="AC99" i="1"/>
  <c r="AD110" i="1"/>
  <c r="Y125" i="1"/>
  <c r="AF125" i="1" s="1"/>
  <c r="Y127" i="1"/>
  <c r="AC127" i="1" s="1"/>
  <c r="AD139" i="1"/>
  <c r="AD207" i="1"/>
  <c r="AD226" i="1"/>
  <c r="Y285" i="1"/>
  <c r="AH285" i="1" s="1"/>
  <c r="AG339" i="1"/>
  <c r="AG404" i="1"/>
  <c r="AC432" i="1"/>
  <c r="AD450" i="1"/>
  <c r="AC477" i="1"/>
  <c r="AD151" i="1"/>
  <c r="AD253" i="1"/>
  <c r="X37" i="1"/>
  <c r="Y37" i="1" s="1"/>
  <c r="AG84" i="1"/>
  <c r="AC84" i="1"/>
  <c r="AF98" i="1"/>
  <c r="AD98" i="1"/>
  <c r="X100" i="1"/>
  <c r="Y100" i="1" s="1"/>
  <c r="AF108" i="1"/>
  <c r="AD108" i="1"/>
  <c r="W166" i="1"/>
  <c r="Y166" i="1" s="1"/>
  <c r="AD208" i="1"/>
  <c r="AF208" i="1"/>
  <c r="AG20" i="1"/>
  <c r="AC20" i="1"/>
  <c r="X26" i="1"/>
  <c r="AE48" i="1"/>
  <c r="AG63" i="1"/>
  <c r="AH63" i="1"/>
  <c r="AD63" i="1"/>
  <c r="AG74" i="1"/>
  <c r="AH74" i="1"/>
  <c r="AD74" i="1"/>
  <c r="AG93" i="1"/>
  <c r="AE93" i="1"/>
  <c r="AF112" i="1"/>
  <c r="AD112" i="1"/>
  <c r="AE115" i="1"/>
  <c r="AC115" i="1"/>
  <c r="X129" i="1"/>
  <c r="Y129" i="1" s="1"/>
  <c r="W141" i="1"/>
  <c r="Y141" i="1" s="1"/>
  <c r="AD153" i="1"/>
  <c r="AF153" i="1"/>
  <c r="W215" i="1"/>
  <c r="Y215" i="1" s="1"/>
  <c r="AD224" i="1"/>
  <c r="AF224" i="1"/>
  <c r="AG71" i="1"/>
  <c r="AH71" i="1"/>
  <c r="AD71" i="1"/>
  <c r="AC9" i="1"/>
  <c r="AI13" i="1"/>
  <c r="AE13" i="1"/>
  <c r="AH22" i="1"/>
  <c r="AD22" i="1"/>
  <c r="AH29" i="1"/>
  <c r="AD29" i="1"/>
  <c r="AG43" i="1"/>
  <c r="AH43" i="1"/>
  <c r="AD43" i="1"/>
  <c r="AG46" i="1"/>
  <c r="AH46" i="1"/>
  <c r="W292" i="1"/>
  <c r="Y292" i="1" s="1"/>
  <c r="AE92" i="1"/>
  <c r="AC92" i="1"/>
  <c r="AI140" i="1"/>
  <c r="AE140" i="1"/>
  <c r="AC140" i="1"/>
  <c r="W164" i="1"/>
  <c r="Y164" i="1" s="1"/>
  <c r="AH301" i="1"/>
  <c r="AF301" i="1"/>
  <c r="X27" i="1"/>
  <c r="Y27" i="1" s="1"/>
  <c r="AG25" i="1"/>
  <c r="AH25" i="1"/>
  <c r="AD25" i="1"/>
  <c r="AG32" i="1"/>
  <c r="AC32" i="1"/>
  <c r="AD46" i="1"/>
  <c r="AG53" i="1"/>
  <c r="AC53" i="1"/>
  <c r="AG67" i="1"/>
  <c r="AH67" i="1"/>
  <c r="AD67" i="1"/>
  <c r="AE88" i="1"/>
  <c r="AD88" i="1"/>
  <c r="AE89" i="1"/>
  <c r="AC89" i="1"/>
  <c r="AF104" i="1"/>
  <c r="AD104" i="1"/>
  <c r="AC118" i="1"/>
  <c r="AI118" i="1"/>
  <c r="X131" i="1"/>
  <c r="Y131" i="1" s="1"/>
  <c r="AF179" i="1"/>
  <c r="AD179" i="1"/>
  <c r="AF186" i="1"/>
  <c r="AC186" i="1"/>
  <c r="AF298" i="1"/>
  <c r="AD298" i="1"/>
  <c r="AG397" i="1"/>
  <c r="AF397" i="1"/>
  <c r="AD39" i="1"/>
  <c r="AG90" i="1"/>
  <c r="AD91" i="1"/>
  <c r="AE97" i="1"/>
  <c r="AE99" i="1"/>
  <c r="Y105" i="1"/>
  <c r="AD105" i="1" s="1"/>
  <c r="Y109" i="1"/>
  <c r="AD109" i="1" s="1"/>
  <c r="Y113" i="1"/>
  <c r="AD113" i="1" s="1"/>
  <c r="AH114" i="1"/>
  <c r="W170" i="1"/>
  <c r="Y170" i="1" s="1"/>
  <c r="AG176" i="1"/>
  <c r="AG185" i="1"/>
  <c r="AD185" i="1"/>
  <c r="AD210" i="1"/>
  <c r="AF214" i="1"/>
  <c r="AD214" i="1"/>
  <c r="Y217" i="1"/>
  <c r="AG217" i="1" s="1"/>
  <c r="AD232" i="1"/>
  <c r="AF236" i="1"/>
  <c r="AD236" i="1"/>
  <c r="Y254" i="1"/>
  <c r="AD254" i="1" s="1"/>
  <c r="AC299" i="1"/>
  <c r="AC302" i="1"/>
  <c r="Y303" i="1"/>
  <c r="AE303" i="1" s="1"/>
  <c r="AG319" i="1"/>
  <c r="AD319" i="1"/>
  <c r="X362" i="1"/>
  <c r="Y362" i="1" s="1"/>
  <c r="AG362" i="1" s="1"/>
  <c r="Y366" i="1"/>
  <c r="AC366" i="1" s="1"/>
  <c r="AI382" i="1"/>
  <c r="AD382" i="1"/>
  <c r="AI384" i="1"/>
  <c r="AD384" i="1"/>
  <c r="AI386" i="1"/>
  <c r="AD386" i="1"/>
  <c r="AI390" i="1"/>
  <c r="AH390" i="1"/>
  <c r="AI438" i="1"/>
  <c r="AE438" i="1"/>
  <c r="AC438" i="1"/>
  <c r="AG456" i="1"/>
  <c r="AD456" i="1"/>
  <c r="AC456" i="1"/>
  <c r="AF230" i="1"/>
  <c r="AD230" i="1"/>
  <c r="AF300" i="1"/>
  <c r="AD300" i="1"/>
  <c r="AG439" i="1"/>
  <c r="AE439" i="1"/>
  <c r="AC439" i="1"/>
  <c r="AE447" i="1"/>
  <c r="AC447" i="1"/>
  <c r="Y34" i="1"/>
  <c r="AC34" i="1" s="1"/>
  <c r="W221" i="1"/>
  <c r="Y221" i="1" s="1"/>
  <c r="AF234" i="1"/>
  <c r="W265" i="1"/>
  <c r="Y265" i="1" s="1"/>
  <c r="W282" i="1"/>
  <c r="Y282" i="1" s="1"/>
  <c r="AI341" i="1"/>
  <c r="AC341" i="1"/>
  <c r="AH410" i="1"/>
  <c r="AF410" i="1"/>
  <c r="AG453" i="1"/>
  <c r="AE453" i="1"/>
  <c r="AC453" i="1"/>
  <c r="AI453" i="1"/>
  <c r="W237" i="1"/>
  <c r="Y237" i="1" s="1"/>
  <c r="Y101" i="1"/>
  <c r="AD101" i="1" s="1"/>
  <c r="Y103" i="1"/>
  <c r="AD103" i="1" s="1"/>
  <c r="Y107" i="1"/>
  <c r="AD107" i="1" s="1"/>
  <c r="Y111" i="1"/>
  <c r="AD111" i="1" s="1"/>
  <c r="Y121" i="1"/>
  <c r="AH121" i="1" s="1"/>
  <c r="Y123" i="1"/>
  <c r="AC123" i="1" s="1"/>
  <c r="Y137" i="1"/>
  <c r="AD137" i="1" s="1"/>
  <c r="Y143" i="1"/>
  <c r="AF143" i="1" s="1"/>
  <c r="W152" i="1"/>
  <c r="Y152" i="1" s="1"/>
  <c r="W156" i="1"/>
  <c r="Y156" i="1" s="1"/>
  <c r="AI156" i="1" s="1"/>
  <c r="Y211" i="1"/>
  <c r="AF211" i="1" s="1"/>
  <c r="AF220" i="1"/>
  <c r="AD220" i="1"/>
  <c r="W227" i="1"/>
  <c r="Y227" i="1" s="1"/>
  <c r="W231" i="1"/>
  <c r="Y231" i="1" s="1"/>
  <c r="AE231" i="1" s="1"/>
  <c r="Y233" i="1"/>
  <c r="AG233" i="1" s="1"/>
  <c r="AE238" i="1"/>
  <c r="AC238" i="1"/>
  <c r="W250" i="1"/>
  <c r="Y250" i="1" s="1"/>
  <c r="Y263" i="1"/>
  <c r="AF263" i="1" s="1"/>
  <c r="Y269" i="1"/>
  <c r="AF269" i="1" s="1"/>
  <c r="AI337" i="1"/>
  <c r="AE337" i="1"/>
  <c r="AD337" i="1"/>
  <c r="AC337" i="1"/>
  <c r="AE344" i="1"/>
  <c r="AF344" i="1"/>
  <c r="AG398" i="1"/>
  <c r="AF398" i="1"/>
  <c r="AF400" i="1"/>
  <c r="AG400" i="1"/>
  <c r="AI423" i="1"/>
  <c r="AG423" i="1"/>
  <c r="AE466" i="1"/>
  <c r="AC466" i="1"/>
  <c r="AH381" i="1"/>
  <c r="AE381" i="1"/>
  <c r="AC419" i="1"/>
  <c r="AH419" i="1"/>
  <c r="AF419" i="1"/>
  <c r="AF428" i="1"/>
  <c r="AD428" i="1"/>
  <c r="AE431" i="1"/>
  <c r="AI431" i="1"/>
  <c r="AI436" i="1"/>
  <c r="AE436" i="1"/>
  <c r="AF437" i="1"/>
  <c r="AD437" i="1"/>
  <c r="AH442" i="1"/>
  <c r="AE442" i="1"/>
  <c r="AI459" i="1"/>
  <c r="AE459" i="1"/>
  <c r="Y256" i="1"/>
  <c r="AC256" i="1" s="1"/>
  <c r="AH324" i="1"/>
  <c r="AD324" i="1"/>
  <c r="AG327" i="1"/>
  <c r="AH327" i="1"/>
  <c r="AG328" i="1"/>
  <c r="AC328" i="1"/>
  <c r="AE350" i="1"/>
  <c r="AD350" i="1"/>
  <c r="AH383" i="1"/>
  <c r="AE383" i="1"/>
  <c r="AH385" i="1"/>
  <c r="AE385" i="1"/>
  <c r="AD387" i="1"/>
  <c r="AC387" i="1"/>
  <c r="AG393" i="1"/>
  <c r="AD393" i="1"/>
  <c r="AG396" i="1"/>
  <c r="AG399" i="1"/>
  <c r="AF399" i="1"/>
  <c r="AD419" i="1"/>
  <c r="AC426" i="1"/>
  <c r="AI426" i="1"/>
  <c r="AG426" i="1"/>
  <c r="AI434" i="1"/>
  <c r="AE434" i="1"/>
  <c r="AF435" i="1"/>
  <c r="AD435" i="1"/>
  <c r="AE441" i="1"/>
  <c r="AC441" i="1"/>
  <c r="AC52" i="1"/>
  <c r="AH52" i="1"/>
  <c r="AG452" i="1"/>
  <c r="AG472" i="1"/>
  <c r="AE472" i="1"/>
  <c r="W154" i="1"/>
  <c r="Y154" i="1" s="1"/>
  <c r="Y159" i="1"/>
  <c r="AE159" i="1" s="1"/>
  <c r="W160" i="1"/>
  <c r="Y160" i="1" s="1"/>
  <c r="AD160" i="1" s="1"/>
  <c r="Y162" i="1"/>
  <c r="AE162" i="1" s="1"/>
  <c r="Y187" i="1"/>
  <c r="AD187" i="1" s="1"/>
  <c r="Y190" i="1"/>
  <c r="AD190" i="1" s="1"/>
  <c r="Y197" i="1"/>
  <c r="AG197" i="1" s="1"/>
  <c r="Y199" i="1"/>
  <c r="AG199" i="1" s="1"/>
  <c r="Y201" i="1"/>
  <c r="AG201" i="1" s="1"/>
  <c r="Y203" i="1"/>
  <c r="AG203" i="1" s="1"/>
  <c r="Y205" i="1"/>
  <c r="AG205" i="1" s="1"/>
  <c r="W209" i="1"/>
  <c r="Y209" i="1" s="1"/>
  <c r="AF209" i="1" s="1"/>
  <c r="Y213" i="1"/>
  <c r="AF213" i="1" s="1"/>
  <c r="W219" i="1"/>
  <c r="Y219" i="1" s="1"/>
  <c r="AF219" i="1" s="1"/>
  <c r="Y223" i="1"/>
  <c r="AF223" i="1" s="1"/>
  <c r="W225" i="1"/>
  <c r="Y225" i="1" s="1"/>
  <c r="Y229" i="1"/>
  <c r="AF229" i="1" s="1"/>
  <c r="W235" i="1"/>
  <c r="Y235" i="1" s="1"/>
  <c r="AF235" i="1" s="1"/>
  <c r="W252" i="1"/>
  <c r="Y252" i="1" s="1"/>
  <c r="Y261" i="1"/>
  <c r="AF261" i="1" s="1"/>
  <c r="Y267" i="1"/>
  <c r="AF267" i="1" s="1"/>
  <c r="W271" i="1"/>
  <c r="Y271" i="1" s="1"/>
  <c r="Y273" i="1"/>
  <c r="AG273" i="1" s="1"/>
  <c r="Y276" i="1"/>
  <c r="AE276" i="1" s="1"/>
  <c r="Y278" i="1"/>
  <c r="AE278" i="1" s="1"/>
  <c r="Y280" i="1"/>
  <c r="AG280" i="1" s="1"/>
  <c r="Y284" i="1"/>
  <c r="AF284" i="1" s="1"/>
  <c r="Y287" i="1"/>
  <c r="AG287" i="1" s="1"/>
  <c r="Y296" i="1"/>
  <c r="AE296" i="1" s="1"/>
  <c r="AD327" i="1"/>
  <c r="AH342" i="1"/>
  <c r="AC342" i="1"/>
  <c r="AF353" i="1"/>
  <c r="AE353" i="1"/>
  <c r="AG395" i="1"/>
  <c r="AF395" i="1"/>
  <c r="AF405" i="1"/>
  <c r="AE405" i="1"/>
  <c r="AG414" i="1"/>
  <c r="AI417" i="1"/>
  <c r="AD417" i="1"/>
  <c r="AF421" i="1"/>
  <c r="AI421" i="1"/>
  <c r="AC421" i="1"/>
  <c r="AE429" i="1"/>
  <c r="AI429" i="1"/>
  <c r="AF433" i="1"/>
  <c r="AD433" i="1"/>
  <c r="AC436" i="1"/>
  <c r="AC449" i="1"/>
  <c r="AH449" i="1"/>
  <c r="AG458" i="1"/>
  <c r="AD458" i="1"/>
  <c r="AC458" i="1"/>
  <c r="AC459" i="1"/>
  <c r="AF467" i="1"/>
  <c r="AC467" i="1"/>
  <c r="AG468" i="1"/>
  <c r="AE468" i="1"/>
  <c r="AC468" i="1"/>
  <c r="AI473" i="1"/>
  <c r="AD351" i="1"/>
  <c r="AE379" i="1"/>
  <c r="AH391" i="1"/>
  <c r="AD392" i="1"/>
  <c r="AD413" i="1"/>
  <c r="AD424" i="1"/>
  <c r="AC448" i="1"/>
  <c r="AE450" i="1"/>
  <c r="AC451" i="1"/>
  <c r="AC454" i="1"/>
  <c r="AG457" i="1"/>
  <c r="AC463" i="1"/>
  <c r="Y372" i="1"/>
  <c r="AI372" i="1" s="1"/>
  <c r="AE409" i="1"/>
  <c r="AD443" i="1"/>
  <c r="AD451" i="1"/>
  <c r="AD463" i="1"/>
  <c r="AD347" i="1"/>
  <c r="AC357" i="1"/>
  <c r="AC358" i="1"/>
  <c r="AD403" i="1"/>
  <c r="AI7" i="1"/>
  <c r="AE7" i="1"/>
  <c r="AH7" i="1"/>
  <c r="AD7" i="1"/>
  <c r="AG7" i="1"/>
  <c r="AC7" i="1"/>
  <c r="Y11" i="1"/>
  <c r="AI30" i="1"/>
  <c r="AE30" i="1"/>
  <c r="AH30" i="1"/>
  <c r="AD30" i="1"/>
  <c r="AG30" i="1"/>
  <c r="AC30" i="1"/>
  <c r="AG55" i="1"/>
  <c r="AC55" i="1"/>
  <c r="AF55" i="1"/>
  <c r="AH55" i="1"/>
  <c r="AI55" i="1"/>
  <c r="AE55" i="1"/>
  <c r="AD55" i="1"/>
  <c r="AF5" i="1"/>
  <c r="S10" i="1"/>
  <c r="V6" i="1"/>
  <c r="AF7" i="1"/>
  <c r="AE8" i="1"/>
  <c r="AH24" i="1"/>
  <c r="AD24" i="1"/>
  <c r="AG24" i="1"/>
  <c r="AC24" i="1"/>
  <c r="AF24" i="1"/>
  <c r="AG31" i="1"/>
  <c r="AC31" i="1"/>
  <c r="AF31" i="1"/>
  <c r="AI31" i="1"/>
  <c r="AE31" i="1"/>
  <c r="AG33" i="1"/>
  <c r="AC33" i="1"/>
  <c r="AF33" i="1"/>
  <c r="AI33" i="1"/>
  <c r="AE33" i="1"/>
  <c r="AG36" i="1"/>
  <c r="AC36" i="1"/>
  <c r="AF36" i="1"/>
  <c r="AI36" i="1"/>
  <c r="AE36" i="1"/>
  <c r="AF40" i="1"/>
  <c r="AI40" i="1"/>
  <c r="AE40" i="1"/>
  <c r="AH40" i="1"/>
  <c r="AD40" i="1"/>
  <c r="AI44" i="1"/>
  <c r="AE44" i="1"/>
  <c r="AH44" i="1"/>
  <c r="AD44" i="1"/>
  <c r="AG44" i="1"/>
  <c r="AC44" i="1"/>
  <c r="AG50" i="1"/>
  <c r="AC50" i="1"/>
  <c r="AF50" i="1"/>
  <c r="AI50" i="1"/>
  <c r="AE50" i="1"/>
  <c r="AG294" i="1"/>
  <c r="AC294" i="1"/>
  <c r="AF294" i="1"/>
  <c r="AD294" i="1"/>
  <c r="AI294" i="1"/>
  <c r="AE294" i="1"/>
  <c r="AH294" i="1"/>
  <c r="AH58" i="1"/>
  <c r="AD58" i="1"/>
  <c r="AG58" i="1"/>
  <c r="AC58" i="1"/>
  <c r="AF58" i="1"/>
  <c r="AI58" i="1"/>
  <c r="AE58" i="1"/>
  <c r="AI59" i="1"/>
  <c r="AE59" i="1"/>
  <c r="AH59" i="1"/>
  <c r="AD59" i="1"/>
  <c r="AG59" i="1"/>
  <c r="AC59" i="1"/>
  <c r="AF59" i="1"/>
  <c r="AF60" i="1"/>
  <c r="AI60" i="1"/>
  <c r="AE60" i="1"/>
  <c r="AG60" i="1"/>
  <c r="AH60" i="1"/>
  <c r="AD60" i="1"/>
  <c r="AC60" i="1"/>
  <c r="AF68" i="1"/>
  <c r="AI68" i="1"/>
  <c r="AE68" i="1"/>
  <c r="AG68" i="1"/>
  <c r="AH68" i="1"/>
  <c r="AD68" i="1"/>
  <c r="AC68" i="1"/>
  <c r="AF72" i="1"/>
  <c r="AI72" i="1"/>
  <c r="AE72" i="1"/>
  <c r="AH72" i="1"/>
  <c r="AD72" i="1"/>
  <c r="AG72" i="1"/>
  <c r="AC72" i="1"/>
  <c r="AF75" i="1"/>
  <c r="AI75" i="1"/>
  <c r="AE75" i="1"/>
  <c r="AH75" i="1"/>
  <c r="AD75" i="1"/>
  <c r="AG75" i="1"/>
  <c r="AC75" i="1"/>
  <c r="AI85" i="1"/>
  <c r="AE85" i="1"/>
  <c r="AH85" i="1"/>
  <c r="AD85" i="1"/>
  <c r="AG85" i="1"/>
  <c r="AC85" i="1"/>
  <c r="AF85" i="1"/>
  <c r="AH13" i="1"/>
  <c r="AD13" i="1"/>
  <c r="AG13" i="1"/>
  <c r="AC13" i="1"/>
  <c r="AF13" i="1"/>
  <c r="AG22" i="1"/>
  <c r="AC22" i="1"/>
  <c r="AF22" i="1"/>
  <c r="AI22" i="1"/>
  <c r="AE22" i="1"/>
  <c r="AG29" i="1"/>
  <c r="AC29" i="1"/>
  <c r="AF29" i="1"/>
  <c r="AI29" i="1"/>
  <c r="AE29" i="1"/>
  <c r="AF30" i="1"/>
  <c r="AH48" i="1"/>
  <c r="AD48" i="1"/>
  <c r="AG48" i="1"/>
  <c r="AC48" i="1"/>
  <c r="AF48" i="1"/>
  <c r="AG57" i="1"/>
  <c r="AC57" i="1"/>
  <c r="AF57" i="1"/>
  <c r="AI57" i="1"/>
  <c r="AE57" i="1"/>
  <c r="AH57" i="1"/>
  <c r="AD57" i="1"/>
  <c r="AH70" i="1"/>
  <c r="AD70" i="1"/>
  <c r="AG70" i="1"/>
  <c r="AC70" i="1"/>
  <c r="AI70" i="1"/>
  <c r="AE70" i="1"/>
  <c r="AF70" i="1"/>
  <c r="AH73" i="1"/>
  <c r="AD73" i="1"/>
  <c r="AG73" i="1"/>
  <c r="AC73" i="1"/>
  <c r="AI73" i="1"/>
  <c r="AE73" i="1"/>
  <c r="AF73" i="1"/>
  <c r="AH76" i="1"/>
  <c r="AD76" i="1"/>
  <c r="AG76" i="1"/>
  <c r="AC76" i="1"/>
  <c r="AI76" i="1"/>
  <c r="AE76" i="1"/>
  <c r="AF76" i="1"/>
  <c r="AG65" i="1"/>
  <c r="AC65" i="1"/>
  <c r="AF65" i="1"/>
  <c r="AI65" i="1"/>
  <c r="AE65" i="1"/>
  <c r="AH65" i="1"/>
  <c r="AD65" i="1"/>
  <c r="AH82" i="1"/>
  <c r="AD82" i="1"/>
  <c r="AG82" i="1"/>
  <c r="AC82" i="1"/>
  <c r="AF82" i="1"/>
  <c r="AI82" i="1"/>
  <c r="AE82" i="1"/>
  <c r="AI5" i="1"/>
  <c r="AE5" i="1"/>
  <c r="AH5" i="1"/>
  <c r="AD5" i="1"/>
  <c r="AG5" i="1"/>
  <c r="AC5" i="1"/>
  <c r="AH8" i="1"/>
  <c r="AD8" i="1"/>
  <c r="AG8" i="1"/>
  <c r="AC8" i="1"/>
  <c r="AF8" i="1"/>
  <c r="AH18" i="1"/>
  <c r="AD18" i="1"/>
  <c r="AG18" i="1"/>
  <c r="AC18" i="1"/>
  <c r="AF18" i="1"/>
  <c r="AI23" i="1"/>
  <c r="AE23" i="1"/>
  <c r="AH23" i="1"/>
  <c r="AD23" i="1"/>
  <c r="AG23" i="1"/>
  <c r="AC23" i="1"/>
  <c r="X38" i="1"/>
  <c r="Y38" i="1" s="1"/>
  <c r="AF47" i="1"/>
  <c r="AI47" i="1"/>
  <c r="AE47" i="1"/>
  <c r="AH47" i="1"/>
  <c r="AD47" i="1"/>
  <c r="AI49" i="1"/>
  <c r="AE49" i="1"/>
  <c r="AH49" i="1"/>
  <c r="AD49" i="1"/>
  <c r="AG49" i="1"/>
  <c r="AC49" i="1"/>
  <c r="W289" i="1"/>
  <c r="AH295" i="1"/>
  <c r="AD295" i="1"/>
  <c r="AG295" i="1"/>
  <c r="AC295" i="1"/>
  <c r="AI295" i="1"/>
  <c r="AE295" i="1"/>
  <c r="AF295" i="1"/>
  <c r="AG83" i="1"/>
  <c r="AC83" i="1"/>
  <c r="AF83" i="1"/>
  <c r="AI83" i="1"/>
  <c r="AE83" i="1"/>
  <c r="AH83" i="1"/>
  <c r="AD83" i="1"/>
  <c r="AE4" i="1"/>
  <c r="AH4" i="1"/>
  <c r="AD4" i="1"/>
  <c r="AG4" i="1"/>
  <c r="AC4" i="1"/>
  <c r="AI19" i="1"/>
  <c r="AE19" i="1"/>
  <c r="AH19" i="1"/>
  <c r="AD19" i="1"/>
  <c r="AG19" i="1"/>
  <c r="AC19" i="1"/>
  <c r="AI21" i="1"/>
  <c r="AE21" i="1"/>
  <c r="AH21" i="1"/>
  <c r="AD21" i="1"/>
  <c r="AG21" i="1"/>
  <c r="AC21" i="1"/>
  <c r="AF23" i="1"/>
  <c r="AH45" i="1"/>
  <c r="AD45" i="1"/>
  <c r="AG45" i="1"/>
  <c r="AC45" i="1"/>
  <c r="AF45" i="1"/>
  <c r="AG47" i="1"/>
  <c r="AF49" i="1"/>
  <c r="AF4" i="1"/>
  <c r="AI18" i="1"/>
  <c r="AF20" i="1"/>
  <c r="AI20" i="1"/>
  <c r="AE20" i="1"/>
  <c r="AH20" i="1"/>
  <c r="AD20" i="1"/>
  <c r="AF21" i="1"/>
  <c r="AI24" i="1"/>
  <c r="X28" i="1"/>
  <c r="Y28" i="1" s="1"/>
  <c r="AD31" i="1"/>
  <c r="AF32" i="1"/>
  <c r="AI32" i="1"/>
  <c r="AE32" i="1"/>
  <c r="AH32" i="1"/>
  <c r="AD32" i="1"/>
  <c r="AD33" i="1"/>
  <c r="AD36" i="1"/>
  <c r="AG39" i="1"/>
  <c r="AC39" i="1"/>
  <c r="AF39" i="1"/>
  <c r="AI39" i="1"/>
  <c r="AE39" i="1"/>
  <c r="AG40" i="1"/>
  <c r="AI41" i="1"/>
  <c r="AE41" i="1"/>
  <c r="AH41" i="1"/>
  <c r="AD41" i="1"/>
  <c r="AG41" i="1"/>
  <c r="AC41" i="1"/>
  <c r="AH42" i="1"/>
  <c r="AD42" i="1"/>
  <c r="AG42" i="1"/>
  <c r="AC42" i="1"/>
  <c r="AF42" i="1"/>
  <c r="AF44" i="1"/>
  <c r="AE45" i="1"/>
  <c r="AD50" i="1"/>
  <c r="AI51" i="1"/>
  <c r="AE51" i="1"/>
  <c r="AH51" i="1"/>
  <c r="AD51" i="1"/>
  <c r="AG51" i="1"/>
  <c r="AC51" i="1"/>
  <c r="AG290" i="1"/>
  <c r="AC290" i="1"/>
  <c r="AF290" i="1"/>
  <c r="AI290" i="1"/>
  <c r="AE290" i="1"/>
  <c r="AI56" i="1"/>
  <c r="AE56" i="1"/>
  <c r="AH56" i="1"/>
  <c r="AD56" i="1"/>
  <c r="AG56" i="1"/>
  <c r="AC56" i="1"/>
  <c r="AF56" i="1"/>
  <c r="AI80" i="1"/>
  <c r="AE80" i="1"/>
  <c r="AH80" i="1"/>
  <c r="AD80" i="1"/>
  <c r="AG80" i="1"/>
  <c r="AC80" i="1"/>
  <c r="AF80" i="1"/>
  <c r="AF69" i="1"/>
  <c r="AF77" i="1"/>
  <c r="AF62" i="1"/>
  <c r="AE81" i="1"/>
  <c r="AI81" i="1"/>
  <c r="AF86" i="1"/>
  <c r="AH87" i="1"/>
  <c r="AD87" i="1"/>
  <c r="AG87" i="1"/>
  <c r="AG95" i="1"/>
  <c r="AC95" i="1"/>
  <c r="AI95" i="1"/>
  <c r="AE95" i="1"/>
  <c r="AH95" i="1"/>
  <c r="AG96" i="1"/>
  <c r="AC96" i="1"/>
  <c r="AI96" i="1"/>
  <c r="AE96" i="1"/>
  <c r="AG168" i="1"/>
  <c r="AC168" i="1"/>
  <c r="AI168" i="1"/>
  <c r="AE168" i="1"/>
  <c r="AI175" i="1"/>
  <c r="AE175" i="1"/>
  <c r="AG175" i="1"/>
  <c r="AC175" i="1"/>
  <c r="AG183" i="1"/>
  <c r="AC183" i="1"/>
  <c r="AI183" i="1"/>
  <c r="AD183" i="1"/>
  <c r="AF183" i="1"/>
  <c r="AH242" i="1"/>
  <c r="AD242" i="1"/>
  <c r="AG242" i="1"/>
  <c r="AC242" i="1"/>
  <c r="AF242" i="1"/>
  <c r="AE242" i="1"/>
  <c r="W243" i="1"/>
  <c r="Y243" i="1" s="1"/>
  <c r="AI259" i="1"/>
  <c r="AE259" i="1"/>
  <c r="AH259" i="1"/>
  <c r="AD259" i="1"/>
  <c r="AG259" i="1"/>
  <c r="AC259" i="1"/>
  <c r="AG260" i="1"/>
  <c r="AC260" i="1"/>
  <c r="AF260" i="1"/>
  <c r="AI260" i="1"/>
  <c r="AE260" i="1"/>
  <c r="AH260" i="1"/>
  <c r="AG264" i="1"/>
  <c r="AC264" i="1"/>
  <c r="AF264" i="1"/>
  <c r="AI264" i="1"/>
  <c r="AE264" i="1"/>
  <c r="AH264" i="1"/>
  <c r="AG268" i="1"/>
  <c r="AC268" i="1"/>
  <c r="AF268" i="1"/>
  <c r="AI268" i="1"/>
  <c r="AE268" i="1"/>
  <c r="AH268" i="1"/>
  <c r="AG272" i="1"/>
  <c r="AC272" i="1"/>
  <c r="AF272" i="1"/>
  <c r="AI272" i="1"/>
  <c r="AE272" i="1"/>
  <c r="AH272" i="1"/>
  <c r="AF297" i="1"/>
  <c r="AH297" i="1"/>
  <c r="AD297" i="1"/>
  <c r="AG297" i="1"/>
  <c r="AE297" i="1"/>
  <c r="AC297" i="1"/>
  <c r="AI297" i="1"/>
  <c r="W304" i="1"/>
  <c r="Y304" i="1" s="1"/>
  <c r="AH305" i="1"/>
  <c r="AD305" i="1"/>
  <c r="AG305" i="1"/>
  <c r="AC305" i="1"/>
  <c r="AF305" i="1"/>
  <c r="AE305" i="1"/>
  <c r="AH307" i="1"/>
  <c r="AD307" i="1"/>
  <c r="AG307" i="1"/>
  <c r="AC307" i="1"/>
  <c r="AF307" i="1"/>
  <c r="AE307" i="1"/>
  <c r="AH309" i="1"/>
  <c r="AD309" i="1"/>
  <c r="AG309" i="1"/>
  <c r="AC309" i="1"/>
  <c r="AF309" i="1"/>
  <c r="AE309" i="1"/>
  <c r="AH311" i="1"/>
  <c r="AD311" i="1"/>
  <c r="AG311" i="1"/>
  <c r="AC311" i="1"/>
  <c r="AF311" i="1"/>
  <c r="AE311" i="1"/>
  <c r="AH313" i="1"/>
  <c r="AD313" i="1"/>
  <c r="AG313" i="1"/>
  <c r="AC313" i="1"/>
  <c r="AF313" i="1"/>
  <c r="AE313" i="1"/>
  <c r="AG335" i="1"/>
  <c r="AC335" i="1"/>
  <c r="AF335" i="1"/>
  <c r="AE335" i="1"/>
  <c r="AI335" i="1"/>
  <c r="AD335" i="1"/>
  <c r="AH335" i="1"/>
  <c r="AD9" i="1"/>
  <c r="AH9" i="1"/>
  <c r="AD12" i="1"/>
  <c r="AH12" i="1"/>
  <c r="AD14" i="1"/>
  <c r="AH14" i="1"/>
  <c r="AE25" i="1"/>
  <c r="AI25" i="1"/>
  <c r="AD35" i="1"/>
  <c r="AH35" i="1"/>
  <c r="AE43" i="1"/>
  <c r="AI43" i="1"/>
  <c r="AE46" i="1"/>
  <c r="AI46" i="1"/>
  <c r="W293" i="1"/>
  <c r="Y293" i="1" s="1"/>
  <c r="AD53" i="1"/>
  <c r="AH53" i="1"/>
  <c r="AC54" i="1"/>
  <c r="AG54" i="1"/>
  <c r="AE63" i="1"/>
  <c r="AI63" i="1"/>
  <c r="AC64" i="1"/>
  <c r="AG64" i="1"/>
  <c r="AE67" i="1"/>
  <c r="AI67" i="1"/>
  <c r="AC69" i="1"/>
  <c r="AG69" i="1"/>
  <c r="AE71" i="1"/>
  <c r="AI71" i="1"/>
  <c r="AC77" i="1"/>
  <c r="AG77" i="1"/>
  <c r="AE74" i="1"/>
  <c r="AI74" i="1"/>
  <c r="AC62" i="1"/>
  <c r="AG62" i="1"/>
  <c r="AF81" i="1"/>
  <c r="AD84" i="1"/>
  <c r="AH84" i="1"/>
  <c r="AC86" i="1"/>
  <c r="AG86" i="1"/>
  <c r="AC87" i="1"/>
  <c r="AI87" i="1"/>
  <c r="AH94" i="1"/>
  <c r="AD94" i="1"/>
  <c r="AF94" i="1"/>
  <c r="AI94" i="1"/>
  <c r="AD96" i="1"/>
  <c r="Y120" i="1"/>
  <c r="Y124" i="1"/>
  <c r="Y128" i="1"/>
  <c r="Y132" i="1"/>
  <c r="Y136" i="1"/>
  <c r="Y142" i="1"/>
  <c r="Y147" i="1"/>
  <c r="AG161" i="1"/>
  <c r="AC161" i="1"/>
  <c r="AI161" i="1"/>
  <c r="AE161" i="1"/>
  <c r="AH161" i="1"/>
  <c r="AG163" i="1"/>
  <c r="AC163" i="1"/>
  <c r="AI163" i="1"/>
  <c r="AE163" i="1"/>
  <c r="AH163" i="1"/>
  <c r="AG165" i="1"/>
  <c r="AC165" i="1"/>
  <c r="AI165" i="1"/>
  <c r="AE165" i="1"/>
  <c r="AH165" i="1"/>
  <c r="Y167" i="1"/>
  <c r="Y171" i="1"/>
  <c r="AD175" i="1"/>
  <c r="Y178" i="1"/>
  <c r="AG180" i="1"/>
  <c r="AC180" i="1"/>
  <c r="AH180" i="1"/>
  <c r="AE180" i="1"/>
  <c r="AI180" i="1"/>
  <c r="AG182" i="1"/>
  <c r="AC182" i="1"/>
  <c r="AE182" i="1"/>
  <c r="AH182" i="1"/>
  <c r="AI182" i="1"/>
  <c r="AE183" i="1"/>
  <c r="AF184" i="1"/>
  <c r="AE184" i="1"/>
  <c r="AH184" i="1"/>
  <c r="AC184" i="1"/>
  <c r="AI184" i="1"/>
  <c r="W188" i="1"/>
  <c r="Y188" i="1" s="1"/>
  <c r="AF193" i="1"/>
  <c r="AH193" i="1"/>
  <c r="AC193" i="1"/>
  <c r="AE193" i="1"/>
  <c r="AI193" i="1"/>
  <c r="AH244" i="1"/>
  <c r="AD244" i="1"/>
  <c r="AG244" i="1"/>
  <c r="AC244" i="1"/>
  <c r="AF244" i="1"/>
  <c r="AE244" i="1"/>
  <c r="W245" i="1"/>
  <c r="Y245" i="1" s="1"/>
  <c r="AF259" i="1"/>
  <c r="AD62" i="1"/>
  <c r="AH62" i="1"/>
  <c r="V374" i="1"/>
  <c r="AC81" i="1"/>
  <c r="AG81" i="1"/>
  <c r="AE84" i="1"/>
  <c r="AI84" i="1"/>
  <c r="AD86" i="1"/>
  <c r="AH86" i="1"/>
  <c r="AE87" i="1"/>
  <c r="AG88" i="1"/>
  <c r="AC88" i="1"/>
  <c r="AI88" i="1"/>
  <c r="AF88" i="1"/>
  <c r="AI91" i="1"/>
  <c r="AE91" i="1"/>
  <c r="AG91" i="1"/>
  <c r="AC91" i="1"/>
  <c r="AH91" i="1"/>
  <c r="AH92" i="1"/>
  <c r="AD92" i="1"/>
  <c r="AF92" i="1"/>
  <c r="AG92" i="1"/>
  <c r="AH93" i="1"/>
  <c r="AD93" i="1"/>
  <c r="AF93" i="1"/>
  <c r="AI93" i="1"/>
  <c r="AD95" i="1"/>
  <c r="AF96" i="1"/>
  <c r="AH115" i="1"/>
  <c r="AD115" i="1"/>
  <c r="AF115" i="1"/>
  <c r="AG115" i="1"/>
  <c r="AG125" i="1"/>
  <c r="AH158" i="1"/>
  <c r="AD158" i="1"/>
  <c r="AF158" i="1"/>
  <c r="AI158" i="1"/>
  <c r="AD168" i="1"/>
  <c r="AF175" i="1"/>
  <c r="AG179" i="1"/>
  <c r="AC179" i="1"/>
  <c r="AI179" i="1"/>
  <c r="AE179" i="1"/>
  <c r="AH179" i="1"/>
  <c r="AG301" i="1"/>
  <c r="AC301" i="1"/>
  <c r="AI301" i="1"/>
  <c r="AE301" i="1"/>
  <c r="AH183" i="1"/>
  <c r="AH186" i="1"/>
  <c r="AD186" i="1"/>
  <c r="AE186" i="1"/>
  <c r="AG186" i="1"/>
  <c r="AI186" i="1"/>
  <c r="W192" i="1"/>
  <c r="W239" i="1"/>
  <c r="Y239" i="1" s="1"/>
  <c r="AI242" i="1"/>
  <c r="AH246" i="1"/>
  <c r="AD246" i="1"/>
  <c r="AG246" i="1"/>
  <c r="AC246" i="1"/>
  <c r="AF246" i="1"/>
  <c r="AE246" i="1"/>
  <c r="W247" i="1"/>
  <c r="Y247" i="1" s="1"/>
  <c r="AD260" i="1"/>
  <c r="AH262" i="1"/>
  <c r="AD262" i="1"/>
  <c r="AG262" i="1"/>
  <c r="AC262" i="1"/>
  <c r="AF262" i="1"/>
  <c r="AE262" i="1"/>
  <c r="AD264" i="1"/>
  <c r="AG266" i="1"/>
  <c r="AC266" i="1"/>
  <c r="AF266" i="1"/>
  <c r="AI266" i="1"/>
  <c r="AE266" i="1"/>
  <c r="AH266" i="1"/>
  <c r="AD268" i="1"/>
  <c r="AG270" i="1"/>
  <c r="AC270" i="1"/>
  <c r="AF270" i="1"/>
  <c r="AI270" i="1"/>
  <c r="AE270" i="1"/>
  <c r="AH270" i="1"/>
  <c r="AD272" i="1"/>
  <c r="AF283" i="1"/>
  <c r="AH283" i="1"/>
  <c r="AC283" i="1"/>
  <c r="AG283" i="1"/>
  <c r="AE283" i="1"/>
  <c r="AI283" i="1"/>
  <c r="AI305" i="1"/>
  <c r="AI307" i="1"/>
  <c r="AI309" i="1"/>
  <c r="AI311" i="1"/>
  <c r="AI313" i="1"/>
  <c r="AH408" i="1"/>
  <c r="AF408" i="1"/>
  <c r="AE408" i="1"/>
  <c r="AD408" i="1"/>
  <c r="AC408" i="1"/>
  <c r="AI408" i="1"/>
  <c r="AG408" i="1"/>
  <c r="AF54" i="1"/>
  <c r="AF64" i="1"/>
  <c r="AH168" i="1"/>
  <c r="AG173" i="1"/>
  <c r="AC173" i="1"/>
  <c r="AI173" i="1"/>
  <c r="AE173" i="1"/>
  <c r="AH173" i="1"/>
  <c r="AE9" i="1"/>
  <c r="AI9" i="1"/>
  <c r="AN480" i="1"/>
  <c r="AE12" i="1"/>
  <c r="AI12" i="1"/>
  <c r="AE14" i="1"/>
  <c r="AI14" i="1"/>
  <c r="AF25" i="1"/>
  <c r="AE35" i="1"/>
  <c r="AI35" i="1"/>
  <c r="AF43" i="1"/>
  <c r="AF46" i="1"/>
  <c r="AE53" i="1"/>
  <c r="AI53" i="1"/>
  <c r="AD54" i="1"/>
  <c r="AH54" i="1"/>
  <c r="AF63" i="1"/>
  <c r="AD64" i="1"/>
  <c r="AH64" i="1"/>
  <c r="AF67" i="1"/>
  <c r="AD69" i="1"/>
  <c r="AH69" i="1"/>
  <c r="AF71" i="1"/>
  <c r="AD77" i="1"/>
  <c r="AH77" i="1"/>
  <c r="AF74" i="1"/>
  <c r="AF9" i="1"/>
  <c r="AF12" i="1"/>
  <c r="AF14" i="1"/>
  <c r="AC25" i="1"/>
  <c r="AF35" i="1"/>
  <c r="AC43" i="1"/>
  <c r="AC46" i="1"/>
  <c r="AF53" i="1"/>
  <c r="AE54" i="1"/>
  <c r="AC63" i="1"/>
  <c r="AE64" i="1"/>
  <c r="AC67" i="1"/>
  <c r="AE69" i="1"/>
  <c r="AC71" i="1"/>
  <c r="AE77" i="1"/>
  <c r="AC74" i="1"/>
  <c r="AE62" i="1"/>
  <c r="V66" i="1"/>
  <c r="Y66" i="1" s="1"/>
  <c r="Y78" i="1" s="1"/>
  <c r="Y79" i="1"/>
  <c r="AD81" i="1"/>
  <c r="AF84" i="1"/>
  <c r="AE86" i="1"/>
  <c r="AF87" i="1"/>
  <c r="AH88" i="1"/>
  <c r="AF89" i="1"/>
  <c r="AH89" i="1"/>
  <c r="AD89" i="1"/>
  <c r="AG89" i="1"/>
  <c r="AF90" i="1"/>
  <c r="AH90" i="1"/>
  <c r="AD90" i="1"/>
  <c r="AI90" i="1"/>
  <c r="AI92" i="1"/>
  <c r="AC93" i="1"/>
  <c r="AE94" i="1"/>
  <c r="AF95" i="1"/>
  <c r="AH96" i="1"/>
  <c r="AF97" i="1"/>
  <c r="AH97" i="1"/>
  <c r="AD97" i="1"/>
  <c r="AG97" i="1"/>
  <c r="AI98" i="1"/>
  <c r="AE98" i="1"/>
  <c r="AG98" i="1"/>
  <c r="AC98" i="1"/>
  <c r="AH98" i="1"/>
  <c r="AH99" i="1"/>
  <c r="AD99" i="1"/>
  <c r="AF99" i="1"/>
  <c r="AG99" i="1"/>
  <c r="Y102" i="1"/>
  <c r="AG104" i="1"/>
  <c r="AC104" i="1"/>
  <c r="AI104" i="1"/>
  <c r="AE104" i="1"/>
  <c r="AH104" i="1"/>
  <c r="AG106" i="1"/>
  <c r="AC106" i="1"/>
  <c r="AI106" i="1"/>
  <c r="AE106" i="1"/>
  <c r="AH106" i="1"/>
  <c r="AG108" i="1"/>
  <c r="AC108" i="1"/>
  <c r="AI108" i="1"/>
  <c r="AE108" i="1"/>
  <c r="AH108" i="1"/>
  <c r="AG110" i="1"/>
  <c r="AC110" i="1"/>
  <c r="AI110" i="1"/>
  <c r="AE110" i="1"/>
  <c r="AH110" i="1"/>
  <c r="AG112" i="1"/>
  <c r="AC112" i="1"/>
  <c r="AI112" i="1"/>
  <c r="AE112" i="1"/>
  <c r="AH112" i="1"/>
  <c r="AI114" i="1"/>
  <c r="AE114" i="1"/>
  <c r="AG114" i="1"/>
  <c r="AC114" i="1"/>
  <c r="AI115" i="1"/>
  <c r="Y116" i="1"/>
  <c r="AI117" i="1"/>
  <c r="AE117" i="1"/>
  <c r="AG117" i="1"/>
  <c r="AC117" i="1"/>
  <c r="AH117" i="1"/>
  <c r="AH118" i="1"/>
  <c r="AD118" i="1"/>
  <c r="AF118" i="1"/>
  <c r="AG118" i="1"/>
  <c r="Y122" i="1"/>
  <c r="Y126" i="1"/>
  <c r="Y130" i="1"/>
  <c r="Y134" i="1"/>
  <c r="Y138" i="1"/>
  <c r="AG139" i="1"/>
  <c r="AC139" i="1"/>
  <c r="AI139" i="1"/>
  <c r="AE139" i="1"/>
  <c r="AH139" i="1"/>
  <c r="AF140" i="1"/>
  <c r="AH140" i="1"/>
  <c r="AD140" i="1"/>
  <c r="AG140" i="1"/>
  <c r="Y144" i="1"/>
  <c r="Y149" i="1"/>
  <c r="AG151" i="1"/>
  <c r="AC151" i="1"/>
  <c r="AI151" i="1"/>
  <c r="AE151" i="1"/>
  <c r="AH151" i="1"/>
  <c r="AG153" i="1"/>
  <c r="AC153" i="1"/>
  <c r="AI153" i="1"/>
  <c r="AE153" i="1"/>
  <c r="AH153" i="1"/>
  <c r="AG155" i="1"/>
  <c r="AC155" i="1"/>
  <c r="AI155" i="1"/>
  <c r="AE155" i="1"/>
  <c r="AH155" i="1"/>
  <c r="Y157" i="1"/>
  <c r="AC158" i="1"/>
  <c r="AD161" i="1"/>
  <c r="AD163" i="1"/>
  <c r="AD165" i="1"/>
  <c r="AF168" i="1"/>
  <c r="Y169" i="1"/>
  <c r="Y172" i="1"/>
  <c r="AF173" i="1"/>
  <c r="Y174" i="1"/>
  <c r="AH175" i="1"/>
  <c r="AH176" i="1"/>
  <c r="AD176" i="1"/>
  <c r="AF176" i="1"/>
  <c r="AI176" i="1"/>
  <c r="Y177" i="1"/>
  <c r="AD301" i="1"/>
  <c r="AD180" i="1"/>
  <c r="AD182" i="1"/>
  <c r="AD184" i="1"/>
  <c r="Y189" i="1"/>
  <c r="Y191" i="1"/>
  <c r="AD193" i="1"/>
  <c r="W196" i="1"/>
  <c r="Y196" i="1" s="1"/>
  <c r="W198" i="1"/>
  <c r="Y198" i="1" s="1"/>
  <c r="W200" i="1"/>
  <c r="Y200" i="1" s="1"/>
  <c r="W202" i="1"/>
  <c r="Y202" i="1" s="1"/>
  <c r="W204" i="1"/>
  <c r="Y204" i="1" s="1"/>
  <c r="AF206" i="1"/>
  <c r="AH206" i="1"/>
  <c r="AD206" i="1"/>
  <c r="AG206" i="1"/>
  <c r="AC206" i="1"/>
  <c r="AH240" i="1"/>
  <c r="AD240" i="1"/>
  <c r="AG240" i="1"/>
  <c r="AC240" i="1"/>
  <c r="AF240" i="1"/>
  <c r="AE240" i="1"/>
  <c r="W241" i="1"/>
  <c r="Y241" i="1" s="1"/>
  <c r="AI244" i="1"/>
  <c r="AH248" i="1"/>
  <c r="AD248" i="1"/>
  <c r="AG248" i="1"/>
  <c r="AC248" i="1"/>
  <c r="AF248" i="1"/>
  <c r="AE248" i="1"/>
  <c r="W249" i="1"/>
  <c r="Y249" i="1" s="1"/>
  <c r="AH257" i="1"/>
  <c r="AD257" i="1"/>
  <c r="AG257" i="1"/>
  <c r="AC257" i="1"/>
  <c r="AF257" i="1"/>
  <c r="AE257" i="1"/>
  <c r="W258" i="1"/>
  <c r="Y258" i="1" s="1"/>
  <c r="AI262" i="1"/>
  <c r="AG316" i="1"/>
  <c r="AC316" i="1"/>
  <c r="AF316" i="1"/>
  <c r="AI316" i="1"/>
  <c r="AE316" i="1"/>
  <c r="AH316" i="1"/>
  <c r="AD316" i="1"/>
  <c r="AI185" i="1"/>
  <c r="AE185" i="1"/>
  <c r="AF185" i="1"/>
  <c r="W275" i="1"/>
  <c r="Y275" i="1" s="1"/>
  <c r="W277" i="1"/>
  <c r="Y277" i="1" s="1"/>
  <c r="W279" i="1"/>
  <c r="Y279" i="1" s="1"/>
  <c r="W281" i="1"/>
  <c r="Y281" i="1" s="1"/>
  <c r="AG318" i="1"/>
  <c r="AC318" i="1"/>
  <c r="AF318" i="1"/>
  <c r="AI318" i="1"/>
  <c r="AE318" i="1"/>
  <c r="AH318" i="1"/>
  <c r="AD318" i="1"/>
  <c r="AF329" i="1"/>
  <c r="AI329" i="1"/>
  <c r="AE329" i="1"/>
  <c r="AH329" i="1"/>
  <c r="AD329" i="1"/>
  <c r="AG329" i="1"/>
  <c r="AC329" i="1"/>
  <c r="AH368" i="1"/>
  <c r="AD368" i="1"/>
  <c r="AG368" i="1"/>
  <c r="AC368" i="1"/>
  <c r="AI368" i="1"/>
  <c r="AF368" i="1"/>
  <c r="AE368" i="1"/>
  <c r="Y181" i="1"/>
  <c r="AC185" i="1"/>
  <c r="AH185" i="1"/>
  <c r="AI207" i="1"/>
  <c r="AE207" i="1"/>
  <c r="AG207" i="1"/>
  <c r="AC207" i="1"/>
  <c r="AH207" i="1"/>
  <c r="AG208" i="1"/>
  <c r="AC208" i="1"/>
  <c r="AI208" i="1"/>
  <c r="AE208" i="1"/>
  <c r="AH208" i="1"/>
  <c r="AG210" i="1"/>
  <c r="AC210" i="1"/>
  <c r="AI210" i="1"/>
  <c r="AE210" i="1"/>
  <c r="AH210" i="1"/>
  <c r="AG212" i="1"/>
  <c r="AC212" i="1"/>
  <c r="AI212" i="1"/>
  <c r="AE212" i="1"/>
  <c r="AH212" i="1"/>
  <c r="AG214" i="1"/>
  <c r="AC214" i="1"/>
  <c r="AI214" i="1"/>
  <c r="AE214" i="1"/>
  <c r="AH214" i="1"/>
  <c r="AG216" i="1"/>
  <c r="AC216" i="1"/>
  <c r="AI216" i="1"/>
  <c r="AE216" i="1"/>
  <c r="AH216" i="1"/>
  <c r="AG218" i="1"/>
  <c r="AC218" i="1"/>
  <c r="AI218" i="1"/>
  <c r="AE218" i="1"/>
  <c r="AH218" i="1"/>
  <c r="AG220" i="1"/>
  <c r="AC220" i="1"/>
  <c r="AI220" i="1"/>
  <c r="AE220" i="1"/>
  <c r="AH220" i="1"/>
  <c r="AG222" i="1"/>
  <c r="AC222" i="1"/>
  <c r="AI222" i="1"/>
  <c r="AE222" i="1"/>
  <c r="AH222" i="1"/>
  <c r="AG224" i="1"/>
  <c r="AC224" i="1"/>
  <c r="AI224" i="1"/>
  <c r="AE224" i="1"/>
  <c r="AH224" i="1"/>
  <c r="AG226" i="1"/>
  <c r="AC226" i="1"/>
  <c r="AI226" i="1"/>
  <c r="AE226" i="1"/>
  <c r="AH226" i="1"/>
  <c r="AG228" i="1"/>
  <c r="AC228" i="1"/>
  <c r="AI228" i="1"/>
  <c r="AE228" i="1"/>
  <c r="AH228" i="1"/>
  <c r="AG230" i="1"/>
  <c r="AC230" i="1"/>
  <c r="AI230" i="1"/>
  <c r="AE230" i="1"/>
  <c r="AH230" i="1"/>
  <c r="AG232" i="1"/>
  <c r="AC232" i="1"/>
  <c r="AI232" i="1"/>
  <c r="AE232" i="1"/>
  <c r="AH232" i="1"/>
  <c r="AG234" i="1"/>
  <c r="AC234" i="1"/>
  <c r="AI234" i="1"/>
  <c r="AE234" i="1"/>
  <c r="AH234" i="1"/>
  <c r="AG236" i="1"/>
  <c r="AC236" i="1"/>
  <c r="AI236" i="1"/>
  <c r="AE236" i="1"/>
  <c r="AH236" i="1"/>
  <c r="AH238" i="1"/>
  <c r="AD238" i="1"/>
  <c r="AF238" i="1"/>
  <c r="AI238" i="1"/>
  <c r="AG251" i="1"/>
  <c r="AC251" i="1"/>
  <c r="AF251" i="1"/>
  <c r="AI251" i="1"/>
  <c r="AE251" i="1"/>
  <c r="AG253" i="1"/>
  <c r="AC253" i="1"/>
  <c r="AF253" i="1"/>
  <c r="AI253" i="1"/>
  <c r="AE253" i="1"/>
  <c r="AG255" i="1"/>
  <c r="AC255" i="1"/>
  <c r="AF255" i="1"/>
  <c r="AI255" i="1"/>
  <c r="AE255" i="1"/>
  <c r="AF336" i="1"/>
  <c r="AH336" i="1"/>
  <c r="AC336" i="1"/>
  <c r="AG336" i="1"/>
  <c r="AE336" i="1"/>
  <c r="AI336" i="1"/>
  <c r="AD336" i="1"/>
  <c r="AG321" i="1"/>
  <c r="AC321" i="1"/>
  <c r="AF321" i="1"/>
  <c r="AI321" i="1"/>
  <c r="AE321" i="1"/>
  <c r="AI323" i="1"/>
  <c r="AE323" i="1"/>
  <c r="AH323" i="1"/>
  <c r="AD323" i="1"/>
  <c r="AG323" i="1"/>
  <c r="AC323" i="1"/>
  <c r="AI325" i="1"/>
  <c r="AE325" i="1"/>
  <c r="AH325" i="1"/>
  <c r="AD325" i="1"/>
  <c r="AG325" i="1"/>
  <c r="AC325" i="1"/>
  <c r="AF330" i="1"/>
  <c r="AI330" i="1"/>
  <c r="AE330" i="1"/>
  <c r="AH330" i="1"/>
  <c r="AD330" i="1"/>
  <c r="AI333" i="1"/>
  <c r="AH333" i="1"/>
  <c r="AD333" i="1"/>
  <c r="AG333" i="1"/>
  <c r="AC333" i="1"/>
  <c r="AF333" i="1"/>
  <c r="AI340" i="1"/>
  <c r="AE340" i="1"/>
  <c r="AF340" i="1"/>
  <c r="AD340" i="1"/>
  <c r="AH340" i="1"/>
  <c r="AC340" i="1"/>
  <c r="AG356" i="1"/>
  <c r="AC356" i="1"/>
  <c r="AF356" i="1"/>
  <c r="AH356" i="1"/>
  <c r="AE356" i="1"/>
  <c r="AD356" i="1"/>
  <c r="AG360" i="1"/>
  <c r="AC360" i="1"/>
  <c r="AF360" i="1"/>
  <c r="AH360" i="1"/>
  <c r="AE360" i="1"/>
  <c r="AD360" i="1"/>
  <c r="AG364" i="1"/>
  <c r="AC364" i="1"/>
  <c r="AF364" i="1"/>
  <c r="AD364" i="1"/>
  <c r="AI364" i="1"/>
  <c r="AH364" i="1"/>
  <c r="X365" i="1"/>
  <c r="Y365" i="1" s="1"/>
  <c r="AH370" i="1"/>
  <c r="AD370" i="1"/>
  <c r="AG370" i="1"/>
  <c r="AC370" i="1"/>
  <c r="AI370" i="1"/>
  <c r="AF370" i="1"/>
  <c r="AE370" i="1"/>
  <c r="AG407" i="1"/>
  <c r="AC407" i="1"/>
  <c r="AF407" i="1"/>
  <c r="AD407" i="1"/>
  <c r="AI407" i="1"/>
  <c r="AH407" i="1"/>
  <c r="AE407" i="1"/>
  <c r="W306" i="1"/>
  <c r="Y306" i="1" s="1"/>
  <c r="W308" i="1"/>
  <c r="Y308" i="1" s="1"/>
  <c r="W310" i="1"/>
  <c r="Y310" i="1" s="1"/>
  <c r="W312" i="1"/>
  <c r="Y312" i="1" s="1"/>
  <c r="AG145" i="1"/>
  <c r="AC145" i="1"/>
  <c r="AF145" i="1"/>
  <c r="AI145" i="1"/>
  <c r="AE145" i="1"/>
  <c r="AI315" i="1"/>
  <c r="AE315" i="1"/>
  <c r="AH315" i="1"/>
  <c r="AD315" i="1"/>
  <c r="AG315" i="1"/>
  <c r="AC315" i="1"/>
  <c r="AI317" i="1"/>
  <c r="AE317" i="1"/>
  <c r="AH317" i="1"/>
  <c r="AD317" i="1"/>
  <c r="AG317" i="1"/>
  <c r="AC317" i="1"/>
  <c r="AF331" i="1"/>
  <c r="AI331" i="1"/>
  <c r="AE331" i="1"/>
  <c r="AH331" i="1"/>
  <c r="AD331" i="1"/>
  <c r="AF342" i="1"/>
  <c r="AG342" i="1"/>
  <c r="AE342" i="1"/>
  <c r="AI342" i="1"/>
  <c r="AD342" i="1"/>
  <c r="Y286" i="1"/>
  <c r="Y288" i="1"/>
  <c r="AI298" i="1"/>
  <c r="AE298" i="1"/>
  <c r="AG298" i="1"/>
  <c r="AC298" i="1"/>
  <c r="AH298" i="1"/>
  <c r="AH299" i="1"/>
  <c r="AD299" i="1"/>
  <c r="AF299" i="1"/>
  <c r="AG299" i="1"/>
  <c r="AG300" i="1"/>
  <c r="AC300" i="1"/>
  <c r="AI300" i="1"/>
  <c r="AE300" i="1"/>
  <c r="AH300" i="1"/>
  <c r="AF302" i="1"/>
  <c r="AH302" i="1"/>
  <c r="AD302" i="1"/>
  <c r="AG302" i="1"/>
  <c r="S374" i="1"/>
  <c r="AI320" i="1"/>
  <c r="AE320" i="1"/>
  <c r="AH320" i="1"/>
  <c r="AD320" i="1"/>
  <c r="AG320" i="1"/>
  <c r="AC320" i="1"/>
  <c r="AD321" i="1"/>
  <c r="AF323" i="1"/>
  <c r="AG324" i="1"/>
  <c r="AC324" i="1"/>
  <c r="AF324" i="1"/>
  <c r="AI324" i="1"/>
  <c r="AE324" i="1"/>
  <c r="AF325" i="1"/>
  <c r="AG326" i="1"/>
  <c r="AC326" i="1"/>
  <c r="AF326" i="1"/>
  <c r="AI326" i="1"/>
  <c r="AE326" i="1"/>
  <c r="AG330" i="1"/>
  <c r="AC331" i="1"/>
  <c r="AI332" i="1"/>
  <c r="AE332" i="1"/>
  <c r="AH332" i="1"/>
  <c r="AD332" i="1"/>
  <c r="AG332" i="1"/>
  <c r="AC332" i="1"/>
  <c r="AE333" i="1"/>
  <c r="AH334" i="1"/>
  <c r="AD334" i="1"/>
  <c r="AE334" i="1"/>
  <c r="AI334" i="1"/>
  <c r="AC334" i="1"/>
  <c r="AG334" i="1"/>
  <c r="AF338" i="1"/>
  <c r="AE338" i="1"/>
  <c r="AI338" i="1"/>
  <c r="AD338" i="1"/>
  <c r="AH338" i="1"/>
  <c r="AC338" i="1"/>
  <c r="AI343" i="1"/>
  <c r="AE343" i="1"/>
  <c r="AD343" i="1"/>
  <c r="AH343" i="1"/>
  <c r="AC343" i="1"/>
  <c r="AG343" i="1"/>
  <c r="AG345" i="1"/>
  <c r="AC345" i="1"/>
  <c r="AF345" i="1"/>
  <c r="AH345" i="1"/>
  <c r="AE345" i="1"/>
  <c r="AD345" i="1"/>
  <c r="AI356" i="1"/>
  <c r="AI360" i="1"/>
  <c r="AE364" i="1"/>
  <c r="AD314" i="1"/>
  <c r="AH314" i="1"/>
  <c r="AE319" i="1"/>
  <c r="AI319" i="1"/>
  <c r="AD322" i="1"/>
  <c r="AH322" i="1"/>
  <c r="AE327" i="1"/>
  <c r="AI327" i="1"/>
  <c r="AD328" i="1"/>
  <c r="AH328" i="1"/>
  <c r="AI339" i="1"/>
  <c r="AE339" i="1"/>
  <c r="AF339" i="1"/>
  <c r="AE341" i="1"/>
  <c r="AI348" i="1"/>
  <c r="AE348" i="1"/>
  <c r="AH348" i="1"/>
  <c r="AD348" i="1"/>
  <c r="AG348" i="1"/>
  <c r="AF351" i="1"/>
  <c r="AI351" i="1"/>
  <c r="AE351" i="1"/>
  <c r="AG351" i="1"/>
  <c r="AI352" i="1"/>
  <c r="AE352" i="1"/>
  <c r="AH352" i="1"/>
  <c r="AD352" i="1"/>
  <c r="AG352" i="1"/>
  <c r="X355" i="1"/>
  <c r="Y355" i="1" s="1"/>
  <c r="X367" i="1"/>
  <c r="Y367" i="1" s="1"/>
  <c r="Y369" i="1"/>
  <c r="AH380" i="1"/>
  <c r="AD380" i="1"/>
  <c r="AG380" i="1"/>
  <c r="AC380" i="1"/>
  <c r="AE380" i="1"/>
  <c r="AH389" i="1"/>
  <c r="AD389" i="1"/>
  <c r="AG389" i="1"/>
  <c r="AC389" i="1"/>
  <c r="AF389" i="1"/>
  <c r="AE389" i="1"/>
  <c r="AI394" i="1"/>
  <c r="AE394" i="1"/>
  <c r="AH394" i="1"/>
  <c r="AD394" i="1"/>
  <c r="AC394" i="1"/>
  <c r="AG402" i="1"/>
  <c r="AC402" i="1"/>
  <c r="AF402" i="1"/>
  <c r="AI402" i="1"/>
  <c r="AH402" i="1"/>
  <c r="AI425" i="1"/>
  <c r="AE425" i="1"/>
  <c r="AF425" i="1"/>
  <c r="AD425" i="1"/>
  <c r="AH425" i="1"/>
  <c r="AC425" i="1"/>
  <c r="W445" i="1"/>
  <c r="Y445" i="1" s="1"/>
  <c r="AE314" i="1"/>
  <c r="AI314" i="1"/>
  <c r="AF319" i="1"/>
  <c r="AE322" i="1"/>
  <c r="AI322" i="1"/>
  <c r="AF327" i="1"/>
  <c r="AE328" i="1"/>
  <c r="AI328" i="1"/>
  <c r="AH341" i="1"/>
  <c r="AD341" i="1"/>
  <c r="AF341" i="1"/>
  <c r="AF346" i="1"/>
  <c r="AI346" i="1"/>
  <c r="AE346" i="1"/>
  <c r="AG346" i="1"/>
  <c r="AF347" i="1"/>
  <c r="AI347" i="1"/>
  <c r="AE347" i="1"/>
  <c r="AH347" i="1"/>
  <c r="AH349" i="1"/>
  <c r="AD349" i="1"/>
  <c r="AG349" i="1"/>
  <c r="AC349" i="1"/>
  <c r="AI349" i="1"/>
  <c r="AG350" i="1"/>
  <c r="AC350" i="1"/>
  <c r="AF350" i="1"/>
  <c r="AH350" i="1"/>
  <c r="AH353" i="1"/>
  <c r="AD353" i="1"/>
  <c r="AG353" i="1"/>
  <c r="AC353" i="1"/>
  <c r="AI353" i="1"/>
  <c r="AG354" i="1"/>
  <c r="AC354" i="1"/>
  <c r="AF354" i="1"/>
  <c r="AH354" i="1"/>
  <c r="AF357" i="1"/>
  <c r="AI357" i="1"/>
  <c r="AE357" i="1"/>
  <c r="AG357" i="1"/>
  <c r="AI358" i="1"/>
  <c r="AE358" i="1"/>
  <c r="AH358" i="1"/>
  <c r="AD358" i="1"/>
  <c r="AG358" i="1"/>
  <c r="X361" i="1"/>
  <c r="Y361" i="1" s="1"/>
  <c r="AI377" i="1"/>
  <c r="AE377" i="1"/>
  <c r="AH377" i="1"/>
  <c r="AD377" i="1"/>
  <c r="AC377" i="1"/>
  <c r="AG381" i="1"/>
  <c r="AC381" i="1"/>
  <c r="AF381" i="1"/>
  <c r="AD381" i="1"/>
  <c r="AI381" i="1"/>
  <c r="AF403" i="1"/>
  <c r="AI403" i="1"/>
  <c r="AE403" i="1"/>
  <c r="AC403" i="1"/>
  <c r="AH403" i="1"/>
  <c r="AH406" i="1"/>
  <c r="AD406" i="1"/>
  <c r="AG406" i="1"/>
  <c r="AC406" i="1"/>
  <c r="AE406" i="1"/>
  <c r="AG415" i="1"/>
  <c r="AC415" i="1"/>
  <c r="AF415" i="1"/>
  <c r="AE415" i="1"/>
  <c r="AH415" i="1"/>
  <c r="AD415" i="1"/>
  <c r="AG416" i="1"/>
  <c r="AC416" i="1"/>
  <c r="AF416" i="1"/>
  <c r="AE416" i="1"/>
  <c r="AI416" i="1"/>
  <c r="AD416" i="1"/>
  <c r="AF314" i="1"/>
  <c r="AC319" i="1"/>
  <c r="AF322" i="1"/>
  <c r="AC327" i="1"/>
  <c r="AF328" i="1"/>
  <c r="AF337" i="1"/>
  <c r="AG337" i="1"/>
  <c r="AC339" i="1"/>
  <c r="AH339" i="1"/>
  <c r="AG341" i="1"/>
  <c r="AH344" i="1"/>
  <c r="AD344" i="1"/>
  <c r="AG344" i="1"/>
  <c r="AC344" i="1"/>
  <c r="AI344" i="1"/>
  <c r="AH346" i="1"/>
  <c r="AC347" i="1"/>
  <c r="AC348" i="1"/>
  <c r="AI350" i="1"/>
  <c r="AC351" i="1"/>
  <c r="AC352" i="1"/>
  <c r="AI354" i="1"/>
  <c r="AH357" i="1"/>
  <c r="AH359" i="1"/>
  <c r="AD359" i="1"/>
  <c r="AG359" i="1"/>
  <c r="AC359" i="1"/>
  <c r="AI359" i="1"/>
  <c r="X363" i="1"/>
  <c r="Y363" i="1" s="1"/>
  <c r="X371" i="1"/>
  <c r="Y371" i="1" s="1"/>
  <c r="Y373" i="1"/>
  <c r="AI380" i="1"/>
  <c r="AG382" i="1"/>
  <c r="AC382" i="1"/>
  <c r="AF382" i="1"/>
  <c r="AH382" i="1"/>
  <c r="AE382" i="1"/>
  <c r="AG384" i="1"/>
  <c r="AC384" i="1"/>
  <c r="AF384" i="1"/>
  <c r="AH384" i="1"/>
  <c r="AE384" i="1"/>
  <c r="AG386" i="1"/>
  <c r="AC386" i="1"/>
  <c r="AF386" i="1"/>
  <c r="AH386" i="1"/>
  <c r="AE386" i="1"/>
  <c r="AI389" i="1"/>
  <c r="AG390" i="1"/>
  <c r="AC390" i="1"/>
  <c r="AF390" i="1"/>
  <c r="AE390" i="1"/>
  <c r="AD390" i="1"/>
  <c r="AF394" i="1"/>
  <c r="AD402" i="1"/>
  <c r="AI404" i="1"/>
  <c r="AE404" i="1"/>
  <c r="AH404" i="1"/>
  <c r="AD404" i="1"/>
  <c r="AC404" i="1"/>
  <c r="AF406" i="1"/>
  <c r="AF412" i="1"/>
  <c r="AE412" i="1"/>
  <c r="AI412" i="1"/>
  <c r="AD412" i="1"/>
  <c r="AG412" i="1"/>
  <c r="AC412" i="1"/>
  <c r="AH416" i="1"/>
  <c r="AH420" i="1"/>
  <c r="AD420" i="1"/>
  <c r="AE420" i="1"/>
  <c r="AI420" i="1"/>
  <c r="AC420" i="1"/>
  <c r="AG420" i="1"/>
  <c r="AF420" i="1"/>
  <c r="Y375" i="1"/>
  <c r="AF376" i="1"/>
  <c r="AI376" i="1"/>
  <c r="AE376" i="1"/>
  <c r="AH376" i="1"/>
  <c r="AH379" i="1"/>
  <c r="AD379" i="1"/>
  <c r="AG379" i="1"/>
  <c r="AC379" i="1"/>
  <c r="AI379" i="1"/>
  <c r="AG383" i="1"/>
  <c r="AC383" i="1"/>
  <c r="AF383" i="1"/>
  <c r="AI383" i="1"/>
  <c r="AG385" i="1"/>
  <c r="AC385" i="1"/>
  <c r="AF385" i="1"/>
  <c r="AI385" i="1"/>
  <c r="AF387" i="1"/>
  <c r="AI387" i="1"/>
  <c r="AE387" i="1"/>
  <c r="AG387" i="1"/>
  <c r="AF393" i="1"/>
  <c r="AI393" i="1"/>
  <c r="AE393" i="1"/>
  <c r="AH393" i="1"/>
  <c r="AI395" i="1"/>
  <c r="AE395" i="1"/>
  <c r="AH395" i="1"/>
  <c r="AD395" i="1"/>
  <c r="AI396" i="1"/>
  <c r="AE396" i="1"/>
  <c r="AH396" i="1"/>
  <c r="AD396" i="1"/>
  <c r="AI397" i="1"/>
  <c r="AE397" i="1"/>
  <c r="AH397" i="1"/>
  <c r="AD397" i="1"/>
  <c r="AI398" i="1"/>
  <c r="AE398" i="1"/>
  <c r="AH398" i="1"/>
  <c r="AD398" i="1"/>
  <c r="AI399" i="1"/>
  <c r="AE399" i="1"/>
  <c r="AH399" i="1"/>
  <c r="AD399" i="1"/>
  <c r="AI400" i="1"/>
  <c r="AE400" i="1"/>
  <c r="AH400" i="1"/>
  <c r="AD400" i="1"/>
  <c r="AH405" i="1"/>
  <c r="AD405" i="1"/>
  <c r="AG405" i="1"/>
  <c r="AC405" i="1"/>
  <c r="AI405" i="1"/>
  <c r="AG410" i="1"/>
  <c r="AC410" i="1"/>
  <c r="AE410" i="1"/>
  <c r="AI410" i="1"/>
  <c r="AD410" i="1"/>
  <c r="AI413" i="1"/>
  <c r="AE413" i="1"/>
  <c r="AH413" i="1"/>
  <c r="AC413" i="1"/>
  <c r="AG413" i="1"/>
  <c r="AH414" i="1"/>
  <c r="AD414" i="1"/>
  <c r="AE414" i="1"/>
  <c r="AI414" i="1"/>
  <c r="AC414" i="1"/>
  <c r="AF417" i="1"/>
  <c r="AH417" i="1"/>
  <c r="AC417" i="1"/>
  <c r="AG417" i="1"/>
  <c r="AE417" i="1"/>
  <c r="AG422" i="1"/>
  <c r="AC422" i="1"/>
  <c r="AI422" i="1"/>
  <c r="AD422" i="1"/>
  <c r="AH422" i="1"/>
  <c r="AF422" i="1"/>
  <c r="AC376" i="1"/>
  <c r="AD383" i="1"/>
  <c r="AD385" i="1"/>
  <c r="AH387" i="1"/>
  <c r="Y388" i="1"/>
  <c r="V378" i="1"/>
  <c r="AF391" i="1"/>
  <c r="AI391" i="1"/>
  <c r="AE391" i="1"/>
  <c r="AG391" i="1"/>
  <c r="AF392" i="1"/>
  <c r="AI392" i="1"/>
  <c r="AE392" i="1"/>
  <c r="AH392" i="1"/>
  <c r="AC393" i="1"/>
  <c r="AC395" i="1"/>
  <c r="AC396" i="1"/>
  <c r="AC397" i="1"/>
  <c r="AC398" i="1"/>
  <c r="AC399" i="1"/>
  <c r="AC400" i="1"/>
  <c r="Y401" i="1"/>
  <c r="AH409" i="1"/>
  <c r="AD409" i="1"/>
  <c r="AI409" i="1"/>
  <c r="AC409" i="1"/>
  <c r="AG409" i="1"/>
  <c r="AG411" i="1"/>
  <c r="AC411" i="1"/>
  <c r="AI411" i="1"/>
  <c r="AD411" i="1"/>
  <c r="AH411" i="1"/>
  <c r="AG427" i="1"/>
  <c r="AC427" i="1"/>
  <c r="AI427" i="1"/>
  <c r="AD427" i="1"/>
  <c r="AH427" i="1"/>
  <c r="AF427" i="1"/>
  <c r="AI455" i="1"/>
  <c r="AE455" i="1"/>
  <c r="AH455" i="1"/>
  <c r="AC455" i="1"/>
  <c r="AF455" i="1"/>
  <c r="AG455" i="1"/>
  <c r="AD455" i="1"/>
  <c r="AF461" i="1"/>
  <c r="AE461" i="1"/>
  <c r="AD461" i="1"/>
  <c r="AH461" i="1"/>
  <c r="AG461" i="1"/>
  <c r="AC461" i="1"/>
  <c r="AG465" i="1"/>
  <c r="AC465" i="1"/>
  <c r="AE465" i="1"/>
  <c r="AI465" i="1"/>
  <c r="AF465" i="1"/>
  <c r="AH465" i="1"/>
  <c r="AD465" i="1"/>
  <c r="AF475" i="1"/>
  <c r="AE475" i="1"/>
  <c r="AI475" i="1"/>
  <c r="AC475" i="1"/>
  <c r="AG475" i="1"/>
  <c r="AH475" i="1"/>
  <c r="AD475" i="1"/>
  <c r="AG478" i="1"/>
  <c r="AC478" i="1"/>
  <c r="AH478" i="1"/>
  <c r="AF478" i="1"/>
  <c r="AI478" i="1"/>
  <c r="AE478" i="1"/>
  <c r="AD478" i="1"/>
  <c r="AC418" i="1"/>
  <c r="AH418" i="1"/>
  <c r="AE421" i="1"/>
  <c r="AC423" i="1"/>
  <c r="AH423" i="1"/>
  <c r="AI424" i="1"/>
  <c r="AE424" i="1"/>
  <c r="AF424" i="1"/>
  <c r="AE428" i="1"/>
  <c r="AC429" i="1"/>
  <c r="AD430" i="1"/>
  <c r="AC431" i="1"/>
  <c r="AE432" i="1"/>
  <c r="AG440" i="1"/>
  <c r="AC440" i="1"/>
  <c r="AI440" i="1"/>
  <c r="AE440" i="1"/>
  <c r="AH440" i="1"/>
  <c r="AF441" i="1"/>
  <c r="AH441" i="1"/>
  <c r="AD441" i="1"/>
  <c r="AG441" i="1"/>
  <c r="AG442" i="1"/>
  <c r="AC442" i="1"/>
  <c r="AF442" i="1"/>
  <c r="AI442" i="1"/>
  <c r="AD442" i="1"/>
  <c r="AF443" i="1"/>
  <c r="AF444" i="1"/>
  <c r="AG444" i="1"/>
  <c r="AI444" i="1"/>
  <c r="AD444" i="1"/>
  <c r="AH444" i="1"/>
  <c r="AD446" i="1"/>
  <c r="AI448" i="1"/>
  <c r="AE448" i="1"/>
  <c r="AD448" i="1"/>
  <c r="AG448" i="1"/>
  <c r="AH448" i="1"/>
  <c r="AF460" i="1"/>
  <c r="AE469" i="1"/>
  <c r="AF470" i="1"/>
  <c r="AI470" i="1"/>
  <c r="AD470" i="1"/>
  <c r="AH470" i="1"/>
  <c r="AE470" i="1"/>
  <c r="AC471" i="1"/>
  <c r="Z480" i="1"/>
  <c r="AL480" i="1"/>
  <c r="AB479" i="1"/>
  <c r="AD418" i="1"/>
  <c r="AI419" i="1"/>
  <c r="AE419" i="1"/>
  <c r="AG419" i="1"/>
  <c r="AD423" i="1"/>
  <c r="AG424" i="1"/>
  <c r="AH426" i="1"/>
  <c r="AD426" i="1"/>
  <c r="AF426" i="1"/>
  <c r="AI433" i="1"/>
  <c r="AE433" i="1"/>
  <c r="AG433" i="1"/>
  <c r="AC433" i="1"/>
  <c r="AH433" i="1"/>
  <c r="AH434" i="1"/>
  <c r="AD434" i="1"/>
  <c r="AF434" i="1"/>
  <c r="AG434" i="1"/>
  <c r="AG435" i="1"/>
  <c r="AC435" i="1"/>
  <c r="AI435" i="1"/>
  <c r="AE435" i="1"/>
  <c r="AH435" i="1"/>
  <c r="AF436" i="1"/>
  <c r="AH436" i="1"/>
  <c r="AD436" i="1"/>
  <c r="AG436" i="1"/>
  <c r="AI437" i="1"/>
  <c r="AE437" i="1"/>
  <c r="AG437" i="1"/>
  <c r="AC437" i="1"/>
  <c r="AH437" i="1"/>
  <c r="AH438" i="1"/>
  <c r="AD438" i="1"/>
  <c r="AF438" i="1"/>
  <c r="AG438" i="1"/>
  <c r="AH439" i="1"/>
  <c r="AD439" i="1"/>
  <c r="AF439" i="1"/>
  <c r="AI439" i="1"/>
  <c r="AI441" i="1"/>
  <c r="AF447" i="1"/>
  <c r="AG447" i="1"/>
  <c r="AI447" i="1"/>
  <c r="AD447" i="1"/>
  <c r="AH447" i="1"/>
  <c r="AF454" i="1"/>
  <c r="AE454" i="1"/>
  <c r="AH454" i="1"/>
  <c r="AD454" i="1"/>
  <c r="AI454" i="1"/>
  <c r="AF462" i="1"/>
  <c r="AI462" i="1"/>
  <c r="AD462" i="1"/>
  <c r="AG462" i="1"/>
  <c r="AC462" i="1"/>
  <c r="AF466" i="1"/>
  <c r="AG466" i="1"/>
  <c r="AH466" i="1"/>
  <c r="AD466" i="1"/>
  <c r="AI466" i="1"/>
  <c r="AH472" i="1"/>
  <c r="AD472" i="1"/>
  <c r="AI472" i="1"/>
  <c r="AC472" i="1"/>
  <c r="AF472" i="1"/>
  <c r="AF474" i="1"/>
  <c r="AG474" i="1"/>
  <c r="AI474" i="1"/>
  <c r="AC474" i="1"/>
  <c r="AE474" i="1"/>
  <c r="AH477" i="1"/>
  <c r="AD477" i="1"/>
  <c r="AE477" i="1"/>
  <c r="AI477" i="1"/>
  <c r="AF477" i="1"/>
  <c r="AA480" i="1"/>
  <c r="AI418" i="1"/>
  <c r="AE418" i="1"/>
  <c r="AF418" i="1"/>
  <c r="AH421" i="1"/>
  <c r="AD421" i="1"/>
  <c r="AG421" i="1"/>
  <c r="AF423" i="1"/>
  <c r="AE423" i="1"/>
  <c r="AI428" i="1"/>
  <c r="AG428" i="1"/>
  <c r="AC428" i="1"/>
  <c r="AH428" i="1"/>
  <c r="AH429" i="1"/>
  <c r="AD429" i="1"/>
  <c r="AF429" i="1"/>
  <c r="AG429" i="1"/>
  <c r="AG430" i="1"/>
  <c r="AC430" i="1"/>
  <c r="AI430" i="1"/>
  <c r="AE430" i="1"/>
  <c r="AH430" i="1"/>
  <c r="AF431" i="1"/>
  <c r="AH431" i="1"/>
  <c r="AD431" i="1"/>
  <c r="AG431" i="1"/>
  <c r="AF432" i="1"/>
  <c r="AH432" i="1"/>
  <c r="AD432" i="1"/>
  <c r="AI432" i="1"/>
  <c r="AG443" i="1"/>
  <c r="AC443" i="1"/>
  <c r="AE443" i="1"/>
  <c r="AH443" i="1"/>
  <c r="AG446" i="1"/>
  <c r="AC446" i="1"/>
  <c r="AE446" i="1"/>
  <c r="AH446" i="1"/>
  <c r="AI446" i="1"/>
  <c r="AG460" i="1"/>
  <c r="AC460" i="1"/>
  <c r="AI460" i="1"/>
  <c r="AD460" i="1"/>
  <c r="AE460" i="1"/>
  <c r="AH460" i="1"/>
  <c r="AG469" i="1"/>
  <c r="AC469" i="1"/>
  <c r="AH469" i="1"/>
  <c r="AD469" i="1"/>
  <c r="AF469" i="1"/>
  <c r="AI471" i="1"/>
  <c r="AE471" i="1"/>
  <c r="AG471" i="1"/>
  <c r="AH471" i="1"/>
  <c r="AD471" i="1"/>
  <c r="AI452" i="1"/>
  <c r="AE452" i="1"/>
  <c r="AD452" i="1"/>
  <c r="AH452" i="1"/>
  <c r="AH464" i="1"/>
  <c r="AD464" i="1"/>
  <c r="AI464" i="1"/>
  <c r="AC464" i="1"/>
  <c r="AG464" i="1"/>
  <c r="AG473" i="1"/>
  <c r="AC473" i="1"/>
  <c r="AE473" i="1"/>
  <c r="AH473" i="1"/>
  <c r="AI476" i="1"/>
  <c r="AE476" i="1"/>
  <c r="AH476" i="1"/>
  <c r="AC476" i="1"/>
  <c r="AG476" i="1"/>
  <c r="AG449" i="1"/>
  <c r="AI449" i="1"/>
  <c r="AD449" i="1"/>
  <c r="AF449" i="1"/>
  <c r="AG450" i="1"/>
  <c r="AC450" i="1"/>
  <c r="AH450" i="1"/>
  <c r="AI450" i="1"/>
  <c r="AF52" i="1"/>
  <c r="AI52" i="1"/>
  <c r="AD52" i="1"/>
  <c r="AG52" i="1"/>
  <c r="AI451" i="1"/>
  <c r="AE451" i="1"/>
  <c r="AG451" i="1"/>
  <c r="AF451" i="1"/>
  <c r="AF452" i="1"/>
  <c r="AI456" i="1"/>
  <c r="AE456" i="1"/>
  <c r="AF456" i="1"/>
  <c r="AH456" i="1"/>
  <c r="AI457" i="1"/>
  <c r="AE457" i="1"/>
  <c r="AH457" i="1"/>
  <c r="AC457" i="1"/>
  <c r="AI458" i="1"/>
  <c r="AE458" i="1"/>
  <c r="AF458" i="1"/>
  <c r="AH458" i="1"/>
  <c r="AH459" i="1"/>
  <c r="AD459" i="1"/>
  <c r="AG459" i="1"/>
  <c r="AF459" i="1"/>
  <c r="AI463" i="1"/>
  <c r="AE463" i="1"/>
  <c r="AG463" i="1"/>
  <c r="AF463" i="1"/>
  <c r="AE464" i="1"/>
  <c r="AI467" i="1"/>
  <c r="AE467" i="1"/>
  <c r="AD467" i="1"/>
  <c r="AG467" i="1"/>
  <c r="AD473" i="1"/>
  <c r="AD476" i="1"/>
  <c r="AH453" i="1"/>
  <c r="AD453" i="1"/>
  <c r="AF453" i="1"/>
  <c r="AH468" i="1"/>
  <c r="AD468" i="1"/>
  <c r="AF468" i="1"/>
  <c r="T480" i="1"/>
  <c r="AI195" i="1" l="1"/>
  <c r="AE372" i="1"/>
  <c r="AC150" i="1"/>
  <c r="AE217" i="1"/>
  <c r="AI205" i="1"/>
  <c r="AF15" i="1"/>
  <c r="AF119" i="1"/>
  <c r="AD372" i="1"/>
  <c r="AE284" i="1"/>
  <c r="AF273" i="1"/>
  <c r="AI159" i="1"/>
  <c r="AD280" i="1"/>
  <c r="AC203" i="1"/>
  <c r="AI190" i="1"/>
  <c r="AH203" i="1"/>
  <c r="AF217" i="1"/>
  <c r="AE195" i="1"/>
  <c r="AH190" i="1"/>
  <c r="AD159" i="1"/>
  <c r="AD197" i="1"/>
  <c r="AH15" i="1"/>
  <c r="AC113" i="1"/>
  <c r="AG366" i="1"/>
  <c r="AG303" i="1"/>
  <c r="AF303" i="1"/>
  <c r="AF372" i="1"/>
  <c r="AH372" i="1"/>
  <c r="AE190" i="1"/>
  <c r="AC159" i="1"/>
  <c r="AG113" i="1"/>
  <c r="AE203" i="1"/>
  <c r="AF203" i="1"/>
  <c r="AI303" i="1"/>
  <c r="AD303" i="1"/>
  <c r="AH280" i="1"/>
  <c r="AC372" i="1"/>
  <c r="AG190" i="1"/>
  <c r="AD256" i="1"/>
  <c r="AG159" i="1"/>
  <c r="AI203" i="1"/>
  <c r="AC303" i="1"/>
  <c r="AH303" i="1"/>
  <c r="AI280" i="1"/>
  <c r="AG372" i="1"/>
  <c r="AE280" i="1"/>
  <c r="AF256" i="1"/>
  <c r="AH274" i="1"/>
  <c r="AD203" i="1"/>
  <c r="AI135" i="1"/>
  <c r="AF280" i="1"/>
  <c r="AF254" i="1"/>
  <c r="AG150" i="1"/>
  <c r="AD125" i="1"/>
  <c r="AH205" i="1"/>
  <c r="AH197" i="1"/>
  <c r="AH195" i="1"/>
  <c r="AF195" i="1"/>
  <c r="AC15" i="1"/>
  <c r="AD273" i="1"/>
  <c r="AH254" i="1"/>
  <c r="AE150" i="1"/>
  <c r="AH137" i="1"/>
  <c r="AH125" i="1"/>
  <c r="AG107" i="1"/>
  <c r="AH211" i="1"/>
  <c r="AF205" i="1"/>
  <c r="AG195" i="1"/>
  <c r="AG15" i="1"/>
  <c r="V16" i="1"/>
  <c r="AC273" i="1"/>
  <c r="AC223" i="1"/>
  <c r="AH150" i="1"/>
  <c r="AI125" i="1"/>
  <c r="AH107" i="1"/>
  <c r="AH273" i="1"/>
  <c r="AI284" i="1"/>
  <c r="AG223" i="1"/>
  <c r="AI150" i="1"/>
  <c r="AC195" i="1"/>
  <c r="AF137" i="1"/>
  <c r="AE107" i="1"/>
  <c r="AC211" i="1"/>
  <c r="AD150" i="1"/>
  <c r="AD217" i="1"/>
  <c r="AC280" i="1"/>
  <c r="AD285" i="1"/>
  <c r="AF121" i="1"/>
  <c r="AI211" i="1"/>
  <c r="AE101" i="1"/>
  <c r="AG109" i="1"/>
  <c r="Y17" i="1"/>
  <c r="AI17" i="1" s="1"/>
  <c r="AH269" i="1"/>
  <c r="AD148" i="1"/>
  <c r="AD127" i="1"/>
  <c r="AI199" i="1"/>
  <c r="AC199" i="1"/>
  <c r="AI111" i="1"/>
  <c r="AC105" i="1"/>
  <c r="AB480" i="1"/>
  <c r="S480" i="1"/>
  <c r="AI148" i="1"/>
  <c r="AG148" i="1"/>
  <c r="AH109" i="1"/>
  <c r="AF148" i="1"/>
  <c r="AF133" i="1"/>
  <c r="AE291" i="1"/>
  <c r="AH263" i="1"/>
  <c r="AI143" i="1"/>
  <c r="AF276" i="1"/>
  <c r="AD143" i="1"/>
  <c r="AH146" i="1"/>
  <c r="AF291" i="1"/>
  <c r="AH291" i="1"/>
  <c r="W61" i="1"/>
  <c r="AI291" i="1"/>
  <c r="Y26" i="1"/>
  <c r="AI26" i="1" s="1"/>
  <c r="X61" i="1"/>
  <c r="AJ324" i="1"/>
  <c r="AK324" i="1" s="1"/>
  <c r="AD287" i="1"/>
  <c r="AE274" i="1"/>
  <c r="AE233" i="1"/>
  <c r="AI194" i="1"/>
  <c r="AC291" i="1"/>
  <c r="AD291" i="1"/>
  <c r="AF274" i="1"/>
  <c r="AH194" i="1"/>
  <c r="W479" i="1"/>
  <c r="AH287" i="1"/>
  <c r="AC269" i="1"/>
  <c r="AE269" i="1"/>
  <c r="AG261" i="1"/>
  <c r="AF194" i="1"/>
  <c r="AI121" i="1"/>
  <c r="AH101" i="1"/>
  <c r="AD135" i="1"/>
  <c r="AD276" i="1"/>
  <c r="AC194" i="1"/>
  <c r="AG121" i="1"/>
  <c r="AF101" i="1"/>
  <c r="AI101" i="1"/>
  <c r="AC274" i="1"/>
  <c r="AG219" i="1"/>
  <c r="AF199" i="1"/>
  <c r="AG194" i="1"/>
  <c r="AG135" i="1"/>
  <c r="AJ23" i="1"/>
  <c r="AK23" i="1" s="1"/>
  <c r="AE273" i="1"/>
  <c r="AG269" i="1"/>
  <c r="AI269" i="1"/>
  <c r="AD261" i="1"/>
  <c r="AG284" i="1"/>
  <c r="AD284" i="1"/>
  <c r="AD223" i="1"/>
  <c r="AE223" i="1"/>
  <c r="AC197" i="1"/>
  <c r="AH135" i="1"/>
  <c r="AH276" i="1"/>
  <c r="AD121" i="1"/>
  <c r="AC101" i="1"/>
  <c r="AG274" i="1"/>
  <c r="AE205" i="1"/>
  <c r="AI197" i="1"/>
  <c r="AF197" i="1"/>
  <c r="AE194" i="1"/>
  <c r="AC162" i="1"/>
  <c r="AC148" i="1"/>
  <c r="AC133" i="1"/>
  <c r="AI273" i="1"/>
  <c r="AD269" i="1"/>
  <c r="AD263" i="1"/>
  <c r="AI261" i="1"/>
  <c r="AC284" i="1"/>
  <c r="AH284" i="1"/>
  <c r="AH223" i="1"/>
  <c r="AI223" i="1"/>
  <c r="AC205" i="1"/>
  <c r="AD162" i="1"/>
  <c r="AE135" i="1"/>
  <c r="AF135" i="1"/>
  <c r="AI276" i="1"/>
  <c r="AH148" i="1"/>
  <c r="AH133" i="1"/>
  <c r="AF111" i="1"/>
  <c r="AG101" i="1"/>
  <c r="AI274" i="1"/>
  <c r="AD205" i="1"/>
  <c r="AE199" i="1"/>
  <c r="AE197" i="1"/>
  <c r="AD233" i="1"/>
  <c r="AI162" i="1"/>
  <c r="AH34" i="1"/>
  <c r="AD282" i="1"/>
  <c r="AI282" i="1"/>
  <c r="AF282" i="1"/>
  <c r="AH37" i="1"/>
  <c r="AC37" i="1"/>
  <c r="AI37" i="1"/>
  <c r="AG37" i="1"/>
  <c r="AF37" i="1"/>
  <c r="AF215" i="1"/>
  <c r="AI215" i="1"/>
  <c r="AH215" i="1"/>
  <c r="AC131" i="1"/>
  <c r="AH131" i="1"/>
  <c r="AI131" i="1"/>
  <c r="AD131" i="1"/>
  <c r="AJ7" i="1"/>
  <c r="AK7" i="1" s="1"/>
  <c r="AJ457" i="1"/>
  <c r="AK457" i="1" s="1"/>
  <c r="AJ451" i="1"/>
  <c r="AK451" i="1" s="1"/>
  <c r="AJ391" i="1"/>
  <c r="AK391" i="1" s="1"/>
  <c r="AH366" i="1"/>
  <c r="AJ343" i="1"/>
  <c r="AK343" i="1" s="1"/>
  <c r="AJ321" i="1"/>
  <c r="AK321" i="1" s="1"/>
  <c r="AE267" i="1"/>
  <c r="AC254" i="1"/>
  <c r="AE254" i="1"/>
  <c r="AE127" i="1"/>
  <c r="AH127" i="1"/>
  <c r="AC119" i="1"/>
  <c r="AE109" i="1"/>
  <c r="AG285" i="1"/>
  <c r="AI285" i="1"/>
  <c r="AH217" i="1"/>
  <c r="AI217" i="1"/>
  <c r="AG119" i="1"/>
  <c r="AI15" i="1"/>
  <c r="AE15" i="1"/>
  <c r="AG254" i="1"/>
  <c r="AI254" i="1"/>
  <c r="AE119" i="1"/>
  <c r="AF127" i="1"/>
  <c r="AF109" i="1"/>
  <c r="AI109" i="1"/>
  <c r="AF103" i="1"/>
  <c r="AJ91" i="1"/>
  <c r="AK91" i="1" s="1"/>
  <c r="AJ259" i="1"/>
  <c r="AK259" i="1" s="1"/>
  <c r="AD235" i="1"/>
  <c r="AI119" i="1"/>
  <c r="AC285" i="1"/>
  <c r="AF285" i="1"/>
  <c r="AC217" i="1"/>
  <c r="AD119" i="1"/>
  <c r="AJ56" i="1"/>
  <c r="AK56" i="1" s="1"/>
  <c r="AF34" i="1"/>
  <c r="AJ382" i="1"/>
  <c r="AK382" i="1" s="1"/>
  <c r="AF366" i="1"/>
  <c r="AJ395" i="1"/>
  <c r="AK395" i="1" s="1"/>
  <c r="AI366" i="1"/>
  <c r="AJ139" i="1"/>
  <c r="AK139" i="1" s="1"/>
  <c r="AJ71" i="1"/>
  <c r="AK71" i="1" s="1"/>
  <c r="AG127" i="1"/>
  <c r="AG123" i="1"/>
  <c r="AE285" i="1"/>
  <c r="AJ168" i="1"/>
  <c r="AK168" i="1" s="1"/>
  <c r="AC109" i="1"/>
  <c r="AI103" i="1"/>
  <c r="AE235" i="1"/>
  <c r="AI127" i="1"/>
  <c r="AJ311" i="1"/>
  <c r="AK311" i="1" s="1"/>
  <c r="AJ29" i="1"/>
  <c r="AK29" i="1" s="1"/>
  <c r="AG34" i="1"/>
  <c r="AJ114" i="1"/>
  <c r="AK114" i="1" s="1"/>
  <c r="AI225" i="1"/>
  <c r="AH225" i="1"/>
  <c r="AF225" i="1"/>
  <c r="AG225" i="1"/>
  <c r="AE225" i="1"/>
  <c r="AD225" i="1"/>
  <c r="AC225" i="1"/>
  <c r="AE164" i="1"/>
  <c r="AD164" i="1"/>
  <c r="AC164" i="1"/>
  <c r="AH164" i="1"/>
  <c r="AG164" i="1"/>
  <c r="AF164" i="1"/>
  <c r="AI164" i="1"/>
  <c r="AF27" i="1"/>
  <c r="AH27" i="1"/>
  <c r="AC27" i="1"/>
  <c r="AD27" i="1"/>
  <c r="AE27" i="1"/>
  <c r="AI100" i="1"/>
  <c r="AC100" i="1"/>
  <c r="AD100" i="1"/>
  <c r="AE250" i="1"/>
  <c r="AC250" i="1"/>
  <c r="AH250" i="1"/>
  <c r="AF250" i="1"/>
  <c r="AD250" i="1"/>
  <c r="AI250" i="1"/>
  <c r="AG250" i="1"/>
  <c r="AJ441" i="1"/>
  <c r="AK441" i="1" s="1"/>
  <c r="AJ423" i="1"/>
  <c r="AK423" i="1" s="1"/>
  <c r="AJ376" i="1"/>
  <c r="AK376" i="1" s="1"/>
  <c r="AJ354" i="1"/>
  <c r="AK354" i="1" s="1"/>
  <c r="AF278" i="1"/>
  <c r="AF233" i="1"/>
  <c r="AC215" i="1"/>
  <c r="AJ180" i="1"/>
  <c r="AK180" i="1" s="1"/>
  <c r="AH111" i="1"/>
  <c r="AE362" i="1"/>
  <c r="AJ183" i="1"/>
  <c r="AK183" i="1" s="1"/>
  <c r="AC146" i="1"/>
  <c r="AI235" i="1"/>
  <c r="AJ436" i="1"/>
  <c r="AK436" i="1" s="1"/>
  <c r="AJ433" i="1"/>
  <c r="AK433" i="1" s="1"/>
  <c r="AJ419" i="1"/>
  <c r="AK419" i="1" s="1"/>
  <c r="AJ465" i="1"/>
  <c r="AK465" i="1" s="1"/>
  <c r="AJ337" i="1"/>
  <c r="AK337" i="1" s="1"/>
  <c r="AJ370" i="1"/>
  <c r="AK370" i="1" s="1"/>
  <c r="AH143" i="1"/>
  <c r="AC111" i="1"/>
  <c r="AH235" i="1"/>
  <c r="AJ163" i="1"/>
  <c r="AK163" i="1" s="1"/>
  <c r="AH233" i="1"/>
  <c r="AG146" i="1"/>
  <c r="AJ399" i="1"/>
  <c r="AK399" i="1" s="1"/>
  <c r="AJ352" i="1"/>
  <c r="AK352" i="1" s="1"/>
  <c r="AJ353" i="1"/>
  <c r="AK353" i="1" s="1"/>
  <c r="AJ322" i="1"/>
  <c r="AK322" i="1" s="1"/>
  <c r="AF287" i="1"/>
  <c r="AC267" i="1"/>
  <c r="AH261" i="1"/>
  <c r="AC278" i="1"/>
  <c r="AD231" i="1"/>
  <c r="AG215" i="1"/>
  <c r="AE146" i="1"/>
  <c r="AI133" i="1"/>
  <c r="AJ63" i="1"/>
  <c r="AK63" i="1" s="1"/>
  <c r="AJ43" i="1"/>
  <c r="AK43" i="1" s="1"/>
  <c r="AJ77" i="1"/>
  <c r="AK77" i="1" s="1"/>
  <c r="AF131" i="1"/>
  <c r="AC276" i="1"/>
  <c r="AG229" i="1"/>
  <c r="AG143" i="1"/>
  <c r="AG137" i="1"/>
  <c r="AG133" i="1"/>
  <c r="AE113" i="1"/>
  <c r="AG111" i="1"/>
  <c r="AF107" i="1"/>
  <c r="AI107" i="1"/>
  <c r="AC235" i="1"/>
  <c r="AG211" i="1"/>
  <c r="AD199" i="1"/>
  <c r="AD296" i="1"/>
  <c r="AC233" i="1"/>
  <c r="AG162" i="1"/>
  <c r="AF146" i="1"/>
  <c r="AJ80" i="1"/>
  <c r="AK80" i="1" s="1"/>
  <c r="AJ31" i="1"/>
  <c r="AK31" i="1" s="1"/>
  <c r="AJ49" i="1"/>
  <c r="AK49" i="1" s="1"/>
  <c r="AJ85" i="1"/>
  <c r="AK85" i="1" s="1"/>
  <c r="AJ72" i="1"/>
  <c r="AK72" i="1" s="1"/>
  <c r="AJ33" i="1"/>
  <c r="AK33" i="1" s="1"/>
  <c r="AJ24" i="1"/>
  <c r="AK24" i="1" s="1"/>
  <c r="AD37" i="1"/>
  <c r="AE133" i="1"/>
  <c r="AJ95" i="1"/>
  <c r="AK95" i="1" s="1"/>
  <c r="AJ472" i="1"/>
  <c r="AK472" i="1" s="1"/>
  <c r="AJ437" i="1"/>
  <c r="AK437" i="1" s="1"/>
  <c r="AJ470" i="1"/>
  <c r="AK470" i="1" s="1"/>
  <c r="AJ383" i="1"/>
  <c r="AK383" i="1" s="1"/>
  <c r="AJ348" i="1"/>
  <c r="AK348" i="1" s="1"/>
  <c r="AJ415" i="1"/>
  <c r="AK415" i="1" s="1"/>
  <c r="AJ257" i="1"/>
  <c r="AK257" i="1" s="1"/>
  <c r="AJ313" i="1"/>
  <c r="AK313" i="1" s="1"/>
  <c r="AI233" i="1"/>
  <c r="AJ51" i="1"/>
  <c r="AK51" i="1" s="1"/>
  <c r="AJ405" i="1"/>
  <c r="AK405" i="1" s="1"/>
  <c r="AJ412" i="1"/>
  <c r="AK412" i="1" s="1"/>
  <c r="AJ327" i="1"/>
  <c r="AK327" i="1" s="1"/>
  <c r="AJ320" i="1"/>
  <c r="AK320" i="1" s="1"/>
  <c r="AJ299" i="1"/>
  <c r="AK299" i="1" s="1"/>
  <c r="AI287" i="1"/>
  <c r="AJ185" i="1"/>
  <c r="AK185" i="1" s="1"/>
  <c r="AH267" i="1"/>
  <c r="AC261" i="1"/>
  <c r="AE261" i="1"/>
  <c r="AH278" i="1"/>
  <c r="AD215" i="1"/>
  <c r="AE215" i="1"/>
  <c r="AJ193" i="1"/>
  <c r="AK193" i="1" s="1"/>
  <c r="AI137" i="1"/>
  <c r="AE131" i="1"/>
  <c r="AH113" i="1"/>
  <c r="AF162" i="1"/>
  <c r="AG131" i="1"/>
  <c r="AG276" i="1"/>
  <c r="AG213" i="1"/>
  <c r="AF113" i="1"/>
  <c r="AI113" i="1"/>
  <c r="AE111" i="1"/>
  <c r="AC107" i="1"/>
  <c r="AG235" i="1"/>
  <c r="AD211" i="1"/>
  <c r="AE211" i="1"/>
  <c r="AE201" i="1"/>
  <c r="AH199" i="1"/>
  <c r="AH162" i="1"/>
  <c r="AI146" i="1"/>
  <c r="AJ42" i="1"/>
  <c r="AK42" i="1" s="1"/>
  <c r="AJ36" i="1"/>
  <c r="AK36" i="1" s="1"/>
  <c r="AJ8" i="1"/>
  <c r="AK8" i="1" s="1"/>
  <c r="AJ82" i="1"/>
  <c r="AK82" i="1" s="1"/>
  <c r="AJ65" i="1"/>
  <c r="AK65" i="1" s="1"/>
  <c r="AJ70" i="1"/>
  <c r="AK70" i="1" s="1"/>
  <c r="AJ48" i="1"/>
  <c r="AK48" i="1" s="1"/>
  <c r="AE34" i="1"/>
  <c r="AE37" i="1"/>
  <c r="AD34" i="1"/>
  <c r="AJ30" i="1"/>
  <c r="AK30" i="1" s="1"/>
  <c r="AE125" i="1"/>
  <c r="AC125" i="1"/>
  <c r="AJ406" i="1"/>
  <c r="AK406" i="1" s="1"/>
  <c r="AF271" i="1"/>
  <c r="AH271" i="1"/>
  <c r="AD271" i="1"/>
  <c r="AI271" i="1"/>
  <c r="AG271" i="1"/>
  <c r="AD152" i="1"/>
  <c r="AE152" i="1"/>
  <c r="AG152" i="1"/>
  <c r="AC152" i="1"/>
  <c r="AI152" i="1"/>
  <c r="AF152" i="1"/>
  <c r="AF265" i="1"/>
  <c r="AI265" i="1"/>
  <c r="AG265" i="1"/>
  <c r="AE265" i="1"/>
  <c r="AC265" i="1"/>
  <c r="AH265" i="1"/>
  <c r="AC141" i="1"/>
  <c r="AD141" i="1"/>
  <c r="AF141" i="1"/>
  <c r="AI141" i="1"/>
  <c r="AG141" i="1"/>
  <c r="AH141" i="1"/>
  <c r="AE141" i="1"/>
  <c r="Y378" i="1"/>
  <c r="Y479" i="1" s="1"/>
  <c r="V479" i="1"/>
  <c r="AJ379" i="1"/>
  <c r="AK379" i="1" s="1"/>
  <c r="AJ386" i="1"/>
  <c r="AK386" i="1" s="1"/>
  <c r="AJ253" i="1"/>
  <c r="AK253" i="1" s="1"/>
  <c r="AD265" i="1"/>
  <c r="AJ467" i="1"/>
  <c r="AK467" i="1" s="1"/>
  <c r="AD154" i="1"/>
  <c r="AI154" i="1"/>
  <c r="AF154" i="1"/>
  <c r="AE154" i="1"/>
  <c r="AH154" i="1"/>
  <c r="AG154" i="1"/>
  <c r="AC154" i="1"/>
  <c r="AF237" i="1"/>
  <c r="AI237" i="1"/>
  <c r="AH237" i="1"/>
  <c r="AE237" i="1"/>
  <c r="AD237" i="1"/>
  <c r="AG237" i="1"/>
  <c r="AC237" i="1"/>
  <c r="AE129" i="1"/>
  <c r="AC129" i="1"/>
  <c r="AD129" i="1"/>
  <c r="AG129" i="1"/>
  <c r="AF129" i="1"/>
  <c r="AI129" i="1"/>
  <c r="AH129" i="1"/>
  <c r="AG166" i="1"/>
  <c r="AF166" i="1"/>
  <c r="AI166" i="1"/>
  <c r="AE166" i="1"/>
  <c r="AH166" i="1"/>
  <c r="AC166" i="1"/>
  <c r="AD166" i="1"/>
  <c r="AJ410" i="1"/>
  <c r="AK410" i="1" s="1"/>
  <c r="AJ418" i="1"/>
  <c r="AK418" i="1" s="1"/>
  <c r="AJ358" i="1"/>
  <c r="AK358" i="1" s="1"/>
  <c r="AJ368" i="1"/>
  <c r="AK368" i="1" s="1"/>
  <c r="AC271" i="1"/>
  <c r="AH152" i="1"/>
  <c r="AI209" i="1"/>
  <c r="AH209" i="1"/>
  <c r="AE209" i="1"/>
  <c r="AD209" i="1"/>
  <c r="AG209" i="1"/>
  <c r="AC209" i="1"/>
  <c r="AF231" i="1"/>
  <c r="AG231" i="1"/>
  <c r="AC231" i="1"/>
  <c r="AI231" i="1"/>
  <c r="AH231" i="1"/>
  <c r="AF221" i="1"/>
  <c r="AE221" i="1"/>
  <c r="AD221" i="1"/>
  <c r="AG221" i="1"/>
  <c r="AC221" i="1"/>
  <c r="AI221" i="1"/>
  <c r="AH221" i="1"/>
  <c r="AG170" i="1"/>
  <c r="AI170" i="1"/>
  <c r="AC170" i="1"/>
  <c r="AE170" i="1"/>
  <c r="AH170" i="1"/>
  <c r="AD170" i="1"/>
  <c r="AF170" i="1"/>
  <c r="AF292" i="1"/>
  <c r="AD292" i="1"/>
  <c r="AI292" i="1"/>
  <c r="AG292" i="1"/>
  <c r="AE292" i="1"/>
  <c r="AC292" i="1"/>
  <c r="AH292" i="1"/>
  <c r="AJ471" i="1"/>
  <c r="AK471" i="1" s="1"/>
  <c r="AJ469" i="1"/>
  <c r="AK469" i="1" s="1"/>
  <c r="AJ384" i="1"/>
  <c r="AK384" i="1" s="1"/>
  <c r="AE271" i="1"/>
  <c r="AI252" i="1"/>
  <c r="AG252" i="1"/>
  <c r="AE252" i="1"/>
  <c r="AC252" i="1"/>
  <c r="AH252" i="1"/>
  <c r="AF252" i="1"/>
  <c r="AD252" i="1"/>
  <c r="AF160" i="1"/>
  <c r="AG160" i="1"/>
  <c r="AC160" i="1"/>
  <c r="AI160" i="1"/>
  <c r="AH160" i="1"/>
  <c r="AE160" i="1"/>
  <c r="AF227" i="1"/>
  <c r="AI227" i="1"/>
  <c r="AH227" i="1"/>
  <c r="AE227" i="1"/>
  <c r="AD227" i="1"/>
  <c r="AG227" i="1"/>
  <c r="AC227" i="1"/>
  <c r="AE156" i="1"/>
  <c r="AC156" i="1"/>
  <c r="AG156" i="1"/>
  <c r="AF156" i="1"/>
  <c r="AH156" i="1"/>
  <c r="AD156" i="1"/>
  <c r="AJ242" i="1"/>
  <c r="AK242" i="1" s="1"/>
  <c r="AJ45" i="1"/>
  <c r="AK45" i="1" s="1"/>
  <c r="AJ55" i="1"/>
  <c r="AK55" i="1" s="1"/>
  <c r="AE187" i="1"/>
  <c r="AC187" i="1"/>
  <c r="AJ464" i="1"/>
  <c r="AK464" i="1" s="1"/>
  <c r="AJ460" i="1"/>
  <c r="AK460" i="1" s="1"/>
  <c r="AJ421" i="1"/>
  <c r="AK421" i="1" s="1"/>
  <c r="AJ474" i="1"/>
  <c r="AK474" i="1" s="1"/>
  <c r="AJ454" i="1"/>
  <c r="AK454" i="1" s="1"/>
  <c r="AJ439" i="1"/>
  <c r="AK439" i="1" s="1"/>
  <c r="AJ434" i="1"/>
  <c r="AK434" i="1" s="1"/>
  <c r="AJ444" i="1"/>
  <c r="AK444" i="1" s="1"/>
  <c r="AJ431" i="1"/>
  <c r="AK431" i="1" s="1"/>
  <c r="AJ455" i="1"/>
  <c r="AK455" i="1" s="1"/>
  <c r="AJ400" i="1"/>
  <c r="AK400" i="1" s="1"/>
  <c r="AJ396" i="1"/>
  <c r="AK396" i="1" s="1"/>
  <c r="AJ392" i="1"/>
  <c r="AK392" i="1" s="1"/>
  <c r="AJ397" i="1"/>
  <c r="AK397" i="1" s="1"/>
  <c r="AJ387" i="1"/>
  <c r="AK387" i="1" s="1"/>
  <c r="AJ381" i="1"/>
  <c r="AK381" i="1" s="1"/>
  <c r="AJ394" i="1"/>
  <c r="AK394" i="1" s="1"/>
  <c r="AJ330" i="1"/>
  <c r="AK330" i="1" s="1"/>
  <c r="AJ238" i="1"/>
  <c r="AK238" i="1" s="1"/>
  <c r="AJ230" i="1"/>
  <c r="AK230" i="1" s="1"/>
  <c r="AJ222" i="1"/>
  <c r="AK222" i="1" s="1"/>
  <c r="AJ214" i="1"/>
  <c r="AK214" i="1" s="1"/>
  <c r="AJ329" i="1"/>
  <c r="AK329" i="1" s="1"/>
  <c r="AG267" i="1"/>
  <c r="AI267" i="1"/>
  <c r="AC263" i="1"/>
  <c r="AE263" i="1"/>
  <c r="AE282" i="1"/>
  <c r="AG278" i="1"/>
  <c r="AE123" i="1"/>
  <c r="AH105" i="1"/>
  <c r="AJ99" i="1"/>
  <c r="AK99" i="1" s="1"/>
  <c r="AJ97" i="1"/>
  <c r="AK97" i="1" s="1"/>
  <c r="AJ74" i="1"/>
  <c r="AK74" i="1" s="1"/>
  <c r="AJ67" i="1"/>
  <c r="AK67" i="1" s="1"/>
  <c r="AJ25" i="1"/>
  <c r="AK25" i="1" s="1"/>
  <c r="AD123" i="1"/>
  <c r="AH362" i="1"/>
  <c r="AF362" i="1"/>
  <c r="AH256" i="1"/>
  <c r="AD229" i="1"/>
  <c r="AE229" i="1"/>
  <c r="AD213" i="1"/>
  <c r="AE213" i="1"/>
  <c r="AI187" i="1"/>
  <c r="AJ115" i="1"/>
  <c r="AK115" i="1" s="1"/>
  <c r="AG105" i="1"/>
  <c r="AC103" i="1"/>
  <c r="AC282" i="1"/>
  <c r="AH282" i="1"/>
  <c r="AD219" i="1"/>
  <c r="AE219" i="1"/>
  <c r="AD201" i="1"/>
  <c r="AJ182" i="1"/>
  <c r="AK182" i="1" s="1"/>
  <c r="AI123" i="1"/>
  <c r="AJ86" i="1"/>
  <c r="AK86" i="1" s="1"/>
  <c r="AJ305" i="1"/>
  <c r="AK305" i="1" s="1"/>
  <c r="AI296" i="1"/>
  <c r="AH296" i="1"/>
  <c r="AJ268" i="1"/>
  <c r="AK268" i="1" s="1"/>
  <c r="AG100" i="1"/>
  <c r="AI34" i="1"/>
  <c r="AJ19" i="1"/>
  <c r="AK19" i="1" s="1"/>
  <c r="AJ83" i="1"/>
  <c r="AK83" i="1" s="1"/>
  <c r="AJ73" i="1"/>
  <c r="AK73" i="1" s="1"/>
  <c r="AJ57" i="1"/>
  <c r="AK57" i="1" s="1"/>
  <c r="AJ75" i="1"/>
  <c r="AK75" i="1" s="1"/>
  <c r="AJ294" i="1"/>
  <c r="AK294" i="1" s="1"/>
  <c r="AG27" i="1"/>
  <c r="AI27" i="1"/>
  <c r="AE287" i="1"/>
  <c r="AC287" i="1"/>
  <c r="AE121" i="1"/>
  <c r="AC121" i="1"/>
  <c r="AJ52" i="1"/>
  <c r="AK52" i="1" s="1"/>
  <c r="AJ473" i="1"/>
  <c r="AK473" i="1" s="1"/>
  <c r="AJ452" i="1"/>
  <c r="AK452" i="1" s="1"/>
  <c r="AJ443" i="1"/>
  <c r="AK443" i="1" s="1"/>
  <c r="AJ432" i="1"/>
  <c r="AK432" i="1" s="1"/>
  <c r="AJ477" i="1"/>
  <c r="AK477" i="1" s="1"/>
  <c r="AJ447" i="1"/>
  <c r="AK447" i="1" s="1"/>
  <c r="AJ426" i="1"/>
  <c r="AK426" i="1" s="1"/>
  <c r="AJ442" i="1"/>
  <c r="AK442" i="1" s="1"/>
  <c r="AJ478" i="1"/>
  <c r="AK478" i="1" s="1"/>
  <c r="AJ461" i="1"/>
  <c r="AK461" i="1" s="1"/>
  <c r="AJ417" i="1"/>
  <c r="AK417" i="1" s="1"/>
  <c r="AJ414" i="1"/>
  <c r="AK414" i="1" s="1"/>
  <c r="AJ404" i="1"/>
  <c r="AK404" i="1" s="1"/>
  <c r="AJ402" i="1"/>
  <c r="AK402" i="1" s="1"/>
  <c r="AJ339" i="1"/>
  <c r="AK339" i="1" s="1"/>
  <c r="AJ416" i="1"/>
  <c r="AK416" i="1" s="1"/>
  <c r="AJ403" i="1"/>
  <c r="AK403" i="1" s="1"/>
  <c r="AJ349" i="1"/>
  <c r="AK349" i="1" s="1"/>
  <c r="AJ341" i="1"/>
  <c r="AK341" i="1" s="1"/>
  <c r="AJ425" i="1"/>
  <c r="AK425" i="1" s="1"/>
  <c r="AJ338" i="1"/>
  <c r="AK338" i="1" s="1"/>
  <c r="AJ326" i="1"/>
  <c r="AK326" i="1" s="1"/>
  <c r="AJ342" i="1"/>
  <c r="AK342" i="1" s="1"/>
  <c r="AJ364" i="1"/>
  <c r="AK364" i="1" s="1"/>
  <c r="AJ318" i="1"/>
  <c r="AK318" i="1" s="1"/>
  <c r="AD267" i="1"/>
  <c r="AG263" i="1"/>
  <c r="AI263" i="1"/>
  <c r="AI278" i="1"/>
  <c r="AD278" i="1"/>
  <c r="AJ248" i="1"/>
  <c r="AK248" i="1" s="1"/>
  <c r="AJ158" i="1"/>
  <c r="AK158" i="1" s="1"/>
  <c r="AJ153" i="1"/>
  <c r="AK153" i="1" s="1"/>
  <c r="AJ140" i="1"/>
  <c r="AK140" i="1" s="1"/>
  <c r="AJ117" i="1"/>
  <c r="AK117" i="1" s="1"/>
  <c r="AH100" i="1"/>
  <c r="AJ94" i="1"/>
  <c r="AK94" i="1" s="1"/>
  <c r="AJ90" i="1"/>
  <c r="AK90" i="1" s="1"/>
  <c r="AJ89" i="1"/>
  <c r="AK89" i="1" s="1"/>
  <c r="AJ46" i="1"/>
  <c r="AK46" i="1" s="1"/>
  <c r="AH123" i="1"/>
  <c r="AI362" i="1"/>
  <c r="AC362" i="1"/>
  <c r="AG296" i="1"/>
  <c r="AJ270" i="1"/>
  <c r="AK270" i="1" s="1"/>
  <c r="AJ262" i="1"/>
  <c r="AK262" i="1" s="1"/>
  <c r="AJ260" i="1"/>
  <c r="AK260" i="1" s="1"/>
  <c r="AE256" i="1"/>
  <c r="AH229" i="1"/>
  <c r="AI229" i="1"/>
  <c r="AH213" i="1"/>
  <c r="AI213" i="1"/>
  <c r="AH187" i="1"/>
  <c r="AF187" i="1"/>
  <c r="AJ186" i="1"/>
  <c r="AK186" i="1" s="1"/>
  <c r="AJ179" i="1"/>
  <c r="AK179" i="1" s="1"/>
  <c r="AE105" i="1"/>
  <c r="AG103" i="1"/>
  <c r="AF100" i="1"/>
  <c r="AJ87" i="1"/>
  <c r="AK87" i="1" s="1"/>
  <c r="AG282" i="1"/>
  <c r="AJ244" i="1"/>
  <c r="AK244" i="1" s="1"/>
  <c r="AH219" i="1"/>
  <c r="AI219" i="1"/>
  <c r="AH201" i="1"/>
  <c r="AC296" i="1"/>
  <c r="AF296" i="1"/>
  <c r="AE100" i="1"/>
  <c r="AJ290" i="1"/>
  <c r="AK290" i="1" s="1"/>
  <c r="AJ40" i="1"/>
  <c r="AK40" i="1" s="1"/>
  <c r="AJ39" i="1"/>
  <c r="AK39" i="1" s="1"/>
  <c r="AJ47" i="1"/>
  <c r="AK47" i="1" s="1"/>
  <c r="AJ76" i="1"/>
  <c r="AK76" i="1" s="1"/>
  <c r="AJ58" i="1"/>
  <c r="AK58" i="1" s="1"/>
  <c r="AJ50" i="1"/>
  <c r="AK50" i="1" s="1"/>
  <c r="AE143" i="1"/>
  <c r="AC143" i="1"/>
  <c r="AE366" i="1"/>
  <c r="AD366" i="1"/>
  <c r="AJ453" i="1"/>
  <c r="AK453" i="1" s="1"/>
  <c r="AJ459" i="1"/>
  <c r="AK459" i="1" s="1"/>
  <c r="AJ449" i="1"/>
  <c r="AK449" i="1" s="1"/>
  <c r="AJ446" i="1"/>
  <c r="AK446" i="1" s="1"/>
  <c r="AJ466" i="1"/>
  <c r="AK466" i="1" s="1"/>
  <c r="AJ462" i="1"/>
  <c r="AK462" i="1" s="1"/>
  <c r="AJ438" i="1"/>
  <c r="AK438" i="1" s="1"/>
  <c r="AJ435" i="1"/>
  <c r="AK435" i="1" s="1"/>
  <c r="AJ448" i="1"/>
  <c r="AK448" i="1" s="1"/>
  <c r="AJ440" i="1"/>
  <c r="AK440" i="1" s="1"/>
  <c r="AJ429" i="1"/>
  <c r="AK429" i="1" s="1"/>
  <c r="AJ475" i="1"/>
  <c r="AK475" i="1" s="1"/>
  <c r="AJ409" i="1"/>
  <c r="AK409" i="1" s="1"/>
  <c r="AJ398" i="1"/>
  <c r="AK398" i="1" s="1"/>
  <c r="AJ393" i="1"/>
  <c r="AK393" i="1" s="1"/>
  <c r="AJ413" i="1"/>
  <c r="AK413" i="1" s="1"/>
  <c r="AJ385" i="1"/>
  <c r="AK385" i="1" s="1"/>
  <c r="AJ420" i="1"/>
  <c r="AK420" i="1" s="1"/>
  <c r="AJ390" i="1"/>
  <c r="AK390" i="1" s="1"/>
  <c r="X374" i="1"/>
  <c r="AJ377" i="1"/>
  <c r="AK377" i="1" s="1"/>
  <c r="AJ317" i="1"/>
  <c r="AK317" i="1" s="1"/>
  <c r="AJ407" i="1"/>
  <c r="AK407" i="1" s="1"/>
  <c r="AJ234" i="1"/>
  <c r="AK234" i="1" s="1"/>
  <c r="AJ226" i="1"/>
  <c r="AK226" i="1" s="1"/>
  <c r="AJ218" i="1"/>
  <c r="AK218" i="1" s="1"/>
  <c r="AJ210" i="1"/>
  <c r="AK210" i="1" s="1"/>
  <c r="AJ207" i="1"/>
  <c r="AK207" i="1" s="1"/>
  <c r="AJ240" i="1"/>
  <c r="AK240" i="1" s="1"/>
  <c r="AJ206" i="1"/>
  <c r="AK206" i="1" s="1"/>
  <c r="AC201" i="1"/>
  <c r="AJ118" i="1"/>
  <c r="AK118" i="1" s="1"/>
  <c r="AJ110" i="1"/>
  <c r="AK110" i="1" s="1"/>
  <c r="AH103" i="1"/>
  <c r="AJ93" i="1"/>
  <c r="AK93" i="1" s="1"/>
  <c r="AJ69" i="1"/>
  <c r="AK69" i="1" s="1"/>
  <c r="AF123" i="1"/>
  <c r="AD362" i="1"/>
  <c r="AJ283" i="1"/>
  <c r="AK283" i="1" s="1"/>
  <c r="AG256" i="1"/>
  <c r="AI256" i="1"/>
  <c r="AC229" i="1"/>
  <c r="AC213" i="1"/>
  <c r="AG187" i="1"/>
  <c r="AF105" i="1"/>
  <c r="AI105" i="1"/>
  <c r="AE103" i="1"/>
  <c r="AC219" i="1"/>
  <c r="AI201" i="1"/>
  <c r="AF201" i="1"/>
  <c r="AJ309" i="1"/>
  <c r="AK309" i="1" s="1"/>
  <c r="AJ297" i="1"/>
  <c r="AK297" i="1" s="1"/>
  <c r="AJ272" i="1"/>
  <c r="AK272" i="1" s="1"/>
  <c r="AJ32" i="1"/>
  <c r="AK32" i="1" s="1"/>
  <c r="AJ20" i="1"/>
  <c r="AK20" i="1" s="1"/>
  <c r="AJ21" i="1"/>
  <c r="AK21" i="1" s="1"/>
  <c r="AJ295" i="1"/>
  <c r="AK295" i="1" s="1"/>
  <c r="AJ18" i="1"/>
  <c r="AK18" i="1" s="1"/>
  <c r="AJ5" i="1"/>
  <c r="AK5" i="1" s="1"/>
  <c r="AJ22" i="1"/>
  <c r="AK22" i="1" s="1"/>
  <c r="AJ13" i="1"/>
  <c r="AK13" i="1" s="1"/>
  <c r="AJ68" i="1"/>
  <c r="AK68" i="1" s="1"/>
  <c r="AJ59" i="1"/>
  <c r="AK59" i="1" s="1"/>
  <c r="AF190" i="1"/>
  <c r="AC190" i="1"/>
  <c r="AH159" i="1"/>
  <c r="AF159" i="1"/>
  <c r="AE137" i="1"/>
  <c r="AC137" i="1"/>
  <c r="AF371" i="1"/>
  <c r="AI371" i="1"/>
  <c r="AE371" i="1"/>
  <c r="AG371" i="1"/>
  <c r="AD371" i="1"/>
  <c r="AC371" i="1"/>
  <c r="AH371" i="1"/>
  <c r="AJ450" i="1"/>
  <c r="AK450" i="1" s="1"/>
  <c r="AJ476" i="1"/>
  <c r="AK476" i="1" s="1"/>
  <c r="AJ411" i="1"/>
  <c r="AK411" i="1" s="1"/>
  <c r="AH401" i="1"/>
  <c r="AD401" i="1"/>
  <c r="AG401" i="1"/>
  <c r="AC401" i="1"/>
  <c r="AI401" i="1"/>
  <c r="AF401" i="1"/>
  <c r="AE401" i="1"/>
  <c r="AF375" i="1"/>
  <c r="AI375" i="1"/>
  <c r="AE375" i="1"/>
  <c r="AH375" i="1"/>
  <c r="AG375" i="1"/>
  <c r="AD375" i="1"/>
  <c r="AC375" i="1"/>
  <c r="AJ345" i="1"/>
  <c r="AK345" i="1" s="1"/>
  <c r="AJ334" i="1"/>
  <c r="AK334" i="1" s="1"/>
  <c r="AJ331" i="1"/>
  <c r="AK331" i="1" s="1"/>
  <c r="AJ356" i="1"/>
  <c r="AK356" i="1" s="1"/>
  <c r="AJ340" i="1"/>
  <c r="AK340" i="1" s="1"/>
  <c r="AH204" i="1"/>
  <c r="AD204" i="1"/>
  <c r="AF204" i="1"/>
  <c r="AG204" i="1"/>
  <c r="AC204" i="1"/>
  <c r="AI204" i="1"/>
  <c r="AE204" i="1"/>
  <c r="AF245" i="1"/>
  <c r="AI245" i="1"/>
  <c r="AE245" i="1"/>
  <c r="AH245" i="1"/>
  <c r="AD245" i="1"/>
  <c r="AG245" i="1"/>
  <c r="AC245" i="1"/>
  <c r="AJ184" i="1"/>
  <c r="AK184" i="1" s="1"/>
  <c r="AJ175" i="1"/>
  <c r="AK175" i="1" s="1"/>
  <c r="AJ53" i="1"/>
  <c r="AK53" i="1" s="1"/>
  <c r="AF373" i="1"/>
  <c r="AI373" i="1"/>
  <c r="AE373" i="1"/>
  <c r="AD373" i="1"/>
  <c r="AC373" i="1"/>
  <c r="AH373" i="1"/>
  <c r="AG373" i="1"/>
  <c r="AJ359" i="1"/>
  <c r="AK359" i="1" s="1"/>
  <c r="AJ344" i="1"/>
  <c r="AK344" i="1" s="1"/>
  <c r="AI361" i="1"/>
  <c r="AE361" i="1"/>
  <c r="AH361" i="1"/>
  <c r="AD361" i="1"/>
  <c r="AG361" i="1"/>
  <c r="AF361" i="1"/>
  <c r="AC361" i="1"/>
  <c r="AH445" i="1"/>
  <c r="AD445" i="1"/>
  <c r="AI445" i="1"/>
  <c r="AC445" i="1"/>
  <c r="AF445" i="1"/>
  <c r="AG445" i="1"/>
  <c r="AE445" i="1"/>
  <c r="AJ302" i="1"/>
  <c r="AK302" i="1" s="1"/>
  <c r="AJ315" i="1"/>
  <c r="AK315" i="1" s="1"/>
  <c r="AF306" i="1"/>
  <c r="AI306" i="1"/>
  <c r="AE306" i="1"/>
  <c r="AH306" i="1"/>
  <c r="AD306" i="1"/>
  <c r="AG306" i="1"/>
  <c r="AC306" i="1"/>
  <c r="AJ251" i="1"/>
  <c r="AK251" i="1" s="1"/>
  <c r="AI181" i="1"/>
  <c r="AE181" i="1"/>
  <c r="AD181" i="1"/>
  <c r="AG181" i="1"/>
  <c r="AF181" i="1"/>
  <c r="AC181" i="1"/>
  <c r="AH181" i="1"/>
  <c r="AF241" i="1"/>
  <c r="AI241" i="1"/>
  <c r="AE241" i="1"/>
  <c r="AH241" i="1"/>
  <c r="AD241" i="1"/>
  <c r="AG241" i="1"/>
  <c r="AC241" i="1"/>
  <c r="AH200" i="1"/>
  <c r="AD200" i="1"/>
  <c r="AF200" i="1"/>
  <c r="AG200" i="1"/>
  <c r="AC200" i="1"/>
  <c r="AI200" i="1"/>
  <c r="AE200" i="1"/>
  <c r="AH196" i="1"/>
  <c r="AD196" i="1"/>
  <c r="AF196" i="1"/>
  <c r="AG196" i="1"/>
  <c r="AC196" i="1"/>
  <c r="AI196" i="1"/>
  <c r="AE196" i="1"/>
  <c r="AF189" i="1"/>
  <c r="AE189" i="1"/>
  <c r="AH189" i="1"/>
  <c r="AC189" i="1"/>
  <c r="AG189" i="1"/>
  <c r="AD189" i="1"/>
  <c r="AI189" i="1"/>
  <c r="AJ155" i="1"/>
  <c r="AK155" i="1" s="1"/>
  <c r="AG102" i="1"/>
  <c r="AC102" i="1"/>
  <c r="AI102" i="1"/>
  <c r="AE102" i="1"/>
  <c r="AH102" i="1"/>
  <c r="AF102" i="1"/>
  <c r="AD102" i="1"/>
  <c r="AJ173" i="1"/>
  <c r="AK173" i="1" s="1"/>
  <c r="AJ408" i="1"/>
  <c r="AK408" i="1" s="1"/>
  <c r="AJ246" i="1"/>
  <c r="AK246" i="1" s="1"/>
  <c r="AJ165" i="1"/>
  <c r="AK165" i="1" s="1"/>
  <c r="AJ161" i="1"/>
  <c r="AK161" i="1" s="1"/>
  <c r="AF293" i="1"/>
  <c r="AI293" i="1"/>
  <c r="AE293" i="1"/>
  <c r="AC293" i="1"/>
  <c r="AH293" i="1"/>
  <c r="AD293" i="1"/>
  <c r="AG293" i="1"/>
  <c r="AJ12" i="1"/>
  <c r="AK12" i="1" s="1"/>
  <c r="AJ307" i="1"/>
  <c r="AK307" i="1" s="1"/>
  <c r="AJ96" i="1"/>
  <c r="AK96" i="1" s="1"/>
  <c r="AH388" i="1"/>
  <c r="AD388" i="1"/>
  <c r="AG388" i="1"/>
  <c r="AC388" i="1"/>
  <c r="AI388" i="1"/>
  <c r="AF388" i="1"/>
  <c r="AE388" i="1"/>
  <c r="AJ463" i="1"/>
  <c r="AK463" i="1" s="1"/>
  <c r="AJ458" i="1"/>
  <c r="AK458" i="1" s="1"/>
  <c r="AJ468" i="1"/>
  <c r="AK468" i="1" s="1"/>
  <c r="AJ456" i="1"/>
  <c r="AK456" i="1" s="1"/>
  <c r="AJ430" i="1"/>
  <c r="AK430" i="1" s="1"/>
  <c r="AJ428" i="1"/>
  <c r="AK428" i="1" s="1"/>
  <c r="AJ424" i="1"/>
  <c r="AK424" i="1" s="1"/>
  <c r="AJ427" i="1"/>
  <c r="AK427" i="1" s="1"/>
  <c r="AJ422" i="1"/>
  <c r="AK422" i="1" s="1"/>
  <c r="AJ351" i="1"/>
  <c r="AK351" i="1" s="1"/>
  <c r="AJ347" i="1"/>
  <c r="AK347" i="1" s="1"/>
  <c r="AJ319" i="1"/>
  <c r="AK319" i="1" s="1"/>
  <c r="AJ357" i="1"/>
  <c r="AK357" i="1" s="1"/>
  <c r="AJ380" i="1"/>
  <c r="AK380" i="1" s="1"/>
  <c r="AI355" i="1"/>
  <c r="AE355" i="1"/>
  <c r="AH355" i="1"/>
  <c r="AD355" i="1"/>
  <c r="AC355" i="1"/>
  <c r="AG355" i="1"/>
  <c r="AF355" i="1"/>
  <c r="AJ328" i="1"/>
  <c r="AK328" i="1" s="1"/>
  <c r="AJ314" i="1"/>
  <c r="AK314" i="1" s="1"/>
  <c r="AJ332" i="1"/>
  <c r="AK332" i="1" s="1"/>
  <c r="AJ298" i="1"/>
  <c r="AK298" i="1" s="1"/>
  <c r="AJ145" i="1"/>
  <c r="AK145" i="1" s="1"/>
  <c r="AF310" i="1"/>
  <c r="AI310" i="1"/>
  <c r="AE310" i="1"/>
  <c r="AH310" i="1"/>
  <c r="AD310" i="1"/>
  <c r="AG310" i="1"/>
  <c r="AC310" i="1"/>
  <c r="AJ360" i="1"/>
  <c r="AK360" i="1" s="1"/>
  <c r="AJ336" i="1"/>
  <c r="AK336" i="1" s="1"/>
  <c r="AJ255" i="1"/>
  <c r="AK255" i="1" s="1"/>
  <c r="AF275" i="1"/>
  <c r="AI275" i="1"/>
  <c r="AE275" i="1"/>
  <c r="AH275" i="1"/>
  <c r="AD275" i="1"/>
  <c r="AC275" i="1"/>
  <c r="AG275" i="1"/>
  <c r="AJ316" i="1"/>
  <c r="AK316" i="1" s="1"/>
  <c r="AJ301" i="1"/>
  <c r="AK301" i="1" s="1"/>
  <c r="AJ176" i="1"/>
  <c r="AK176" i="1" s="1"/>
  <c r="AH134" i="1"/>
  <c r="AD134" i="1"/>
  <c r="AF134" i="1"/>
  <c r="AG134" i="1"/>
  <c r="AE134" i="1"/>
  <c r="AC134" i="1"/>
  <c r="AI134" i="1"/>
  <c r="AJ112" i="1"/>
  <c r="AK112" i="1" s="1"/>
  <c r="AJ108" i="1"/>
  <c r="AK108" i="1" s="1"/>
  <c r="AJ104" i="1"/>
  <c r="AK104" i="1" s="1"/>
  <c r="AJ98" i="1"/>
  <c r="AK98" i="1" s="1"/>
  <c r="AJ266" i="1"/>
  <c r="AK266" i="1" s="1"/>
  <c r="AF239" i="1"/>
  <c r="AI239" i="1"/>
  <c r="AH239" i="1"/>
  <c r="AD239" i="1"/>
  <c r="AG239" i="1"/>
  <c r="AC239" i="1"/>
  <c r="AE239" i="1"/>
  <c r="W374" i="1"/>
  <c r="Y192" i="1"/>
  <c r="AJ92" i="1"/>
  <c r="AK92" i="1" s="1"/>
  <c r="AH188" i="1"/>
  <c r="AD188" i="1"/>
  <c r="AF188" i="1"/>
  <c r="AI188" i="1"/>
  <c r="AC188" i="1"/>
  <c r="AE188" i="1"/>
  <c r="AG188" i="1"/>
  <c r="AJ84" i="1"/>
  <c r="AK84" i="1" s="1"/>
  <c r="AJ62" i="1"/>
  <c r="AK62" i="1" s="1"/>
  <c r="AJ54" i="1"/>
  <c r="AK54" i="1" s="1"/>
  <c r="AJ335" i="1"/>
  <c r="AK335" i="1" s="1"/>
  <c r="AJ264" i="1"/>
  <c r="AK264" i="1" s="1"/>
  <c r="AI363" i="1"/>
  <c r="AE363" i="1"/>
  <c r="AH363" i="1"/>
  <c r="AD363" i="1"/>
  <c r="AG363" i="1"/>
  <c r="AF363" i="1"/>
  <c r="AC363" i="1"/>
  <c r="AJ350" i="1"/>
  <c r="AK350" i="1" s="1"/>
  <c r="AJ346" i="1"/>
  <c r="AK346" i="1" s="1"/>
  <c r="AF279" i="1"/>
  <c r="AI279" i="1"/>
  <c r="AE279" i="1"/>
  <c r="AH279" i="1"/>
  <c r="AD279" i="1"/>
  <c r="AC279" i="1"/>
  <c r="AG279" i="1"/>
  <c r="AF258" i="1"/>
  <c r="AI258" i="1"/>
  <c r="AE258" i="1"/>
  <c r="AH258" i="1"/>
  <c r="AD258" i="1"/>
  <c r="AG258" i="1"/>
  <c r="AC258" i="1"/>
  <c r="AH202" i="1"/>
  <c r="AD202" i="1"/>
  <c r="AF202" i="1"/>
  <c r="AC202" i="1"/>
  <c r="AG202" i="1"/>
  <c r="AI202" i="1"/>
  <c r="AE202" i="1"/>
  <c r="AH198" i="1"/>
  <c r="AD198" i="1"/>
  <c r="AF198" i="1"/>
  <c r="AC198" i="1"/>
  <c r="AG198" i="1"/>
  <c r="AI198" i="1"/>
  <c r="AE198" i="1"/>
  <c r="AI172" i="1"/>
  <c r="AE172" i="1"/>
  <c r="AG172" i="1"/>
  <c r="AC172" i="1"/>
  <c r="AF172" i="1"/>
  <c r="AD172" i="1"/>
  <c r="AH172" i="1"/>
  <c r="AF144" i="1"/>
  <c r="AH144" i="1"/>
  <c r="AD144" i="1"/>
  <c r="AG144" i="1"/>
  <c r="AI144" i="1"/>
  <c r="AE144" i="1"/>
  <c r="AC144" i="1"/>
  <c r="AJ88" i="1"/>
  <c r="AK88" i="1" s="1"/>
  <c r="AJ81" i="1"/>
  <c r="AK81" i="1" s="1"/>
  <c r="AF142" i="1"/>
  <c r="AH142" i="1"/>
  <c r="AD142" i="1"/>
  <c r="AC142" i="1"/>
  <c r="AI142" i="1"/>
  <c r="AG142" i="1"/>
  <c r="AE142" i="1"/>
  <c r="AH132" i="1"/>
  <c r="AD132" i="1"/>
  <c r="AF132" i="1"/>
  <c r="AC132" i="1"/>
  <c r="AE132" i="1"/>
  <c r="AI132" i="1"/>
  <c r="AG132" i="1"/>
  <c r="AH124" i="1"/>
  <c r="AD124" i="1"/>
  <c r="AF124" i="1"/>
  <c r="AC124" i="1"/>
  <c r="AI124" i="1"/>
  <c r="AG124" i="1"/>
  <c r="AE124" i="1"/>
  <c r="AJ35" i="1"/>
  <c r="AK35" i="1" s="1"/>
  <c r="AJ14" i="1"/>
  <c r="AK14" i="1" s="1"/>
  <c r="AJ9" i="1"/>
  <c r="AK9" i="1" s="1"/>
  <c r="AF304" i="1"/>
  <c r="AI304" i="1"/>
  <c r="AH304" i="1"/>
  <c r="AD304" i="1"/>
  <c r="AC304" i="1"/>
  <c r="AG304" i="1"/>
  <c r="AE304" i="1"/>
  <c r="AF28" i="1"/>
  <c r="AI28" i="1"/>
  <c r="AE28" i="1"/>
  <c r="AH28" i="1"/>
  <c r="AD28" i="1"/>
  <c r="AG28" i="1"/>
  <c r="AC28" i="1"/>
  <c r="AJ389" i="1"/>
  <c r="AK389" i="1" s="1"/>
  <c r="AI367" i="1"/>
  <c r="AE367" i="1"/>
  <c r="AH367" i="1"/>
  <c r="AD367" i="1"/>
  <c r="AC367" i="1"/>
  <c r="AG367" i="1"/>
  <c r="AF367" i="1"/>
  <c r="AH286" i="1"/>
  <c r="AD286" i="1"/>
  <c r="AF286" i="1"/>
  <c r="AE286" i="1"/>
  <c r="AI286" i="1"/>
  <c r="AC286" i="1"/>
  <c r="AG286" i="1"/>
  <c r="AF312" i="1"/>
  <c r="AI312" i="1"/>
  <c r="AE312" i="1"/>
  <c r="AH312" i="1"/>
  <c r="AD312" i="1"/>
  <c r="AG312" i="1"/>
  <c r="AC312" i="1"/>
  <c r="AF308" i="1"/>
  <c r="AI308" i="1"/>
  <c r="AE308" i="1"/>
  <c r="AH308" i="1"/>
  <c r="AD308" i="1"/>
  <c r="AG308" i="1"/>
  <c r="AC308" i="1"/>
  <c r="AI365" i="1"/>
  <c r="AE365" i="1"/>
  <c r="AH365" i="1"/>
  <c r="AD365" i="1"/>
  <c r="AF365" i="1"/>
  <c r="AC365" i="1"/>
  <c r="AG365" i="1"/>
  <c r="AJ323" i="1"/>
  <c r="AK323" i="1" s="1"/>
  <c r="AJ232" i="1"/>
  <c r="AK232" i="1" s="1"/>
  <c r="AJ224" i="1"/>
  <c r="AK224" i="1" s="1"/>
  <c r="AJ216" i="1"/>
  <c r="AK216" i="1" s="1"/>
  <c r="AJ208" i="1"/>
  <c r="AK208" i="1" s="1"/>
  <c r="AF281" i="1"/>
  <c r="AI281" i="1"/>
  <c r="AE281" i="1"/>
  <c r="AH281" i="1"/>
  <c r="AD281" i="1"/>
  <c r="AC281" i="1"/>
  <c r="AG281" i="1"/>
  <c r="AF277" i="1"/>
  <c r="AI277" i="1"/>
  <c r="AE277" i="1"/>
  <c r="AH277" i="1"/>
  <c r="AD277" i="1"/>
  <c r="AC277" i="1"/>
  <c r="AG277" i="1"/>
  <c r="AG177" i="1"/>
  <c r="AC177" i="1"/>
  <c r="AI177" i="1"/>
  <c r="AE177" i="1"/>
  <c r="AD177" i="1"/>
  <c r="AH177" i="1"/>
  <c r="AF177" i="1"/>
  <c r="AH130" i="1"/>
  <c r="AD130" i="1"/>
  <c r="AF130" i="1"/>
  <c r="AG130" i="1"/>
  <c r="AE130" i="1"/>
  <c r="AC130" i="1"/>
  <c r="AI130" i="1"/>
  <c r="AJ106" i="1"/>
  <c r="AK106" i="1" s="1"/>
  <c r="AJ64" i="1"/>
  <c r="AK64" i="1" s="1"/>
  <c r="V78" i="1"/>
  <c r="AI178" i="1"/>
  <c r="AE178" i="1"/>
  <c r="AG178" i="1"/>
  <c r="AC178" i="1"/>
  <c r="AH178" i="1"/>
  <c r="AF178" i="1"/>
  <c r="AD178" i="1"/>
  <c r="AF243" i="1"/>
  <c r="AI243" i="1"/>
  <c r="AE243" i="1"/>
  <c r="AH243" i="1"/>
  <c r="AD243" i="1"/>
  <c r="AG243" i="1"/>
  <c r="AC243" i="1"/>
  <c r="AF38" i="1"/>
  <c r="AI38" i="1"/>
  <c r="AE38" i="1"/>
  <c r="AH38" i="1"/>
  <c r="AD38" i="1"/>
  <c r="AG38" i="1"/>
  <c r="AC38" i="1"/>
  <c r="AJ60" i="1"/>
  <c r="AK60" i="1" s="1"/>
  <c r="AH11" i="1"/>
  <c r="AD11" i="1"/>
  <c r="AD16" i="1" s="1"/>
  <c r="AG11" i="1"/>
  <c r="AC11" i="1"/>
  <c r="Y16" i="1"/>
  <c r="AF11" i="1"/>
  <c r="AF16" i="1" s="1"/>
  <c r="AI11" i="1"/>
  <c r="AE11" i="1"/>
  <c r="AF369" i="1"/>
  <c r="AI369" i="1"/>
  <c r="AE369" i="1"/>
  <c r="AH369" i="1"/>
  <c r="AG369" i="1"/>
  <c r="AD369" i="1"/>
  <c r="AC369" i="1"/>
  <c r="AJ300" i="1"/>
  <c r="AK300" i="1" s="1"/>
  <c r="AH288" i="1"/>
  <c r="AD288" i="1"/>
  <c r="AF288" i="1"/>
  <c r="AG288" i="1"/>
  <c r="AE288" i="1"/>
  <c r="AC288" i="1"/>
  <c r="AI288" i="1"/>
  <c r="AJ325" i="1"/>
  <c r="AK325" i="1" s="1"/>
  <c r="AJ236" i="1"/>
  <c r="AK236" i="1" s="1"/>
  <c r="AJ228" i="1"/>
  <c r="AK228" i="1" s="1"/>
  <c r="AJ220" i="1"/>
  <c r="AK220" i="1" s="1"/>
  <c r="AJ212" i="1"/>
  <c r="AK212" i="1" s="1"/>
  <c r="AF191" i="1"/>
  <c r="AG191" i="1"/>
  <c r="AI191" i="1"/>
  <c r="AD191" i="1"/>
  <c r="AH191" i="1"/>
  <c r="AE191" i="1"/>
  <c r="AC191" i="1"/>
  <c r="AI157" i="1"/>
  <c r="AE157" i="1"/>
  <c r="AG157" i="1"/>
  <c r="AC157" i="1"/>
  <c r="AD157" i="1"/>
  <c r="AH157" i="1"/>
  <c r="AF157" i="1"/>
  <c r="AF149" i="1"/>
  <c r="AH149" i="1"/>
  <c r="AD149" i="1"/>
  <c r="AG149" i="1"/>
  <c r="AE149" i="1"/>
  <c r="AC149" i="1"/>
  <c r="AI149" i="1"/>
  <c r="AH138" i="1"/>
  <c r="AD138" i="1"/>
  <c r="AF138" i="1"/>
  <c r="AG138" i="1"/>
  <c r="AE138" i="1"/>
  <c r="AC138" i="1"/>
  <c r="AI138" i="1"/>
  <c r="AH122" i="1"/>
  <c r="AD122" i="1"/>
  <c r="AF122" i="1"/>
  <c r="AG122" i="1"/>
  <c r="AE122" i="1"/>
  <c r="AC122" i="1"/>
  <c r="AI122" i="1"/>
  <c r="AF79" i="1"/>
  <c r="AI79" i="1"/>
  <c r="AE79" i="1"/>
  <c r="AH79" i="1"/>
  <c r="AD79" i="1"/>
  <c r="AG79" i="1"/>
  <c r="AC79" i="1"/>
  <c r="AI167" i="1"/>
  <c r="AE167" i="1"/>
  <c r="AG167" i="1"/>
  <c r="AC167" i="1"/>
  <c r="AF167" i="1"/>
  <c r="AH167" i="1"/>
  <c r="AD167" i="1"/>
  <c r="AJ41" i="1"/>
  <c r="AK41" i="1" s="1"/>
  <c r="Y289" i="1"/>
  <c r="AJ44" i="1"/>
  <c r="AK44" i="1" s="1"/>
  <c r="AJ333" i="1"/>
  <c r="AK333" i="1" s="1"/>
  <c r="AG249" i="1"/>
  <c r="AC249" i="1"/>
  <c r="AF249" i="1"/>
  <c r="AI249" i="1"/>
  <c r="AE249" i="1"/>
  <c r="AD249" i="1"/>
  <c r="AH249" i="1"/>
  <c r="AF174" i="1"/>
  <c r="AH174" i="1"/>
  <c r="AD174" i="1"/>
  <c r="AG174" i="1"/>
  <c r="AE174" i="1"/>
  <c r="AC174" i="1"/>
  <c r="AI174" i="1"/>
  <c r="AF169" i="1"/>
  <c r="AH169" i="1"/>
  <c r="AD169" i="1"/>
  <c r="AG169" i="1"/>
  <c r="AI169" i="1"/>
  <c r="AE169" i="1"/>
  <c r="AC169" i="1"/>
  <c r="AJ151" i="1"/>
  <c r="AK151" i="1" s="1"/>
  <c r="AH126" i="1"/>
  <c r="AD126" i="1"/>
  <c r="AF126" i="1"/>
  <c r="AG126" i="1"/>
  <c r="AE126" i="1"/>
  <c r="AC126" i="1"/>
  <c r="AI126" i="1"/>
  <c r="AF116" i="1"/>
  <c r="AH116" i="1"/>
  <c r="AD116" i="1"/>
  <c r="AG116" i="1"/>
  <c r="AE116" i="1"/>
  <c r="AC116" i="1"/>
  <c r="AI116" i="1"/>
  <c r="AH66" i="1"/>
  <c r="AH78" i="1" s="1"/>
  <c r="AD66" i="1"/>
  <c r="AD78" i="1" s="1"/>
  <c r="AI66" i="1"/>
  <c r="AI78" i="1" s="1"/>
  <c r="AG66" i="1"/>
  <c r="AG78" i="1" s="1"/>
  <c r="AC66" i="1"/>
  <c r="AC78" i="1" s="1"/>
  <c r="AF66" i="1"/>
  <c r="AF78" i="1" s="1"/>
  <c r="AE66" i="1"/>
  <c r="AE78" i="1" s="1"/>
  <c r="AF247" i="1"/>
  <c r="AI247" i="1"/>
  <c r="AE247" i="1"/>
  <c r="AH247" i="1"/>
  <c r="AD247" i="1"/>
  <c r="AG247" i="1"/>
  <c r="AC247" i="1"/>
  <c r="AG171" i="1"/>
  <c r="AC171" i="1"/>
  <c r="AI171" i="1"/>
  <c r="AE171" i="1"/>
  <c r="AF171" i="1"/>
  <c r="AD171" i="1"/>
  <c r="AH171" i="1"/>
  <c r="AF147" i="1"/>
  <c r="AH147" i="1"/>
  <c r="AD147" i="1"/>
  <c r="AC147" i="1"/>
  <c r="AI147" i="1"/>
  <c r="AG147" i="1"/>
  <c r="AE147" i="1"/>
  <c r="AH136" i="1"/>
  <c r="AD136" i="1"/>
  <c r="AF136" i="1"/>
  <c r="AC136" i="1"/>
  <c r="AE136" i="1"/>
  <c r="AI136" i="1"/>
  <c r="AG136" i="1"/>
  <c r="AH128" i="1"/>
  <c r="AD128" i="1"/>
  <c r="AF128" i="1"/>
  <c r="AC128" i="1"/>
  <c r="AE128" i="1"/>
  <c r="AI128" i="1"/>
  <c r="AG128" i="1"/>
  <c r="AH120" i="1"/>
  <c r="AD120" i="1"/>
  <c r="AF120" i="1"/>
  <c r="AC120" i="1"/>
  <c r="AE120" i="1"/>
  <c r="AI120" i="1"/>
  <c r="AG120" i="1"/>
  <c r="AJ4" i="1"/>
  <c r="Y6" i="1"/>
  <c r="V10" i="1"/>
  <c r="AC16" i="1" l="1"/>
  <c r="AG16" i="1"/>
  <c r="AH16" i="1"/>
  <c r="AJ372" i="1"/>
  <c r="AK372" i="1" s="1"/>
  <c r="AJ203" i="1"/>
  <c r="AK203" i="1" s="1"/>
  <c r="AH17" i="1"/>
  <c r="AF17" i="1"/>
  <c r="AD17" i="1"/>
  <c r="AC17" i="1"/>
  <c r="AG17" i="1"/>
  <c r="AJ280" i="1"/>
  <c r="AK280" i="1" s="1"/>
  <c r="AJ150" i="1"/>
  <c r="AK150" i="1" s="1"/>
  <c r="AJ195" i="1"/>
  <c r="AK195" i="1" s="1"/>
  <c r="AE17" i="1"/>
  <c r="AJ303" i="1"/>
  <c r="AK303" i="1" s="1"/>
  <c r="Y374" i="1"/>
  <c r="AF26" i="1"/>
  <c r="X480" i="1"/>
  <c r="AJ211" i="1"/>
  <c r="AK211" i="1" s="1"/>
  <c r="AC26" i="1"/>
  <c r="AJ121" i="1"/>
  <c r="AK121" i="1" s="1"/>
  <c r="AG26" i="1"/>
  <c r="AH26" i="1"/>
  <c r="AE16" i="1"/>
  <c r="AJ199" i="1"/>
  <c r="AK199" i="1" s="1"/>
  <c r="AJ119" i="1"/>
  <c r="AK119" i="1" s="1"/>
  <c r="AE26" i="1"/>
  <c r="Y61" i="1"/>
  <c r="AD26" i="1"/>
  <c r="AJ148" i="1"/>
  <c r="AK148" i="1" s="1"/>
  <c r="W480" i="1"/>
  <c r="AJ254" i="1"/>
  <c r="AK254" i="1" s="1"/>
  <c r="AJ217" i="1"/>
  <c r="AK217" i="1" s="1"/>
  <c r="AJ274" i="1"/>
  <c r="AK274" i="1" s="1"/>
  <c r="AJ291" i="1"/>
  <c r="AK291" i="1" s="1"/>
  <c r="AJ154" i="1"/>
  <c r="AK154" i="1" s="1"/>
  <c r="AJ125" i="1"/>
  <c r="AK125" i="1" s="1"/>
  <c r="AJ37" i="1"/>
  <c r="AK37" i="1" s="1"/>
  <c r="AJ107" i="1"/>
  <c r="AK107" i="1" s="1"/>
  <c r="AJ113" i="1"/>
  <c r="AK113" i="1" s="1"/>
  <c r="AJ261" i="1"/>
  <c r="AK261" i="1" s="1"/>
  <c r="AJ133" i="1"/>
  <c r="AK133" i="1" s="1"/>
  <c r="AJ276" i="1"/>
  <c r="AK276" i="1" s="1"/>
  <c r="AJ131" i="1"/>
  <c r="AK131" i="1" s="1"/>
  <c r="AJ101" i="1"/>
  <c r="AK101" i="1" s="1"/>
  <c r="AJ284" i="1"/>
  <c r="AK284" i="1" s="1"/>
  <c r="AJ273" i="1"/>
  <c r="AK273" i="1" s="1"/>
  <c r="AJ194" i="1"/>
  <c r="AK194" i="1" s="1"/>
  <c r="AJ135" i="1"/>
  <c r="AK135" i="1" s="1"/>
  <c r="AI16" i="1"/>
  <c r="AJ229" i="1"/>
  <c r="AK229" i="1" s="1"/>
  <c r="AJ27" i="1"/>
  <c r="AK27" i="1" s="1"/>
  <c r="AJ235" i="1"/>
  <c r="AK235" i="1" s="1"/>
  <c r="AJ111" i="1"/>
  <c r="AK111" i="1" s="1"/>
  <c r="AJ250" i="1"/>
  <c r="AK250" i="1" s="1"/>
  <c r="AJ225" i="1"/>
  <c r="AK225" i="1" s="1"/>
  <c r="AJ34" i="1"/>
  <c r="AK34" i="1" s="1"/>
  <c r="AJ285" i="1"/>
  <c r="AK285" i="1" s="1"/>
  <c r="AJ109" i="1"/>
  <c r="AK109" i="1" s="1"/>
  <c r="AJ205" i="1"/>
  <c r="AK205" i="1" s="1"/>
  <c r="AJ197" i="1"/>
  <c r="AK197" i="1" s="1"/>
  <c r="AJ223" i="1"/>
  <c r="AK223" i="1" s="1"/>
  <c r="AJ269" i="1"/>
  <c r="AK269" i="1" s="1"/>
  <c r="AJ445" i="1"/>
  <c r="AK445" i="1" s="1"/>
  <c r="AJ162" i="1"/>
  <c r="AK162" i="1" s="1"/>
  <c r="AE378" i="1"/>
  <c r="AE479" i="1" s="1"/>
  <c r="AJ137" i="1"/>
  <c r="AK137" i="1" s="1"/>
  <c r="AJ190" i="1"/>
  <c r="AK190" i="1" s="1"/>
  <c r="AJ213" i="1"/>
  <c r="AK213" i="1" s="1"/>
  <c r="AJ15" i="1"/>
  <c r="AK15" i="1" s="1"/>
  <c r="AJ159" i="1"/>
  <c r="AK159" i="1" s="1"/>
  <c r="AJ127" i="1"/>
  <c r="AK127" i="1" s="1"/>
  <c r="AJ365" i="1"/>
  <c r="AK365" i="1" s="1"/>
  <c r="AJ181" i="1"/>
  <c r="AK181" i="1" s="1"/>
  <c r="AJ373" i="1"/>
  <c r="AK373" i="1" s="1"/>
  <c r="AJ143" i="1"/>
  <c r="AK143" i="1" s="1"/>
  <c r="AJ287" i="1"/>
  <c r="AK287" i="1" s="1"/>
  <c r="AJ146" i="1"/>
  <c r="AK146" i="1" s="1"/>
  <c r="AJ187" i="1"/>
  <c r="AK187" i="1" s="1"/>
  <c r="AJ288" i="1"/>
  <c r="AK288" i="1" s="1"/>
  <c r="AJ178" i="1"/>
  <c r="AK178" i="1" s="1"/>
  <c r="AJ366" i="1"/>
  <c r="AK366" i="1" s="1"/>
  <c r="AJ233" i="1"/>
  <c r="AK233" i="1" s="1"/>
  <c r="AJ239" i="1"/>
  <c r="AK239" i="1" s="1"/>
  <c r="AJ189" i="1"/>
  <c r="AK189" i="1" s="1"/>
  <c r="AJ200" i="1"/>
  <c r="AK200" i="1" s="1"/>
  <c r="AJ100" i="1"/>
  <c r="AK100" i="1" s="1"/>
  <c r="AJ105" i="1"/>
  <c r="AK105" i="1" s="1"/>
  <c r="AJ256" i="1"/>
  <c r="AK256" i="1" s="1"/>
  <c r="AJ278" i="1"/>
  <c r="AK278" i="1" s="1"/>
  <c r="AJ267" i="1"/>
  <c r="AK267" i="1" s="1"/>
  <c r="AJ281" i="1"/>
  <c r="AK281" i="1" s="1"/>
  <c r="AJ124" i="1"/>
  <c r="AK124" i="1" s="1"/>
  <c r="AJ279" i="1"/>
  <c r="AK279" i="1" s="1"/>
  <c r="AJ188" i="1"/>
  <c r="AK188" i="1" s="1"/>
  <c r="AJ388" i="1"/>
  <c r="AK388" i="1" s="1"/>
  <c r="AJ123" i="1"/>
  <c r="AK123" i="1" s="1"/>
  <c r="AJ160" i="1"/>
  <c r="AK160" i="1" s="1"/>
  <c r="AJ292" i="1"/>
  <c r="AK292" i="1" s="1"/>
  <c r="AJ209" i="1"/>
  <c r="AK209" i="1" s="1"/>
  <c r="AJ271" i="1"/>
  <c r="AK271" i="1" s="1"/>
  <c r="AJ152" i="1"/>
  <c r="AK152" i="1" s="1"/>
  <c r="AJ361" i="1"/>
  <c r="AK361" i="1" s="1"/>
  <c r="AJ126" i="1"/>
  <c r="AK126" i="1" s="1"/>
  <c r="AJ174" i="1"/>
  <c r="AK174" i="1" s="1"/>
  <c r="AC378" i="1"/>
  <c r="AC479" i="1" s="1"/>
  <c r="AJ252" i="1"/>
  <c r="AK252" i="1" s="1"/>
  <c r="AJ166" i="1"/>
  <c r="AK166" i="1" s="1"/>
  <c r="AJ215" i="1"/>
  <c r="AK215" i="1" s="1"/>
  <c r="AJ164" i="1"/>
  <c r="AK164" i="1" s="1"/>
  <c r="AJ136" i="1"/>
  <c r="AK136" i="1" s="1"/>
  <c r="AJ201" i="1"/>
  <c r="AK201" i="1" s="1"/>
  <c r="AJ128" i="1"/>
  <c r="AK128" i="1" s="1"/>
  <c r="AJ171" i="1"/>
  <c r="AK171" i="1" s="1"/>
  <c r="AJ247" i="1"/>
  <c r="AK247" i="1" s="1"/>
  <c r="AJ169" i="1"/>
  <c r="AK169" i="1" s="1"/>
  <c r="AJ167" i="1"/>
  <c r="AK167" i="1" s="1"/>
  <c r="AJ149" i="1"/>
  <c r="AK149" i="1" s="1"/>
  <c r="AJ157" i="1"/>
  <c r="AK157" i="1" s="1"/>
  <c r="AJ191" i="1"/>
  <c r="AK191" i="1" s="1"/>
  <c r="AJ277" i="1"/>
  <c r="AK277" i="1" s="1"/>
  <c r="AJ144" i="1"/>
  <c r="AK144" i="1" s="1"/>
  <c r="AJ202" i="1"/>
  <c r="AK202" i="1" s="1"/>
  <c r="AJ258" i="1"/>
  <c r="AK258" i="1" s="1"/>
  <c r="AJ363" i="1"/>
  <c r="AK363" i="1" s="1"/>
  <c r="AJ134" i="1"/>
  <c r="AK134" i="1" s="1"/>
  <c r="AJ275" i="1"/>
  <c r="AK275" i="1" s="1"/>
  <c r="AJ310" i="1"/>
  <c r="AK310" i="1" s="1"/>
  <c r="AH378" i="1"/>
  <c r="AH479" i="1" s="1"/>
  <c r="AI378" i="1"/>
  <c r="AI479" i="1" s="1"/>
  <c r="AJ293" i="1"/>
  <c r="AK293" i="1" s="1"/>
  <c r="AJ196" i="1"/>
  <c r="AK196" i="1" s="1"/>
  <c r="AJ306" i="1"/>
  <c r="AK306" i="1" s="1"/>
  <c r="AJ362" i="1"/>
  <c r="AK362" i="1" s="1"/>
  <c r="AJ282" i="1"/>
  <c r="AK282" i="1" s="1"/>
  <c r="AJ263" i="1"/>
  <c r="AK263" i="1" s="1"/>
  <c r="AJ227" i="1"/>
  <c r="AK227" i="1" s="1"/>
  <c r="AJ265" i="1"/>
  <c r="AK265" i="1" s="1"/>
  <c r="AJ249" i="1"/>
  <c r="AK249" i="1" s="1"/>
  <c r="AJ138" i="1"/>
  <c r="AK138" i="1" s="1"/>
  <c r="AJ243" i="1"/>
  <c r="AK243" i="1" s="1"/>
  <c r="V480" i="1"/>
  <c r="AJ177" i="1"/>
  <c r="AK177" i="1" s="1"/>
  <c r="AJ312" i="1"/>
  <c r="AK312" i="1" s="1"/>
  <c r="AJ286" i="1"/>
  <c r="AK286" i="1" s="1"/>
  <c r="AJ304" i="1"/>
  <c r="AK304" i="1" s="1"/>
  <c r="AJ142" i="1"/>
  <c r="AK142" i="1" s="1"/>
  <c r="AJ198" i="1"/>
  <c r="AK198" i="1" s="1"/>
  <c r="AJ355" i="1"/>
  <c r="AK355" i="1" s="1"/>
  <c r="AD378" i="1"/>
  <c r="AD479" i="1" s="1"/>
  <c r="AF378" i="1"/>
  <c r="AF479" i="1" s="1"/>
  <c r="AJ102" i="1"/>
  <c r="AK102" i="1" s="1"/>
  <c r="AJ241" i="1"/>
  <c r="AK241" i="1" s="1"/>
  <c r="AJ204" i="1"/>
  <c r="AK204" i="1" s="1"/>
  <c r="AJ296" i="1"/>
  <c r="AK296" i="1" s="1"/>
  <c r="AJ103" i="1"/>
  <c r="AK103" i="1" s="1"/>
  <c r="AJ156" i="1"/>
  <c r="AK156" i="1" s="1"/>
  <c r="AJ221" i="1"/>
  <c r="AK221" i="1" s="1"/>
  <c r="AJ129" i="1"/>
  <c r="AK129" i="1" s="1"/>
  <c r="AJ237" i="1"/>
  <c r="AK237" i="1" s="1"/>
  <c r="AJ141" i="1"/>
  <c r="AK141" i="1" s="1"/>
  <c r="AJ120" i="1"/>
  <c r="AK120" i="1" s="1"/>
  <c r="AJ147" i="1"/>
  <c r="AK147" i="1" s="1"/>
  <c r="AJ66" i="1"/>
  <c r="AK66" i="1" s="1"/>
  <c r="AK78" i="1" s="1"/>
  <c r="AJ116" i="1"/>
  <c r="AK116" i="1" s="1"/>
  <c r="AJ122" i="1"/>
  <c r="AK122" i="1" s="1"/>
  <c r="AJ369" i="1"/>
  <c r="AK369" i="1" s="1"/>
  <c r="AJ38" i="1"/>
  <c r="AK38" i="1" s="1"/>
  <c r="AJ130" i="1"/>
  <c r="AK130" i="1" s="1"/>
  <c r="AJ308" i="1"/>
  <c r="AK308" i="1" s="1"/>
  <c r="AJ367" i="1"/>
  <c r="AK367" i="1" s="1"/>
  <c r="AJ28" i="1"/>
  <c r="AK28" i="1" s="1"/>
  <c r="AJ132" i="1"/>
  <c r="AK132" i="1" s="1"/>
  <c r="AJ172" i="1"/>
  <c r="AK172" i="1" s="1"/>
  <c r="AG378" i="1"/>
  <c r="AG479" i="1" s="1"/>
  <c r="AJ245" i="1"/>
  <c r="AK245" i="1" s="1"/>
  <c r="AJ401" i="1"/>
  <c r="AK401" i="1" s="1"/>
  <c r="AJ371" i="1"/>
  <c r="AK371" i="1" s="1"/>
  <c r="AJ219" i="1"/>
  <c r="AK219" i="1" s="1"/>
  <c r="AJ170" i="1"/>
  <c r="AK170" i="1" s="1"/>
  <c r="AJ231" i="1"/>
  <c r="AK231" i="1" s="1"/>
  <c r="AJ11" i="1"/>
  <c r="AF6" i="1"/>
  <c r="AF10" i="1" s="1"/>
  <c r="AI6" i="1"/>
  <c r="AI10" i="1" s="1"/>
  <c r="AE6" i="1"/>
  <c r="AE10" i="1" s="1"/>
  <c r="AH6" i="1"/>
  <c r="AH10" i="1" s="1"/>
  <c r="AD6" i="1"/>
  <c r="AD10" i="1" s="1"/>
  <c r="AC6" i="1"/>
  <c r="AC10" i="1" s="1"/>
  <c r="AG6" i="1"/>
  <c r="AG10" i="1" s="1"/>
  <c r="Y10" i="1"/>
  <c r="AJ79" i="1"/>
  <c r="AH192" i="1"/>
  <c r="AD192" i="1"/>
  <c r="AI192" i="1"/>
  <c r="AC192" i="1"/>
  <c r="AF192" i="1"/>
  <c r="AG192" i="1"/>
  <c r="AE192" i="1"/>
  <c r="AK4" i="1"/>
  <c r="AF289" i="1"/>
  <c r="AI289" i="1"/>
  <c r="AI61" i="1" s="1"/>
  <c r="AE289" i="1"/>
  <c r="AH289" i="1"/>
  <c r="AD289" i="1"/>
  <c r="AG289" i="1"/>
  <c r="AC289" i="1"/>
  <c r="AJ375" i="1"/>
  <c r="AE61" i="1" l="1"/>
  <c r="AF61" i="1"/>
  <c r="AJ17" i="1"/>
  <c r="AK17" i="1" s="1"/>
  <c r="AH61" i="1"/>
  <c r="AF374" i="1"/>
  <c r="AC374" i="1"/>
  <c r="AE374" i="1"/>
  <c r="AE480" i="1" s="1"/>
  <c r="AI374" i="1"/>
  <c r="AI480" i="1" s="1"/>
  <c r="AH374" i="1"/>
  <c r="AD374" i="1"/>
  <c r="AC61" i="1"/>
  <c r="AG61" i="1"/>
  <c r="Y480" i="1"/>
  <c r="AJ26" i="1"/>
  <c r="AK26" i="1" s="1"/>
  <c r="AD61" i="1"/>
  <c r="AJ78" i="1"/>
  <c r="AJ192" i="1"/>
  <c r="AK192" i="1" s="1"/>
  <c r="AG374" i="1"/>
  <c r="AJ378" i="1"/>
  <c r="AK378" i="1" s="1"/>
  <c r="AK79" i="1"/>
  <c r="AK375" i="1"/>
  <c r="AJ289" i="1"/>
  <c r="AK289" i="1" s="1"/>
  <c r="AJ6" i="1"/>
  <c r="AK11" i="1"/>
  <c r="AK16" i="1" s="1"/>
  <c r="AJ16" i="1"/>
  <c r="AF480" i="1" l="1"/>
  <c r="AH480" i="1"/>
  <c r="AG480" i="1"/>
  <c r="AD480" i="1"/>
  <c r="AC480" i="1"/>
  <c r="AK61" i="1"/>
  <c r="AJ61" i="1"/>
  <c r="AK374" i="1"/>
  <c r="AJ374" i="1"/>
  <c r="AK479" i="1"/>
  <c r="AJ479" i="1"/>
  <c r="AK6" i="1"/>
  <c r="AK10" i="1" s="1"/>
  <c r="AJ10" i="1"/>
  <c r="AK480" i="1" l="1"/>
  <c r="AO480" i="1" s="1"/>
  <c r="AJ480" i="1"/>
</calcChain>
</file>

<file path=xl/sharedStrings.xml><?xml version="1.0" encoding="utf-8"?>
<sst xmlns="http://schemas.openxmlformats.org/spreadsheetml/2006/main" count="5464" uniqueCount="1221">
  <si>
    <t>Costo Mensual</t>
  </si>
  <si>
    <t>Costo Anual</t>
  </si>
  <si>
    <t>Número consecutivo</t>
  </si>
  <si>
    <t>UR</t>
  </si>
  <si>
    <t>UEG</t>
  </si>
  <si>
    <t>PP</t>
  </si>
  <si>
    <t>Componente</t>
  </si>
  <si>
    <t>Código empleado</t>
  </si>
  <si>
    <t>Empleado</t>
  </si>
  <si>
    <t>FECHA DE INGRESO</t>
  </si>
  <si>
    <t>Nivel CEA</t>
  </si>
  <si>
    <t>Nivel  GE</t>
  </si>
  <si>
    <t>Jornada</t>
  </si>
  <si>
    <t>operativo/administrativo</t>
  </si>
  <si>
    <t>Categoría</t>
  </si>
  <si>
    <t>Nombre del puesto</t>
  </si>
  <si>
    <t>Área de adscripción del puesto</t>
  </si>
  <si>
    <t>Dirección de adscripción del puesto</t>
  </si>
  <si>
    <t>Zona económica</t>
  </si>
  <si>
    <t>Sueldo Base</t>
  </si>
  <si>
    <t>Incremento Salarial 2019</t>
  </si>
  <si>
    <t>Homologación 1544</t>
  </si>
  <si>
    <t>Sueldo Base con incremento</t>
  </si>
  <si>
    <t>Prima de insalubridad</t>
  </si>
  <si>
    <t>Prima por riesgo de trabajo           1523</t>
  </si>
  <si>
    <t>Suma</t>
  </si>
  <si>
    <t>Ayuda para despensa</t>
  </si>
  <si>
    <t>Ayuda para pasaje</t>
  </si>
  <si>
    <t xml:space="preserve">Prima quinquenal por años de servicios efectivos prestados         </t>
  </si>
  <si>
    <t xml:space="preserve">Cuotas a
pensiones
</t>
  </si>
  <si>
    <t xml:space="preserve">Cuotas para
Fondo de vivienda
</t>
  </si>
  <si>
    <t xml:space="preserve">Cuotas 
al IMSS por enfermedad y maternidad
</t>
  </si>
  <si>
    <t>Cuotas
Para el sistema de ahorro para el retiro              ( SEDAR )</t>
  </si>
  <si>
    <t>Prima Vacacional</t>
  </si>
  <si>
    <t>Aguinaldo</t>
  </si>
  <si>
    <t>Estímulo día del Servidor Público</t>
  </si>
  <si>
    <t>Total mensual</t>
  </si>
  <si>
    <t>Total anual</t>
  </si>
  <si>
    <t>Impacto al
Salario en el transcurso del año</t>
  </si>
  <si>
    <t>Prima dominical</t>
  </si>
  <si>
    <t>Cuotas para el seguro de vida del personal</t>
  </si>
  <si>
    <t>Otros estímulos</t>
  </si>
  <si>
    <t xml:space="preserve">Dirección General </t>
  </si>
  <si>
    <t>38</t>
  </si>
  <si>
    <t>023</t>
  </si>
  <si>
    <t>001</t>
  </si>
  <si>
    <t>00178</t>
  </si>
  <si>
    <t>100-008</t>
  </si>
  <si>
    <t>Aguirre Packza Carlos Vicente</t>
  </si>
  <si>
    <t>O</t>
  </si>
  <si>
    <t>C</t>
  </si>
  <si>
    <t>Director General</t>
  </si>
  <si>
    <t>312-001</t>
  </si>
  <si>
    <t>Castañeda Nañez Héctor Javier</t>
  </si>
  <si>
    <t>A</t>
  </si>
  <si>
    <t>Secretario particular</t>
  </si>
  <si>
    <t>57-019-020</t>
  </si>
  <si>
    <t>Becerra de la Cruz Mónica</t>
  </si>
  <si>
    <t>8A</t>
  </si>
  <si>
    <t>S</t>
  </si>
  <si>
    <t>200-028</t>
  </si>
  <si>
    <t>López Mejía Marco Antonio</t>
  </si>
  <si>
    <t>Auxiliar administrativo</t>
  </si>
  <si>
    <t>462-2019</t>
  </si>
  <si>
    <t>Barajas Velez Raúl</t>
  </si>
  <si>
    <t>Chofer mensajero</t>
  </si>
  <si>
    <t>750-004</t>
  </si>
  <si>
    <t>González Nava Nancy Berenice</t>
  </si>
  <si>
    <t>Secretaria de Dirección</t>
  </si>
  <si>
    <t>Órgano Interno de Control</t>
  </si>
  <si>
    <t>200-001</t>
  </si>
  <si>
    <t>Beltrán Fernández Miriam Astrid</t>
  </si>
  <si>
    <t>Titular del Órgano Interno de Control</t>
  </si>
  <si>
    <t>630-009</t>
  </si>
  <si>
    <t>Hernández Hernández Yecenia</t>
  </si>
  <si>
    <t>394-002</t>
  </si>
  <si>
    <t>López Cisneros Xochitl</t>
  </si>
  <si>
    <t>Auditor de Sistemas</t>
  </si>
  <si>
    <t>43-219-009</t>
  </si>
  <si>
    <t>González Soria José de Jesús</t>
  </si>
  <si>
    <t>Auditor Jr.</t>
  </si>
  <si>
    <t>200-005</t>
  </si>
  <si>
    <t>Martínez Domínguez Susana</t>
  </si>
  <si>
    <t>410-001</t>
  </si>
  <si>
    <t>Castañeda Montaño Daniela</t>
  </si>
  <si>
    <t>Analista de Administración Programática</t>
  </si>
  <si>
    <t>62-187-005</t>
  </si>
  <si>
    <t>7A</t>
  </si>
  <si>
    <t>Secretaria</t>
  </si>
  <si>
    <t>83-163-004</t>
  </si>
  <si>
    <t>Hernández Valdovinos Verónica</t>
  </si>
  <si>
    <t>Analista de Gestión (Estatales)</t>
  </si>
  <si>
    <t>40-119-005</t>
  </si>
  <si>
    <t>Gallardo Gaona Martha Angélica</t>
  </si>
  <si>
    <t>Auxiliar de Gestión Financiera "A"</t>
  </si>
  <si>
    <t>83-053-001</t>
  </si>
  <si>
    <t>Michel Ramírez Linda</t>
  </si>
  <si>
    <t>84-027-001</t>
  </si>
  <si>
    <t>Luna Zepeda Fernando</t>
  </si>
  <si>
    <t>Jefe de Control Programático y Presupuestal</t>
  </si>
  <si>
    <t>84-137-007</t>
  </si>
  <si>
    <t>Rodríguez Pérez Gustavo Cruz</t>
  </si>
  <si>
    <t>Jefe de Bases de Licitación</t>
  </si>
  <si>
    <t>550-012</t>
  </si>
  <si>
    <t xml:space="preserve">Castrillo de la Peña Margarita María </t>
  </si>
  <si>
    <t>120-002</t>
  </si>
  <si>
    <t>Vergara Blanco Santiago</t>
  </si>
  <si>
    <t>166-002</t>
  </si>
  <si>
    <t>Hernández Aguilar Carlos</t>
  </si>
  <si>
    <t>Auxiliar de Topógrafo</t>
  </si>
  <si>
    <t>207-002</t>
  </si>
  <si>
    <t>Rodríguez Vázquez Salvador</t>
  </si>
  <si>
    <t>206-003</t>
  </si>
  <si>
    <t>Sandoval Azpeitia José Guadalupe</t>
  </si>
  <si>
    <t>205-002</t>
  </si>
  <si>
    <t>Tostado Plascencia Jacobo</t>
  </si>
  <si>
    <t>39-067-007</t>
  </si>
  <si>
    <t>Márquez Carlos José Sebastián</t>
  </si>
  <si>
    <t>Coordinador de Validación Técnica</t>
  </si>
  <si>
    <t>04-164-003</t>
  </si>
  <si>
    <t>Antón Márquez Silvia Beatriz</t>
  </si>
  <si>
    <t>Analista de Estudios y Proyectos</t>
  </si>
  <si>
    <t>630-015</t>
  </si>
  <si>
    <t>Martínez Rivera Carlos Francisco</t>
  </si>
  <si>
    <t>Residente Supervisor de Obra</t>
  </si>
  <si>
    <t>39-131-009</t>
  </si>
  <si>
    <t>Arriero Olvera Juan Carlos</t>
  </si>
  <si>
    <t>Proyectista</t>
  </si>
  <si>
    <t>39-131-008</t>
  </si>
  <si>
    <t>660-005</t>
  </si>
  <si>
    <t>Lotfe Moreno Jorge Ramón</t>
  </si>
  <si>
    <t>Auxiliar de Estudios y Proyectos</t>
  </si>
  <si>
    <t>Topógrafo</t>
  </si>
  <si>
    <t>660-008</t>
  </si>
  <si>
    <t>Martínez Gómez Fabian Jalil</t>
  </si>
  <si>
    <t>40-104-004</t>
  </si>
  <si>
    <t>Miramontes Aguayo Martín</t>
  </si>
  <si>
    <t>39-103-005</t>
  </si>
  <si>
    <t>Murillo Godoy Rubén</t>
  </si>
  <si>
    <t>41-083-007</t>
  </si>
  <si>
    <t>Ramírez Torrija Omar Salomón</t>
  </si>
  <si>
    <t>Geotecnista</t>
  </si>
  <si>
    <t>464-2019</t>
  </si>
  <si>
    <t>Ojeda Torres Fernando</t>
  </si>
  <si>
    <t>120-003</t>
  </si>
  <si>
    <t>Prieto Ramírez Oscar Armando</t>
  </si>
  <si>
    <t>Jefe de Drenaje Pluvial Urbano AMG</t>
  </si>
  <si>
    <t>910-035</t>
  </si>
  <si>
    <t>Delgadillo Izquierdo Armando Alfonso</t>
  </si>
  <si>
    <t>Supervisor de Colectores y Túneles</t>
  </si>
  <si>
    <t>39-265-011</t>
  </si>
  <si>
    <t>Herrera Juárez Rafael</t>
  </si>
  <si>
    <t>Analista Financiero (Estudios Financieros)</t>
  </si>
  <si>
    <t>61-026-001</t>
  </si>
  <si>
    <t>Martínez Sahagún J. Trinidad</t>
  </si>
  <si>
    <t>397-060</t>
  </si>
  <si>
    <t>Maldonado Orozco Luis Enrique</t>
  </si>
  <si>
    <t>Jefe de Alcantarillado y Saneamiento AMG</t>
  </si>
  <si>
    <t>60-039-001</t>
  </si>
  <si>
    <t>Méndez Gómez Victor Ignacio</t>
  </si>
  <si>
    <t>Jefe de Saneamiento del Interior del Estado</t>
  </si>
  <si>
    <t>340-002</t>
  </si>
  <si>
    <t>Robles de León Julio</t>
  </si>
  <si>
    <t>Jefe de Alcantarillado del Interior del Estado</t>
  </si>
  <si>
    <t>101-010</t>
  </si>
  <si>
    <t>Vázquez Grijalva Eneyda Carlina</t>
  </si>
  <si>
    <t>41-083-010</t>
  </si>
  <si>
    <t>Guerrero López Germán</t>
  </si>
  <si>
    <t>Analista de Obra</t>
  </si>
  <si>
    <t>30-094-001</t>
  </si>
  <si>
    <t>Rodríguez de la Torre José Guadalupe</t>
  </si>
  <si>
    <t>Supervisor de Proyectos</t>
  </si>
  <si>
    <t>910-002</t>
  </si>
  <si>
    <t>Chávez Gordiano Alfonso</t>
  </si>
  <si>
    <t>Operador de Cárcamo</t>
  </si>
  <si>
    <t>376-006</t>
  </si>
  <si>
    <t>Domínguez Jiménez Alfredo</t>
  </si>
  <si>
    <t>910-031</t>
  </si>
  <si>
    <t>Ayard Flores Claudia Mónica</t>
  </si>
  <si>
    <t>377-002</t>
  </si>
  <si>
    <t>Jacinto Ochoa Adrian</t>
  </si>
  <si>
    <t>377-004</t>
  </si>
  <si>
    <t>Salas Polanco José Agustín</t>
  </si>
  <si>
    <t>376-003</t>
  </si>
  <si>
    <t>Trigo Martínez Eduardo Miguel Adrian</t>
  </si>
  <si>
    <t>377-003</t>
  </si>
  <si>
    <t>Uribe Basilio Eduardo</t>
  </si>
  <si>
    <t>40-043-001</t>
  </si>
  <si>
    <t>Pérez Llamas Rafael</t>
  </si>
  <si>
    <t>Jefe de Integración de Expedientes de Obra Pública Estatales</t>
  </si>
  <si>
    <t>400-004</t>
  </si>
  <si>
    <t>Vázquez Valls Jorge Hugo</t>
  </si>
  <si>
    <t>25-237-002</t>
  </si>
  <si>
    <t>Montes Sandoval Claudia</t>
  </si>
  <si>
    <t>Analista de Planeación y Programación (Estatal)</t>
  </si>
  <si>
    <t>25-100-003</t>
  </si>
  <si>
    <t>Sánchez González José Andrés</t>
  </si>
  <si>
    <t>Analista de Planeación y Programación (Federal/Nacional)</t>
  </si>
  <si>
    <t>400-001</t>
  </si>
  <si>
    <t>Borrayo Ramírez José</t>
  </si>
  <si>
    <t>Auxiliar de Control y Seguimiento (Abastecimiento)</t>
  </si>
  <si>
    <t>450-007</t>
  </si>
  <si>
    <t>Ochoa Alonso Maria Eugenia</t>
  </si>
  <si>
    <t>Auxiliar de Gestión Financiera "B"</t>
  </si>
  <si>
    <t>27-260-010</t>
  </si>
  <si>
    <t>Sampayo Aparicio Angélica María</t>
  </si>
  <si>
    <t>450-006</t>
  </si>
  <si>
    <t>Vázquez Rocha José Rafael</t>
  </si>
  <si>
    <t>Jefe de Gestión y Seguimiento</t>
  </si>
  <si>
    <t>520-007</t>
  </si>
  <si>
    <t>Nuño Romero Michael Alberto</t>
  </si>
  <si>
    <t>Jefe de Programación</t>
  </si>
  <si>
    <t>630-030</t>
  </si>
  <si>
    <t>Rosas Sahagún Arturo</t>
  </si>
  <si>
    <t>630-031</t>
  </si>
  <si>
    <t>Niebla Sarabia Manuel Arturo</t>
  </si>
  <si>
    <t>Jefe de Contratos</t>
  </si>
  <si>
    <t>100-009</t>
  </si>
  <si>
    <t>Nápoles Cinto José Luis</t>
  </si>
  <si>
    <t>Jefe de Control</t>
  </si>
  <si>
    <t>100-012</t>
  </si>
  <si>
    <t>Márquez Franco Karen Marlene</t>
  </si>
  <si>
    <t>Jefe de Control de Comisión de la Obra Pública</t>
  </si>
  <si>
    <t>540-010</t>
  </si>
  <si>
    <t>Eguiarte Montes Adán Omar</t>
  </si>
  <si>
    <t>Jefe de Integración de Expedientes de Obra Pública Federales</t>
  </si>
  <si>
    <t>720-017</t>
  </si>
  <si>
    <t>Torres Vega Ivan Alexei</t>
  </si>
  <si>
    <t>Jefe de Revisión de Bases y Normas</t>
  </si>
  <si>
    <t>940-005</t>
  </si>
  <si>
    <t>Urías Carrillo Ramsés</t>
  </si>
  <si>
    <t>740-035</t>
  </si>
  <si>
    <t>Nieto Vega Ilse Andrea</t>
  </si>
  <si>
    <t>Jefe de Presupuestos del Área Metropolitana</t>
  </si>
  <si>
    <t>300-008</t>
  </si>
  <si>
    <t>Santa Maria Luevano Luis Cesar</t>
  </si>
  <si>
    <t>Jefe de Evaluaciones Económicas</t>
  </si>
  <si>
    <t>630-032</t>
  </si>
  <si>
    <t>Patiño Martínez Abraham Moisés</t>
  </si>
  <si>
    <t>Jefe de Precios Unitarios y Escalatorias</t>
  </si>
  <si>
    <t>900-004</t>
  </si>
  <si>
    <t>Moreno Arévalo Eric Walberto</t>
  </si>
  <si>
    <t>910-026</t>
  </si>
  <si>
    <t>Herrera Zaragoza Karla Ivette</t>
  </si>
  <si>
    <t>910-028</t>
  </si>
  <si>
    <t>Pérez Rosales Esperanza</t>
  </si>
  <si>
    <t>600-003</t>
  </si>
  <si>
    <t>Marroquín Álvarez Ernesto</t>
  </si>
  <si>
    <t>37-143-003</t>
  </si>
  <si>
    <t>Domínguez Flores Bertha Elsa</t>
  </si>
  <si>
    <t>86-193-037</t>
  </si>
  <si>
    <t>4B</t>
  </si>
  <si>
    <t>Velador Intendente</t>
  </si>
  <si>
    <t>630-025</t>
  </si>
  <si>
    <t>Poblete Aguayo Mitchell</t>
  </si>
  <si>
    <t>Archivista</t>
  </si>
  <si>
    <t>200-031</t>
  </si>
  <si>
    <t>Ramos Hurtado Jesús Nephtali</t>
  </si>
  <si>
    <t>18-287-004</t>
  </si>
  <si>
    <t>Jiménez Rosales Oswaldo Rafael</t>
  </si>
  <si>
    <t>7B</t>
  </si>
  <si>
    <t>Auxiliar Administrativo</t>
  </si>
  <si>
    <t>40-144-003</t>
  </si>
  <si>
    <t>González Maldonado Elvira</t>
  </si>
  <si>
    <t>Coordinador Administrativo</t>
  </si>
  <si>
    <t>630-023</t>
  </si>
  <si>
    <t>González Magallanes Hugo Ernesto</t>
  </si>
  <si>
    <t>Coordinador técnico</t>
  </si>
  <si>
    <t>230-009</t>
  </si>
  <si>
    <t>Chaires Muñoz Héctor Gabriel</t>
  </si>
  <si>
    <t>397-078</t>
  </si>
  <si>
    <t>Moran García Elliot Jonathan</t>
  </si>
  <si>
    <t>Encargado Archivista</t>
  </si>
  <si>
    <t>43-239-003</t>
  </si>
  <si>
    <t>Ramos Cervantes Víctor Manuel</t>
  </si>
  <si>
    <t>8B</t>
  </si>
  <si>
    <t>Encargado Cit</t>
  </si>
  <si>
    <t>463-2019</t>
  </si>
  <si>
    <t>Chagra Martínez Juan José</t>
  </si>
  <si>
    <t>Jefe de Construcción</t>
  </si>
  <si>
    <t>31-113-002</t>
  </si>
  <si>
    <t>Horner Valencia Luis Fernando</t>
  </si>
  <si>
    <t>Jefe de Construcción del Interior del Estado</t>
  </si>
  <si>
    <t>60-186-019</t>
  </si>
  <si>
    <t>Martínez Cruz Ricardo</t>
  </si>
  <si>
    <t>Jefe de Supervisión y Control de Calidad</t>
  </si>
  <si>
    <t>630-027</t>
  </si>
  <si>
    <t>Amaral Díaz  Jorge Enrique</t>
  </si>
  <si>
    <t>630-029</t>
  </si>
  <si>
    <t>Aviña Estrada Juan Jose</t>
  </si>
  <si>
    <t>630-026</t>
  </si>
  <si>
    <t>Barajas López  Eduardo</t>
  </si>
  <si>
    <t>630-028</t>
  </si>
  <si>
    <t>Madera Flores Arturo Enrique</t>
  </si>
  <si>
    <t>43-132-006</t>
  </si>
  <si>
    <t>González Maldonado Andrea Laura</t>
  </si>
  <si>
    <t>820-015</t>
  </si>
  <si>
    <t>Moreno Ramos Ramiro de Jesús</t>
  </si>
  <si>
    <t>28-142-002</t>
  </si>
  <si>
    <t>Íñiguez Rosas Gema Elizabeth</t>
  </si>
  <si>
    <t>10S</t>
  </si>
  <si>
    <t>Auxiliar Administrativo "SUTCEA"</t>
  </si>
  <si>
    <t>650-015</t>
  </si>
  <si>
    <t>Ceja Castillo Rubén</t>
  </si>
  <si>
    <t>Auxiliar Electromecánico</t>
  </si>
  <si>
    <t>30-261-004</t>
  </si>
  <si>
    <t>Sánchez Virgen Arath Juan Abelardo</t>
  </si>
  <si>
    <t>397-088</t>
  </si>
  <si>
    <t>Chávez Díaz José Juan</t>
  </si>
  <si>
    <t>5A</t>
  </si>
  <si>
    <t>Ayudante de Desazolve</t>
  </si>
  <si>
    <t>650-012</t>
  </si>
  <si>
    <t>Espinoza Méndez Alfonso</t>
  </si>
  <si>
    <t>4C</t>
  </si>
  <si>
    <t>Ayudante de Grúa</t>
  </si>
  <si>
    <t>136-010</t>
  </si>
  <si>
    <t>Flores Alonso Luis Guadalupe</t>
  </si>
  <si>
    <t>820-002</t>
  </si>
  <si>
    <t>Vázquez Rivas Alejandro</t>
  </si>
  <si>
    <t>50-043-009</t>
  </si>
  <si>
    <t>Villalobos Nuño Elías</t>
  </si>
  <si>
    <t>48-215-004</t>
  </si>
  <si>
    <t>Díaz Díaz Oscar</t>
  </si>
  <si>
    <t>3A</t>
  </si>
  <si>
    <t>Ayudante de Perforador</t>
  </si>
  <si>
    <t>50-215-006</t>
  </si>
  <si>
    <t>Jáuregui Nuño José</t>
  </si>
  <si>
    <t>49-215-006</t>
  </si>
  <si>
    <t>Mosqueda Mosqueda Roberto</t>
  </si>
  <si>
    <t>539-004</t>
  </si>
  <si>
    <t>Ramírez Guareño Francisco Javier</t>
  </si>
  <si>
    <t>51-043-003</t>
  </si>
  <si>
    <t>Ruíz Flores Heliodoro</t>
  </si>
  <si>
    <t>650-010</t>
  </si>
  <si>
    <t>Vargas Barboza Eliseo</t>
  </si>
  <si>
    <t>50-215-007</t>
  </si>
  <si>
    <t>Tornero García David</t>
  </si>
  <si>
    <t>Ayudante de Video</t>
  </si>
  <si>
    <t>660-004</t>
  </si>
  <si>
    <t>López Saldivar Edgar Said</t>
  </si>
  <si>
    <t>45-037-001</t>
  </si>
  <si>
    <t>Hernández de la Torre Héctor Manuel</t>
  </si>
  <si>
    <t>Geólogo</t>
  </si>
  <si>
    <t>22-170-002</t>
  </si>
  <si>
    <t>Dorado Ramos Juan Ramón</t>
  </si>
  <si>
    <t>45-140-003</t>
  </si>
  <si>
    <t>Huerta Oviedo Eduardo</t>
  </si>
  <si>
    <t>Jefe de Pozos</t>
  </si>
  <si>
    <t>57-052-002</t>
  </si>
  <si>
    <t>Barragán Cervantes Rogelio</t>
  </si>
  <si>
    <t>Jefe de Servicio y Apoyo Operativo</t>
  </si>
  <si>
    <t>46-149-010</t>
  </si>
  <si>
    <t>Carranco Cervantes Fernando</t>
  </si>
  <si>
    <t>6A</t>
  </si>
  <si>
    <t>Operador de Equipo de Desazolve</t>
  </si>
  <si>
    <t>57-181-013</t>
  </si>
  <si>
    <t>Hernández Fuentes Francisco Javier</t>
  </si>
  <si>
    <t>397-087</t>
  </si>
  <si>
    <t>Lamadrid Monjaras Julián Gabriel</t>
  </si>
  <si>
    <t>57-202-016</t>
  </si>
  <si>
    <t>Sánchez Espinoza Gerardo Antonio</t>
  </si>
  <si>
    <t>27-160-007</t>
  </si>
  <si>
    <t>Aguilar López Saúl Omar</t>
  </si>
  <si>
    <t>Operador de Grúa</t>
  </si>
  <si>
    <t>57-202-007</t>
  </si>
  <si>
    <t>Guareño Robles Francisco Javier</t>
  </si>
  <si>
    <t>57-202-014</t>
  </si>
  <si>
    <t>Rodríguez Rodríguez Noé</t>
  </si>
  <si>
    <t>57-208-018</t>
  </si>
  <si>
    <t>Vera Ramírez Víctor</t>
  </si>
  <si>
    <t>50-116-001</t>
  </si>
  <si>
    <t>Íñiguez Maldonado Aureliano</t>
  </si>
  <si>
    <t>Operador de Perforación</t>
  </si>
  <si>
    <t>49-206-003</t>
  </si>
  <si>
    <t>Menchaca Fonseca Jorge Fernando</t>
  </si>
  <si>
    <t>48-115-001</t>
  </si>
  <si>
    <t>Murguía Jiménez Rafael</t>
  </si>
  <si>
    <t>50-206-002</t>
  </si>
  <si>
    <t>Villalobos Nuño José</t>
  </si>
  <si>
    <t>57-193-010</t>
  </si>
  <si>
    <t>Peralta Lamas Jesús</t>
  </si>
  <si>
    <t>Operador de Video</t>
  </si>
  <si>
    <t>56-207-002</t>
  </si>
  <si>
    <t>Barraza Barragán Benjamín</t>
  </si>
  <si>
    <t>Perforador</t>
  </si>
  <si>
    <t>50-215-005</t>
  </si>
  <si>
    <t>Íñiguez de la Torre Guillermo</t>
  </si>
  <si>
    <t>48-206-002</t>
  </si>
  <si>
    <t>Jáuregui Valdivia Rubén</t>
  </si>
  <si>
    <t>50-206-003</t>
  </si>
  <si>
    <t>Piña Rodríguez Juan Carlos</t>
  </si>
  <si>
    <t>49-206-002</t>
  </si>
  <si>
    <t>Plata Mejía José Luis</t>
  </si>
  <si>
    <t>48-215-006</t>
  </si>
  <si>
    <t>Ponce Gutiérrez Ignacio</t>
  </si>
  <si>
    <t>49-215-007</t>
  </si>
  <si>
    <t>Ruvalcaba Díaz Raúl</t>
  </si>
  <si>
    <t>650-014</t>
  </si>
  <si>
    <t xml:space="preserve">Valle Valdovinos Elizabeth </t>
  </si>
  <si>
    <t>86-108-016</t>
  </si>
  <si>
    <t>González Valdez Humberto</t>
  </si>
  <si>
    <t>Supervisor de Perforación</t>
  </si>
  <si>
    <t>41-289-014</t>
  </si>
  <si>
    <t>Guzmán Rosales Nayeli del Rosario</t>
  </si>
  <si>
    <t>Analista de Gravimetría y Fisicoquímicos</t>
  </si>
  <si>
    <t>820-040</t>
  </si>
  <si>
    <t>Medina Olguín Alfonso</t>
  </si>
  <si>
    <t>Aseador (Plantas)</t>
  </si>
  <si>
    <t>62-201-006</t>
  </si>
  <si>
    <t>Méndez Álvarez Valentina</t>
  </si>
  <si>
    <t>Auxiliar Administrativo (Laboratorio)</t>
  </si>
  <si>
    <t>820-030</t>
  </si>
  <si>
    <t>Ortega Santiago Alonso Emmanuel</t>
  </si>
  <si>
    <t>Auxiliar de Información y Estadística</t>
  </si>
  <si>
    <t>73-194-002</t>
  </si>
  <si>
    <t>Basulto Rivera Juan Paulo</t>
  </si>
  <si>
    <t>Auxiliar de Laboratorio</t>
  </si>
  <si>
    <t>512-011</t>
  </si>
  <si>
    <t>Bojado Pérez María Gabriela</t>
  </si>
  <si>
    <t>510-014</t>
  </si>
  <si>
    <t>Campos Trujillo Saúl</t>
  </si>
  <si>
    <t>510-008</t>
  </si>
  <si>
    <t>García Ochoa Lidia</t>
  </si>
  <si>
    <t>840-003</t>
  </si>
  <si>
    <t>Trujillo Picazo José Alejandro</t>
  </si>
  <si>
    <t>510-010</t>
  </si>
  <si>
    <t>Olide Chávez Norma Angélica</t>
  </si>
  <si>
    <t>510-012</t>
  </si>
  <si>
    <t>Olivarez Cornejo José Adalberto</t>
  </si>
  <si>
    <t>510-007</t>
  </si>
  <si>
    <t>Ortiz Flores Moisés</t>
  </si>
  <si>
    <t>810-005</t>
  </si>
  <si>
    <t>Pérez Pérez Alondra Elizabeth</t>
  </si>
  <si>
    <t>510-016</t>
  </si>
  <si>
    <t>Reyes Argonza Rocío Estefanía</t>
  </si>
  <si>
    <t>840-007</t>
  </si>
  <si>
    <t>González Núñez Brenda Alondra</t>
  </si>
  <si>
    <t>820-049</t>
  </si>
  <si>
    <t>Sánchez Muñoz Daniel Josué</t>
  </si>
  <si>
    <t>Por asignarse</t>
  </si>
  <si>
    <t>840-009</t>
  </si>
  <si>
    <t>Barajas Pantoja David</t>
  </si>
  <si>
    <t>376-005</t>
  </si>
  <si>
    <t>Franco Casillas Daniel</t>
  </si>
  <si>
    <t>Auxiliar de Normatividad</t>
  </si>
  <si>
    <t>810-002</t>
  </si>
  <si>
    <t>Jacinto Álvarez Nicolas</t>
  </si>
  <si>
    <t>39-165-002</t>
  </si>
  <si>
    <t>Topete Avelar Gloria Antonia</t>
  </si>
  <si>
    <t>810-003</t>
  </si>
  <si>
    <t>Vázquez Neri Oscar</t>
  </si>
  <si>
    <t>820-062</t>
  </si>
  <si>
    <t>Aceves Regalado José Roberto</t>
  </si>
  <si>
    <t>Auxiliar de Operador</t>
  </si>
  <si>
    <t>820-043</t>
  </si>
  <si>
    <t>Ayala Ruiz Maria Guadalupe</t>
  </si>
  <si>
    <t>840-008</t>
  </si>
  <si>
    <t>Uribe Zarate  José Roberto</t>
  </si>
  <si>
    <t>820-058</t>
  </si>
  <si>
    <t>Álvarez Martínez José Antonio</t>
  </si>
  <si>
    <t>930-006</t>
  </si>
  <si>
    <t>Cedeño Martínez Francisco Ofelio</t>
  </si>
  <si>
    <t>820-055</t>
  </si>
  <si>
    <t xml:space="preserve">Escamilla Valadez Jonathan Adrian </t>
  </si>
  <si>
    <t>820-018</t>
  </si>
  <si>
    <t>Díaz Rivas Luis Francisco</t>
  </si>
  <si>
    <t>820-050</t>
  </si>
  <si>
    <t>Del Rio Ángel</t>
  </si>
  <si>
    <t>820-047</t>
  </si>
  <si>
    <t>Navarro Martin del Campo Héctor</t>
  </si>
  <si>
    <t>820-032</t>
  </si>
  <si>
    <t>Martínez Álvarez Alejandro</t>
  </si>
  <si>
    <t>820-052</t>
  </si>
  <si>
    <t>Franco Salcedo Miguel Ángel</t>
  </si>
  <si>
    <t>820-057</t>
  </si>
  <si>
    <t>Espinoza Esparza Luis David</t>
  </si>
  <si>
    <t>820-063</t>
  </si>
  <si>
    <t>Salgado de la Torre Carlos Alberto</t>
  </si>
  <si>
    <t>820-059</t>
  </si>
  <si>
    <t>Moreno Basulto Edgar Ramiro</t>
  </si>
  <si>
    <t>820-028</t>
  </si>
  <si>
    <t>Suárez Curiel Diego</t>
  </si>
  <si>
    <t>820-029</t>
  </si>
  <si>
    <t>Zepeda Ruíz Jorge Alberto</t>
  </si>
  <si>
    <t>351-001</t>
  </si>
  <si>
    <t>Aceves Martínez Luis</t>
  </si>
  <si>
    <t>830-006</t>
  </si>
  <si>
    <t xml:space="preserve">Sánchez Ramírez Diana Stephania </t>
  </si>
  <si>
    <t>Encargado de Control de Producción de Agua Residual Tratada y Sólidos</t>
  </si>
  <si>
    <t>63-114-002</t>
  </si>
  <si>
    <t>Hernández Flores Mario</t>
  </si>
  <si>
    <t>Ingeniero Electromecánico</t>
  </si>
  <si>
    <t>64-195-003</t>
  </si>
  <si>
    <t>Maya Coria Alejandro</t>
  </si>
  <si>
    <t>60-095-005</t>
  </si>
  <si>
    <t>De La Torre Castañeda Maria</t>
  </si>
  <si>
    <t>Jefe de Laboratorio</t>
  </si>
  <si>
    <t>89-206-010</t>
  </si>
  <si>
    <t>Demi Castellanos Eduardo</t>
  </si>
  <si>
    <t>Jefe de Normatividad</t>
  </si>
  <si>
    <t>64-089-001</t>
  </si>
  <si>
    <t>Basulto Rivera Rafael</t>
  </si>
  <si>
    <t>63-090-001</t>
  </si>
  <si>
    <t>Madrigal González Jose</t>
  </si>
  <si>
    <t>Jefe de Operación de Plantas Zona Lago de Chapala</t>
  </si>
  <si>
    <t>373-002</t>
  </si>
  <si>
    <t>Carrillo Mendoza Carlos Eduardo</t>
  </si>
  <si>
    <t>Jefe de Planta A</t>
  </si>
  <si>
    <t>73-194-004</t>
  </si>
  <si>
    <t>Flores Ramírez Everardo</t>
  </si>
  <si>
    <t>206-001</t>
  </si>
  <si>
    <t>Hernández Cortés Sergio Alejandro</t>
  </si>
  <si>
    <t>76-182-001</t>
  </si>
  <si>
    <t>67-182-001</t>
  </si>
  <si>
    <t>Martínez Vázquez Carlos</t>
  </si>
  <si>
    <t>80-182-001</t>
  </si>
  <si>
    <t>Vargas Mora José Luis</t>
  </si>
  <si>
    <t>79-182-001</t>
  </si>
  <si>
    <t>Basulto Rivera José de Jesús</t>
  </si>
  <si>
    <t>Jefe de Planta B</t>
  </si>
  <si>
    <t>65-182-001</t>
  </si>
  <si>
    <t>Cortes Rodríguez Maria Reyna</t>
  </si>
  <si>
    <t>71-182-001</t>
  </si>
  <si>
    <t>Enciso Santos Rafael</t>
  </si>
  <si>
    <t>11-069-002</t>
  </si>
  <si>
    <t>Solís Luna Eugenio</t>
  </si>
  <si>
    <t>78-194-004</t>
  </si>
  <si>
    <t>Segura Bustos Andrés</t>
  </si>
  <si>
    <t>77-182-001</t>
  </si>
  <si>
    <t>Trejo Talavera Hiram Axel</t>
  </si>
  <si>
    <t>376-002</t>
  </si>
  <si>
    <t>Álvarez Marín Sergio</t>
  </si>
  <si>
    <t>Jefe de Planta C</t>
  </si>
  <si>
    <t>66-194-004</t>
  </si>
  <si>
    <t>Cervantes Hernández Jacinto Javier</t>
  </si>
  <si>
    <t>81-182-001</t>
  </si>
  <si>
    <t>Espíritu Espinoza Raúl</t>
  </si>
  <si>
    <t>70-194-004</t>
  </si>
  <si>
    <t>Mondragón Ascencio Román</t>
  </si>
  <si>
    <t>69-182-001</t>
  </si>
  <si>
    <t>Morando Ruiz Luz Maria</t>
  </si>
  <si>
    <t>66-182-001</t>
  </si>
  <si>
    <t>Navarro Loza José Refugio</t>
  </si>
  <si>
    <t>72-182-001</t>
  </si>
  <si>
    <t>Rubio Rodríguez Sergio</t>
  </si>
  <si>
    <t>810-008</t>
  </si>
  <si>
    <t>Jiménez Bautista Pablo Alejandro</t>
  </si>
  <si>
    <t>Jefe de Planta Potabilizadora El Salto</t>
  </si>
  <si>
    <t>60-068-009</t>
  </si>
  <si>
    <t>González Padilla Ernesto Martín</t>
  </si>
  <si>
    <t>Jefe de Potabilización</t>
  </si>
  <si>
    <t>76-194-002</t>
  </si>
  <si>
    <t>Aranda Zaragoza Juan Manuel</t>
  </si>
  <si>
    <t>Operador A</t>
  </si>
  <si>
    <t>46-204-008</t>
  </si>
  <si>
    <t>Ascencio Zaragoza José Antonio</t>
  </si>
  <si>
    <t>373-006</t>
  </si>
  <si>
    <t>Bizarro García Jonathan</t>
  </si>
  <si>
    <t>76-194-003</t>
  </si>
  <si>
    <t>Bustos Pérez Arnulfo</t>
  </si>
  <si>
    <t>374-003</t>
  </si>
  <si>
    <t>Contreras Flores Abelardo</t>
  </si>
  <si>
    <t>65-194-003</t>
  </si>
  <si>
    <t>Cortes Rodríguez Francisco</t>
  </si>
  <si>
    <t>74-194-002</t>
  </si>
  <si>
    <t>De Alba Robledo Gabriel</t>
  </si>
  <si>
    <t>78-194-003</t>
  </si>
  <si>
    <t>Duarte Díaz Benjamín</t>
  </si>
  <si>
    <t>50-043-008</t>
  </si>
  <si>
    <t>Enciso Guerrero Pedro</t>
  </si>
  <si>
    <t>80-194-002</t>
  </si>
  <si>
    <t>Estrada Moreno Rogelio</t>
  </si>
  <si>
    <t>820-005</t>
  </si>
  <si>
    <t>Figueroa Vargas Benito Antonio</t>
  </si>
  <si>
    <t>69-194-002</t>
  </si>
  <si>
    <t>Galván Medina Servando</t>
  </si>
  <si>
    <t>69-194-005</t>
  </si>
  <si>
    <t>García Villalobos Armando</t>
  </si>
  <si>
    <t>75-194-003</t>
  </si>
  <si>
    <t>Godínez Jiménez Máximo</t>
  </si>
  <si>
    <t>73-194-005</t>
  </si>
  <si>
    <t>González Ibarra Albino</t>
  </si>
  <si>
    <t>66-194-005</t>
  </si>
  <si>
    <t>González Moreno Anarbol</t>
  </si>
  <si>
    <t>77-194-006</t>
  </si>
  <si>
    <t>Gudiño Ortega Mario Melchor</t>
  </si>
  <si>
    <t>206-005</t>
  </si>
  <si>
    <t>Hernández Flores Paul</t>
  </si>
  <si>
    <t>75-194-004</t>
  </si>
  <si>
    <t>Hernández Santiago Juan</t>
  </si>
  <si>
    <t>81-194-003</t>
  </si>
  <si>
    <t>Hernández Suárez José Antonio</t>
  </si>
  <si>
    <t>531-002</t>
  </si>
  <si>
    <t>Hernández Velasco Damián</t>
  </si>
  <si>
    <t>80-194-006</t>
  </si>
  <si>
    <t>León Cubillo Efrén</t>
  </si>
  <si>
    <t>72-269-008</t>
  </si>
  <si>
    <t>Madrigal González Miguel Ángel</t>
  </si>
  <si>
    <t>71-194-004</t>
  </si>
  <si>
    <t>Magallón  Héctor Manuel</t>
  </si>
  <si>
    <t>151-008</t>
  </si>
  <si>
    <t>Márquez Barajas Adrián</t>
  </si>
  <si>
    <t>78-194-005</t>
  </si>
  <si>
    <t>Martínez Aguilar José Luis</t>
  </si>
  <si>
    <t>372-002</t>
  </si>
  <si>
    <t>Martínez Padilla Carlos</t>
  </si>
  <si>
    <t>79-194-004</t>
  </si>
  <si>
    <t>Mendoza Morales Martín</t>
  </si>
  <si>
    <t>76-194-006</t>
  </si>
  <si>
    <t>Mora Zúñiga Ángel</t>
  </si>
  <si>
    <t>67-194-003</t>
  </si>
  <si>
    <t>Morando Ruiz Edmundo</t>
  </si>
  <si>
    <t>700-006</t>
  </si>
  <si>
    <t>Contreras Escobedo Eduardo</t>
  </si>
  <si>
    <t>01/10/2015</t>
  </si>
  <si>
    <t>67-194-006</t>
  </si>
  <si>
    <t>Navarro Loza Jorge Armando</t>
  </si>
  <si>
    <t>374-004</t>
  </si>
  <si>
    <t>Ortiz Raygoza Oswaldo</t>
  </si>
  <si>
    <t>71-269-008</t>
  </si>
  <si>
    <t>Ramírez López Fabián Jesús</t>
  </si>
  <si>
    <t>68-194-007</t>
  </si>
  <si>
    <t>Valentín Cuevas Jesús</t>
  </si>
  <si>
    <t>70-194-006</t>
  </si>
  <si>
    <t>Vázquez Aguilar Germán</t>
  </si>
  <si>
    <t>74-194-005</t>
  </si>
  <si>
    <t>Velazco Nares Gilberto</t>
  </si>
  <si>
    <t>77-194-008</t>
  </si>
  <si>
    <t>Venegas Lumbreras José</t>
  </si>
  <si>
    <t>206-004</t>
  </si>
  <si>
    <t>Villanueva Perales Juan Gabriel</t>
  </si>
  <si>
    <t>65-194-006</t>
  </si>
  <si>
    <t>Zúñiga Hernández José Luis</t>
  </si>
  <si>
    <t>66-194-002</t>
  </si>
  <si>
    <t>Aceves Cervantes Jorge</t>
  </si>
  <si>
    <t>Operador B</t>
  </si>
  <si>
    <t>820-061</t>
  </si>
  <si>
    <t>Mora López Edgar Martin</t>
  </si>
  <si>
    <t>820-019</t>
  </si>
  <si>
    <t>Saavedra Arreguin Luis Enrique</t>
  </si>
  <si>
    <t>46-200-002</t>
  </si>
  <si>
    <t>Ascencio Martínez Rosendo</t>
  </si>
  <si>
    <t>66-194-003</t>
  </si>
  <si>
    <t>Briseño Sánchez Antonio</t>
  </si>
  <si>
    <t>820-031</t>
  </si>
  <si>
    <t>Bustos Moncayo José Arturo</t>
  </si>
  <si>
    <t>77-194-003</t>
  </si>
  <si>
    <t>Cerda Ruiz Ramón</t>
  </si>
  <si>
    <t>820-013</t>
  </si>
  <si>
    <t>Cisneros Álvarez César Israel</t>
  </si>
  <si>
    <t>640-029</t>
  </si>
  <si>
    <t>Cornejo Martínez Branco Edder Gerardo</t>
  </si>
  <si>
    <t>820-021</t>
  </si>
  <si>
    <t>Núñez Ramírez Eduardo</t>
  </si>
  <si>
    <t>69-194-004</t>
  </si>
  <si>
    <t>Galván Mejía Flumencio</t>
  </si>
  <si>
    <t>820-060</t>
  </si>
  <si>
    <t>Figueroa Jiménez Jhonatan Jovani</t>
  </si>
  <si>
    <t>76-269-012</t>
  </si>
  <si>
    <t>Godínez Díaz Daniel</t>
  </si>
  <si>
    <t>650-005</t>
  </si>
  <si>
    <t>González Esparza Edgar Abel</t>
  </si>
  <si>
    <t>820-053</t>
  </si>
  <si>
    <t>Plascencia González Daniel</t>
  </si>
  <si>
    <t>77-194-005</t>
  </si>
  <si>
    <t>Gudiño López Mario</t>
  </si>
  <si>
    <t>70-194-003</t>
  </si>
  <si>
    <t>Guzmán Zamora Juan Fernando</t>
  </si>
  <si>
    <t>820-004</t>
  </si>
  <si>
    <t>Hernández Gálvez José Miguel</t>
  </si>
  <si>
    <t>820-056</t>
  </si>
  <si>
    <t>Rodríguez Briones Eduardo</t>
  </si>
  <si>
    <t>81-194-004</t>
  </si>
  <si>
    <t>Hernández Suárez Gerardo</t>
  </si>
  <si>
    <t>820-044</t>
  </si>
  <si>
    <t>Martínez Padilla José Luis</t>
  </si>
  <si>
    <t>67-201-004</t>
  </si>
  <si>
    <t>Morando Ruiz Francisco</t>
  </si>
  <si>
    <t>206-006</t>
  </si>
  <si>
    <t>Moreno Martínez Sergio</t>
  </si>
  <si>
    <t>373-003</t>
  </si>
  <si>
    <t>Mozqueda Nolazco Carlo Magno</t>
  </si>
  <si>
    <t>67-194-005</t>
  </si>
  <si>
    <t>Navarro Loza Francisco Javier</t>
  </si>
  <si>
    <t>820-048</t>
  </si>
  <si>
    <t>Anguiano Figueroa Damián Alonso</t>
  </si>
  <si>
    <t>820-017</t>
  </si>
  <si>
    <t>Osorio Soto Martin Ernesto</t>
  </si>
  <si>
    <t>531-004</t>
  </si>
  <si>
    <t>Pérez García Francisco Javier</t>
  </si>
  <si>
    <t>76-194-007</t>
  </si>
  <si>
    <t>Pérez Méndez Francisco</t>
  </si>
  <si>
    <t>68-194-006</t>
  </si>
  <si>
    <t>Ramírez Fernández Víctor</t>
  </si>
  <si>
    <t>820-037</t>
  </si>
  <si>
    <t>Ornelas Herrera Ricardo</t>
  </si>
  <si>
    <t>12/11/2012</t>
  </si>
  <si>
    <t>820-045</t>
  </si>
  <si>
    <t>Basulto Flores Diego</t>
  </si>
  <si>
    <t>76-194-008</t>
  </si>
  <si>
    <t>Rodríguez González Martín</t>
  </si>
  <si>
    <t>71-194-007</t>
  </si>
  <si>
    <t>Romero Rentería Víctor</t>
  </si>
  <si>
    <t>531-003</t>
  </si>
  <si>
    <t>Sánchez Fuentes Felipe de Jesús</t>
  </si>
  <si>
    <t>75-182-001</t>
  </si>
  <si>
    <t>Tovar Duran Antonio</t>
  </si>
  <si>
    <t>820-023</t>
  </si>
  <si>
    <t>González Zaragoza Aldo Román</t>
  </si>
  <si>
    <t>29/08/2011</t>
  </si>
  <si>
    <t>76-194-009</t>
  </si>
  <si>
    <t>Vázquez Tinoco Alejandro</t>
  </si>
  <si>
    <t>74-194-006</t>
  </si>
  <si>
    <t>Villanueva Sánchez Juan Luis</t>
  </si>
  <si>
    <t>77-194-009</t>
  </si>
  <si>
    <t>Villanueva Sánchez Mario</t>
  </si>
  <si>
    <t>373-004</t>
  </si>
  <si>
    <t>Zúñiga Zaragoza Héctor Manuel</t>
  </si>
  <si>
    <t>820-046</t>
  </si>
  <si>
    <t>Rodríguez Azpeitia José Mario</t>
  </si>
  <si>
    <t>Operador de Pipa</t>
  </si>
  <si>
    <t>820-054</t>
  </si>
  <si>
    <t>Gutierrez Rodríguez Norma Socorro</t>
  </si>
  <si>
    <t>31-158-003</t>
  </si>
  <si>
    <t>Terán Escoto Alma Yadira</t>
  </si>
  <si>
    <t>06-199-003</t>
  </si>
  <si>
    <t>Leyva Castillo Rosa María</t>
  </si>
  <si>
    <t>200-042</t>
  </si>
  <si>
    <t>Nápoles Camacho Aída Miriam</t>
  </si>
  <si>
    <t>62-134-004</t>
  </si>
  <si>
    <t>González Reynoso José Ivan</t>
  </si>
  <si>
    <t>Supervisor de Monitoreo y Eficiencia Operativa</t>
  </si>
  <si>
    <t>57-181-004</t>
  </si>
  <si>
    <t>Arteaga García César Joaquín</t>
  </si>
  <si>
    <t>Técnico en Mantenimiento</t>
  </si>
  <si>
    <t>63-203-003</t>
  </si>
  <si>
    <t>Atilano Ortiz Mario Javier</t>
  </si>
  <si>
    <t>398-002</t>
  </si>
  <si>
    <t>Cervantes Ramírez Luis Roberto</t>
  </si>
  <si>
    <t>63-194-004</t>
  </si>
  <si>
    <t>650-003</t>
  </si>
  <si>
    <t>Gómez Correa José Efraín</t>
  </si>
  <si>
    <t>820-034</t>
  </si>
  <si>
    <t>Lara Estrada Gustavo Abraham</t>
  </si>
  <si>
    <t>62-194-007</t>
  </si>
  <si>
    <t>Rodríguez Rodríguez Josué Felipe</t>
  </si>
  <si>
    <t>62-161-009</t>
  </si>
  <si>
    <t>Basulto Rivera Gilberto</t>
  </si>
  <si>
    <t>Técnico en Potabilización</t>
  </si>
  <si>
    <t>510-001</t>
  </si>
  <si>
    <t>Cervantes Ramírez Alejandro Dieper</t>
  </si>
  <si>
    <t>60-157-010</t>
  </si>
  <si>
    <t>Martínez Castañeda Marco Antonio</t>
  </si>
  <si>
    <t>60-262-011</t>
  </si>
  <si>
    <t>Sánchez  Isaac Filiberto</t>
  </si>
  <si>
    <t>Técnico en Potabilización  "SUTCEA"</t>
  </si>
  <si>
    <t>518-004</t>
  </si>
  <si>
    <t>Celis Rivera Juan Antonio</t>
  </si>
  <si>
    <t>550-010</t>
  </si>
  <si>
    <t>Salas Jiménez Karla Alejandra</t>
  </si>
  <si>
    <t>Analista de Gestión (Municipales)</t>
  </si>
  <si>
    <t>540-009</t>
  </si>
  <si>
    <t>Jaime García Rafael</t>
  </si>
  <si>
    <t>18-209-008</t>
  </si>
  <si>
    <t>Alcalá Camacho Gerardo</t>
  </si>
  <si>
    <t>Auxiliar de Cabo</t>
  </si>
  <si>
    <t>560-005</t>
  </si>
  <si>
    <t>Aguirre Nieves Luis Francisco</t>
  </si>
  <si>
    <t>Auxiliar Técnico  en Cultura Ambiental</t>
  </si>
  <si>
    <t>560-007</t>
  </si>
  <si>
    <t>Rivera Gallegos Ángel</t>
  </si>
  <si>
    <t>Cabo de Jardineros</t>
  </si>
  <si>
    <t>13-012-001</t>
  </si>
  <si>
    <t>Muñoz Juárez Armando Brígido</t>
  </si>
  <si>
    <t>206-002</t>
  </si>
  <si>
    <t>Mercado Fuentes Benjamín</t>
  </si>
  <si>
    <t>Guardabosque</t>
  </si>
  <si>
    <t>18-289-005</t>
  </si>
  <si>
    <t>Nuño Rubio Alberto</t>
  </si>
  <si>
    <t>550-002</t>
  </si>
  <si>
    <t>Trejo Orozco Carlos Kaleb</t>
  </si>
  <si>
    <t>Inspector</t>
  </si>
  <si>
    <t>550-003</t>
  </si>
  <si>
    <t>Reyes Gallardo Moisés Saúl</t>
  </si>
  <si>
    <t>518-003</t>
  </si>
  <si>
    <t>Alcalá Camacho Miguel Ángel</t>
  </si>
  <si>
    <t>Jardinero Botánico</t>
  </si>
  <si>
    <t>518-015</t>
  </si>
  <si>
    <t>López Gutiérrez José Antonio</t>
  </si>
  <si>
    <t>560-002</t>
  </si>
  <si>
    <t>Rivera Chávez Vicente</t>
  </si>
  <si>
    <t>14-258-004</t>
  </si>
  <si>
    <t>Echeverría Vaquero Jesús Fernando</t>
  </si>
  <si>
    <t>Jefe de Administración del Agua</t>
  </si>
  <si>
    <t>37-070-005</t>
  </si>
  <si>
    <t>Castillo Cruz Eduardo</t>
  </si>
  <si>
    <t>Jefe de Departamento (Auditor Ambiental)</t>
  </si>
  <si>
    <t>220-009</t>
  </si>
  <si>
    <t>Casas Reynoso José Alberto</t>
  </si>
  <si>
    <t>Jefe de Enlace de Proyectos Especiales</t>
  </si>
  <si>
    <t>14-018-001</t>
  </si>
  <si>
    <t>Acosta Pérez Raúl Alberto</t>
  </si>
  <si>
    <t>Jefe de Gestión de Cuentas y Cultura del Agua</t>
  </si>
  <si>
    <t>13-048-002</t>
  </si>
  <si>
    <t>Navarro Muñoz Miguel</t>
  </si>
  <si>
    <t>Jefe de Hidrología</t>
  </si>
  <si>
    <t>515-004</t>
  </si>
  <si>
    <t>Aguirre Gutiérrez Gloria</t>
  </si>
  <si>
    <t>Promotor</t>
  </si>
  <si>
    <t>29-127-002</t>
  </si>
  <si>
    <t>Cota Contreras Ileana Marcela</t>
  </si>
  <si>
    <t>515-005</t>
  </si>
  <si>
    <t>Ochoa Casas María Teresita</t>
  </si>
  <si>
    <t>348-003</t>
  </si>
  <si>
    <t>Rodríguez Covarrubias Carmen Julia</t>
  </si>
  <si>
    <t>397-072</t>
  </si>
  <si>
    <t>Rodríguez Macías Luis Alberto</t>
  </si>
  <si>
    <t>Posible riesgo legal</t>
  </si>
  <si>
    <t>Residente Ambiental</t>
  </si>
  <si>
    <t>397-061</t>
  </si>
  <si>
    <t>Cañedo Castañeda Roy Alberto</t>
  </si>
  <si>
    <t>Residente de Jardín Botánico</t>
  </si>
  <si>
    <t>12-122-002</t>
  </si>
  <si>
    <t>Gutiérrez Osorio Martha Patricia</t>
  </si>
  <si>
    <t>560-003</t>
  </si>
  <si>
    <t>Covarrubias Legaspi Hugo Orlando</t>
  </si>
  <si>
    <t>530-003</t>
  </si>
  <si>
    <t>Sánchez Estrada José Carmen</t>
  </si>
  <si>
    <t>Técnico en Modelos de Información</t>
  </si>
  <si>
    <t>204-002</t>
  </si>
  <si>
    <t>Nuño Contreras Cándido</t>
  </si>
  <si>
    <t>Viverista</t>
  </si>
  <si>
    <t>620-003</t>
  </si>
  <si>
    <t>López Vázquez Daniel</t>
  </si>
  <si>
    <t>Analista Administrativo</t>
  </si>
  <si>
    <t>33-173-004</t>
  </si>
  <si>
    <t>Sierra Aguilar Grisel</t>
  </si>
  <si>
    <t>30-171-003</t>
  </si>
  <si>
    <t>Calderón Pérez José</t>
  </si>
  <si>
    <t>84-137-004</t>
  </si>
  <si>
    <t>Pérez Sahagún Salvador</t>
  </si>
  <si>
    <t>Auxiliar de Fortalecimiento</t>
  </si>
  <si>
    <t>620-010</t>
  </si>
  <si>
    <t>Alcázar Pellicer Alejandro</t>
  </si>
  <si>
    <t>34-041-001</t>
  </si>
  <si>
    <t>Ayala Carvajal José Saúl</t>
  </si>
  <si>
    <t xml:space="preserve">Jefe de Consolidación Financiera de Los Servicios </t>
  </si>
  <si>
    <t>29-127-003</t>
  </si>
  <si>
    <t>Olvera Escobedo Claudia</t>
  </si>
  <si>
    <t>Jefe de Constitución Organismos Operadores</t>
  </si>
  <si>
    <t>35-192-004</t>
  </si>
  <si>
    <t>Arvizu Perales María Magdalena</t>
  </si>
  <si>
    <t>730-022</t>
  </si>
  <si>
    <t>Munguía Mora Gerardo</t>
  </si>
  <si>
    <t>36-034-001</t>
  </si>
  <si>
    <t>Ramos Rodríguez Ma. del Carmen</t>
  </si>
  <si>
    <t>660-003</t>
  </si>
  <si>
    <t>Herrera Pérez Andrés</t>
  </si>
  <si>
    <t xml:space="preserve">Jefe de Contraloría Social </t>
  </si>
  <si>
    <t>39-042-001</t>
  </si>
  <si>
    <t>Hernández López Pedro</t>
  </si>
  <si>
    <t>Jefe de Programas Federalizados</t>
  </si>
  <si>
    <t>36-175-002</t>
  </si>
  <si>
    <t>Ortega Mejía María de Jesús</t>
  </si>
  <si>
    <t>Trabajador Social</t>
  </si>
  <si>
    <t>89-022</t>
  </si>
  <si>
    <t>García Carrasco Maria del Rocío</t>
  </si>
  <si>
    <t>36-129-005</t>
  </si>
  <si>
    <t>Ramírez Silva Carolina</t>
  </si>
  <si>
    <t>Analista  PRODER</t>
  </si>
  <si>
    <t>45-153-002</t>
  </si>
  <si>
    <t>200-023</t>
  </si>
  <si>
    <t>Pelayo Ruiz José Enrique</t>
  </si>
  <si>
    <t>41-177-002</t>
  </si>
  <si>
    <t>Núñez Miramontes Yolanda Leticia</t>
  </si>
  <si>
    <t>57-208-019</t>
  </si>
  <si>
    <t>Arteaga García Cristhian</t>
  </si>
  <si>
    <t>640-003</t>
  </si>
  <si>
    <t>Ávila Pérez Eliseo</t>
  </si>
  <si>
    <t>650-004</t>
  </si>
  <si>
    <t>Campos Romero Sergio</t>
  </si>
  <si>
    <t>640-002</t>
  </si>
  <si>
    <t>34-222-003</t>
  </si>
  <si>
    <t>Maldonado Vega Roberto</t>
  </si>
  <si>
    <t>640-021</t>
  </si>
  <si>
    <t>Martínez Díaz Alejandro</t>
  </si>
  <si>
    <t>640-014</t>
  </si>
  <si>
    <t>Montaño Gómez Rodolfo Enrique</t>
  </si>
  <si>
    <t>640-030</t>
  </si>
  <si>
    <t>Montoya García Ariel Joseph</t>
  </si>
  <si>
    <t>79-194-005</t>
  </si>
  <si>
    <t>Navarro Martín del Campo Alfonso</t>
  </si>
  <si>
    <t>640-005</t>
  </si>
  <si>
    <t>Oroz Bitar Fernando</t>
  </si>
  <si>
    <t>640-006</t>
  </si>
  <si>
    <t>Pelayo Valadez Martín Fernando</t>
  </si>
  <si>
    <t>640-016</t>
  </si>
  <si>
    <t>Santillán Valencia Helios Alexander</t>
  </si>
  <si>
    <t>86-223-013</t>
  </si>
  <si>
    <t>Figueroa Vargas Víctor Antonio</t>
  </si>
  <si>
    <t>Trabajador Social "SUTCEA"</t>
  </si>
  <si>
    <t>930-007</t>
  </si>
  <si>
    <t>Martínez González Oscar Roberto</t>
  </si>
  <si>
    <t>700-009</t>
  </si>
  <si>
    <t>Vázquez Quiñones Alberto José</t>
  </si>
  <si>
    <t>730-005</t>
  </si>
  <si>
    <t>Rangel Jáuregui Karla Vianney</t>
  </si>
  <si>
    <t>467-2019</t>
  </si>
  <si>
    <t>Alonso Llamas Luz María</t>
  </si>
  <si>
    <t>Analista de la Unidad de Transparencia</t>
  </si>
  <si>
    <t>Analista Jurídico</t>
  </si>
  <si>
    <t>07-088-002</t>
  </si>
  <si>
    <t>García Guzmán José Ignacio</t>
  </si>
  <si>
    <t>Analista Jurídico (Consultivo)</t>
  </si>
  <si>
    <t>750-033</t>
  </si>
  <si>
    <t>Cárdenas Sánchez Victor Manuel</t>
  </si>
  <si>
    <t>10A</t>
  </si>
  <si>
    <t>Analista Jurídico (Laboral)</t>
  </si>
  <si>
    <t>120-001</t>
  </si>
  <si>
    <t>Gutierrez Ocegueda Gelacio Juan Ramón</t>
  </si>
  <si>
    <t>466-2019</t>
  </si>
  <si>
    <t>Casillas Martínez Magdalena</t>
  </si>
  <si>
    <t>100-011</t>
  </si>
  <si>
    <t>Díaz Hernández Javier Armando</t>
  </si>
  <si>
    <t>510-019</t>
  </si>
  <si>
    <t>Ramos Calderon Javier Iván</t>
  </si>
  <si>
    <t>526-004</t>
  </si>
  <si>
    <t>Sánchez Rangel Claudia Patricia</t>
  </si>
  <si>
    <t>640-020</t>
  </si>
  <si>
    <t>Carrillo Sánchez José Roberto</t>
  </si>
  <si>
    <t>301-005</t>
  </si>
  <si>
    <t>Arias Cardona Miriam</t>
  </si>
  <si>
    <t>Analista de Comunicación</t>
  </si>
  <si>
    <t>526-002</t>
  </si>
  <si>
    <t>Pelayo Ruiz Karla Cecilia</t>
  </si>
  <si>
    <t>740-017</t>
  </si>
  <si>
    <t>Pérez Chávez René</t>
  </si>
  <si>
    <t>Analista de Nómina</t>
  </si>
  <si>
    <t>86-185-032</t>
  </si>
  <si>
    <t>Martínez Hernández José Refugio</t>
  </si>
  <si>
    <t>Archivista A "SUTCEA"</t>
  </si>
  <si>
    <t>740-030</t>
  </si>
  <si>
    <t>Pérez Arreola Daniela Elizabeth</t>
  </si>
  <si>
    <t>840-004</t>
  </si>
  <si>
    <t>García Gómez Citlaly Maday</t>
  </si>
  <si>
    <t>18-123-002</t>
  </si>
  <si>
    <t>Miranda Torres Martha Erika</t>
  </si>
  <si>
    <t>Auxiliar de Nómina</t>
  </si>
  <si>
    <t>800-001</t>
  </si>
  <si>
    <t>Pérez Chávez José Napoleon</t>
  </si>
  <si>
    <t>740-034</t>
  </si>
  <si>
    <t>Rodríguez Martin Jorge Julián</t>
  </si>
  <si>
    <t>Auxiliar de Nómina "B"</t>
  </si>
  <si>
    <t>18-0002</t>
  </si>
  <si>
    <t>Hernández Jaime Erika Monserrat</t>
  </si>
  <si>
    <t>Contador del Área de Nóminas</t>
  </si>
  <si>
    <t>740-032</t>
  </si>
  <si>
    <t>Guzmán Ramírez Luis Guillermo</t>
  </si>
  <si>
    <t>700-010</t>
  </si>
  <si>
    <t>Sahagún Jiménez Elizabeth</t>
  </si>
  <si>
    <t>730-038</t>
  </si>
  <si>
    <t>Guzmán Lupercio Patricia</t>
  </si>
  <si>
    <t>740-028</t>
  </si>
  <si>
    <t>Ramírez Ramírez Ana Laura Karen</t>
  </si>
  <si>
    <t>Médico</t>
  </si>
  <si>
    <t>300-004</t>
  </si>
  <si>
    <t>Sánchez Macías Maria del Carmen</t>
  </si>
  <si>
    <t>740-013</t>
  </si>
  <si>
    <t>Nuño Enciso Ramiro de Jesús</t>
  </si>
  <si>
    <t>03-097-005</t>
  </si>
  <si>
    <t>Aguilar Barriga José Luis</t>
  </si>
  <si>
    <t>Administrador de Base de Datos</t>
  </si>
  <si>
    <t>Analista de Sistemas (Administrador de Redes)</t>
  </si>
  <si>
    <t>720-015</t>
  </si>
  <si>
    <t>Vázquez Gómez Edgar Andrés</t>
  </si>
  <si>
    <t>03-264-003</t>
  </si>
  <si>
    <t>Campos Romero David</t>
  </si>
  <si>
    <t>Jefe de Infraestructura Tecnológica</t>
  </si>
  <si>
    <t>22-099-003</t>
  </si>
  <si>
    <t>Varela Pérez Oscar Renato</t>
  </si>
  <si>
    <t>Jefe de Mantenimiento Tecnológico</t>
  </si>
  <si>
    <t>465-2019</t>
  </si>
  <si>
    <t>González Navarro Juan Carlos</t>
  </si>
  <si>
    <t>720-002</t>
  </si>
  <si>
    <t>Navarro Meza Gerardo</t>
  </si>
  <si>
    <t>Programador Analista</t>
  </si>
  <si>
    <t>720-011</t>
  </si>
  <si>
    <t>Nicolas Rentería Oscar Alejandro</t>
  </si>
  <si>
    <t>200-038</t>
  </si>
  <si>
    <t>Pinto Ang Laura Susana</t>
  </si>
  <si>
    <t>524-005</t>
  </si>
  <si>
    <t>Gómez Pérez Alfredo</t>
  </si>
  <si>
    <t>Analista Contable</t>
  </si>
  <si>
    <t>84-137-005</t>
  </si>
  <si>
    <t>González Reynoso Patricia Jacqueline</t>
  </si>
  <si>
    <t>710-006</t>
  </si>
  <si>
    <t>Salvio Fajardo Salvador</t>
  </si>
  <si>
    <t>840-002</t>
  </si>
  <si>
    <t>Ramírez Estrada Margarita</t>
  </si>
  <si>
    <t>740-009</t>
  </si>
  <si>
    <t>Trejo Huertero Jael</t>
  </si>
  <si>
    <t>710-002</t>
  </si>
  <si>
    <t>Gómez Pérez Gerardo</t>
  </si>
  <si>
    <t>Analista Contable (Egresos)</t>
  </si>
  <si>
    <t>710-014</t>
  </si>
  <si>
    <t>López de Nava Martínez Jacqueline</t>
  </si>
  <si>
    <t>Analista Contable (Ingresos)</t>
  </si>
  <si>
    <t>49-284-008</t>
  </si>
  <si>
    <t>De la Torre Aguilar Laura Cristina</t>
  </si>
  <si>
    <t>Cajero</t>
  </si>
  <si>
    <t>710-015</t>
  </si>
  <si>
    <t xml:space="preserve">García Díaz Juan Manuel </t>
  </si>
  <si>
    <t>84-137-008</t>
  </si>
  <si>
    <t>Aviña Mata Narda Verónica</t>
  </si>
  <si>
    <t>Jefe de Contabilidad</t>
  </si>
  <si>
    <t>84-080-003</t>
  </si>
  <si>
    <t>Pérez Ureña Jorge Alberto</t>
  </si>
  <si>
    <t>Jefe de Tesorería</t>
  </si>
  <si>
    <t>60-198-002</t>
  </si>
  <si>
    <t>Rodríguez Rodríguez Ruth Myriam</t>
  </si>
  <si>
    <t>900-005</t>
  </si>
  <si>
    <t>Reyes Virgen Javier</t>
  </si>
  <si>
    <t>27-281-009</t>
  </si>
  <si>
    <t>González Eufracio Gabriela</t>
  </si>
  <si>
    <t>86-244-011</t>
  </si>
  <si>
    <t>Peña Santiago Juan</t>
  </si>
  <si>
    <t>Almacenista</t>
  </si>
  <si>
    <t>730-036</t>
  </si>
  <si>
    <t>Estrada Flores Luis Enrique</t>
  </si>
  <si>
    <t>81-186-009</t>
  </si>
  <si>
    <t>Yañez Hernández J Horacio</t>
  </si>
  <si>
    <t>Analista de Control Patrimonial</t>
  </si>
  <si>
    <t>397-095</t>
  </si>
  <si>
    <t>Alemán Moreno Víctor Manuel</t>
  </si>
  <si>
    <t>Aseador</t>
  </si>
  <si>
    <t>730-004</t>
  </si>
  <si>
    <t>Esparza Plascencia Benjamín</t>
  </si>
  <si>
    <t>730-035</t>
  </si>
  <si>
    <t>García Núñez Justa Beatriz</t>
  </si>
  <si>
    <t>397-094</t>
  </si>
  <si>
    <t>Diego Chávez Francisco Javier</t>
  </si>
  <si>
    <t>57-279-009</t>
  </si>
  <si>
    <t>García Garnica Guillermo</t>
  </si>
  <si>
    <t>930-015</t>
  </si>
  <si>
    <t>Corona González Germán</t>
  </si>
  <si>
    <t>397-113</t>
  </si>
  <si>
    <t>Lujan Barajas Donaciano</t>
  </si>
  <si>
    <t>930-016</t>
  </si>
  <si>
    <t>Ramos de la Torre Martha Alicia</t>
  </si>
  <si>
    <t>730-027</t>
  </si>
  <si>
    <t>González Alba Erika Verónica</t>
  </si>
  <si>
    <t>730-033</t>
  </si>
  <si>
    <t>Ramírez Estrada José Martín</t>
  </si>
  <si>
    <t>86-167-002</t>
  </si>
  <si>
    <t>Iriarte Morones Maria del Carmen</t>
  </si>
  <si>
    <t>720-010</t>
  </si>
  <si>
    <t>Flores Vázquez Arturo</t>
  </si>
  <si>
    <t>397-093</t>
  </si>
  <si>
    <t>García Núñez Carlos Alonso</t>
  </si>
  <si>
    <t>720-012</t>
  </si>
  <si>
    <t>López Saldaña Luisa Fernanda</t>
  </si>
  <si>
    <t>Auxiliar de Compras</t>
  </si>
  <si>
    <t>86-148-004</t>
  </si>
  <si>
    <t>Guerra Luna Martha Gabriela</t>
  </si>
  <si>
    <t>510-003</t>
  </si>
  <si>
    <t>Vázquez Ortiz Ruth María</t>
  </si>
  <si>
    <t>86-185-029</t>
  </si>
  <si>
    <t>González Sepúlveda Agripina</t>
  </si>
  <si>
    <t>Auxiliar de Servicios Generales (Fotocopiado)</t>
  </si>
  <si>
    <t>86-185-028</t>
  </si>
  <si>
    <t>Magdaleno Aguilera Francisco Javier</t>
  </si>
  <si>
    <t>Auxiliar de Servicios Generales (Pintor-Albañil-Electricista-Fontanero)</t>
  </si>
  <si>
    <t>397-076</t>
  </si>
  <si>
    <t>Hernández Bravo Horacio</t>
  </si>
  <si>
    <t>200-040</t>
  </si>
  <si>
    <t>Aldana Flores Carlos</t>
  </si>
  <si>
    <t>Chofer Mensajero</t>
  </si>
  <si>
    <t>840-006</t>
  </si>
  <si>
    <t>Islas Coronado Christian Elías</t>
  </si>
  <si>
    <t>04-190-004</t>
  </si>
  <si>
    <t>Sánchez García Enrique</t>
  </si>
  <si>
    <t>750-002</t>
  </si>
  <si>
    <t>Freeman Figueroa Alicia del Carmen</t>
  </si>
  <si>
    <t>Comprador</t>
  </si>
  <si>
    <t>730-037</t>
  </si>
  <si>
    <t>De la Torre Delgadillo Hermilio</t>
  </si>
  <si>
    <t>Especialista en Seguridad</t>
  </si>
  <si>
    <t>303-008</t>
  </si>
  <si>
    <t>Pérez Torres Percival Ivan</t>
  </si>
  <si>
    <t>Fotografía y Video</t>
  </si>
  <si>
    <t>86-212-026</t>
  </si>
  <si>
    <t>Hernández Rivera Jorge</t>
  </si>
  <si>
    <t>Jardinero</t>
  </si>
  <si>
    <t>730-039</t>
  </si>
  <si>
    <t>Márquez Tapia Martha Leticia</t>
  </si>
  <si>
    <t>100-010</t>
  </si>
  <si>
    <t>Olguín Osegueda Hugo Francisco</t>
  </si>
  <si>
    <t>730-031</t>
  </si>
  <si>
    <t>Vázquez Rivas Norma Argelia</t>
  </si>
  <si>
    <t>Recepcionista</t>
  </si>
  <si>
    <t>27-259-003</t>
  </si>
  <si>
    <t>Navarro Reyes Patricia</t>
  </si>
  <si>
    <t>27-126-012</t>
  </si>
  <si>
    <t>Valdivia Díaz Ana Esmeralda</t>
  </si>
  <si>
    <t>539-005</t>
  </si>
  <si>
    <t>Núñez Miramontes María de Jesús</t>
  </si>
  <si>
    <t>730-040</t>
  </si>
  <si>
    <t>Ángel Endia Luis Armando</t>
  </si>
  <si>
    <t>Supervisor  de Mantenimiento (Edificios)</t>
  </si>
  <si>
    <t>86-061-015</t>
  </si>
  <si>
    <t>Pérez Maciel Carlos</t>
  </si>
  <si>
    <t>Supervisor de Mantenimiento (Parque Vehicular)</t>
  </si>
  <si>
    <t>86-212-019</t>
  </si>
  <si>
    <t>Beivides Pérez Francisco</t>
  </si>
  <si>
    <t>86-201-036</t>
  </si>
  <si>
    <t>Galán Dueñas Marcos</t>
  </si>
  <si>
    <t>930-017</t>
  </si>
  <si>
    <t>Vargas Grajeda Ana Rosa</t>
  </si>
  <si>
    <t>397-047</t>
  </si>
  <si>
    <t>González Medina Juan</t>
  </si>
  <si>
    <t>930-018</t>
  </si>
  <si>
    <t>Márquez Cabeza Ana Catalina</t>
  </si>
  <si>
    <t>86-212-024</t>
  </si>
  <si>
    <t>Orozco Vásquez Miguel</t>
  </si>
  <si>
    <t>397-112</t>
  </si>
  <si>
    <t>Sánchez  Joaquín</t>
  </si>
  <si>
    <t>203-002</t>
  </si>
  <si>
    <t>Nuño Vázquez Manuel</t>
  </si>
  <si>
    <t>86-212-018</t>
  </si>
  <si>
    <t>Briseño Díaz Rafael</t>
  </si>
  <si>
    <t>375-008</t>
  </si>
  <si>
    <t>Hernández Montiel Luis</t>
  </si>
  <si>
    <t>730-010</t>
  </si>
  <si>
    <t>Jiménez Magdaleno José Francisco</t>
  </si>
  <si>
    <t>700-007</t>
  </si>
  <si>
    <t>Gutierrez Hernández Eduardo Emmanuel</t>
  </si>
  <si>
    <t>730-008</t>
  </si>
  <si>
    <t>Orozco Ponce Ernesto</t>
  </si>
  <si>
    <t>86-212-023</t>
  </si>
  <si>
    <t>Romero Montalvo Martín</t>
  </si>
  <si>
    <t>86-028-035</t>
  </si>
  <si>
    <t>Vásquez Mendoza Rubén</t>
  </si>
  <si>
    <t>Subtotal dirección</t>
  </si>
  <si>
    <t>conf</t>
  </si>
  <si>
    <t>Total general</t>
  </si>
  <si>
    <t>sind</t>
  </si>
  <si>
    <t>Dirección  de Proyectos y Gestión de Recursos</t>
  </si>
  <si>
    <t>Dirección  de Presupuestos y Contratos</t>
  </si>
  <si>
    <t>Dirección  Técnica</t>
  </si>
  <si>
    <t>Dirección  Administrativa, Jurídica e Innovación</t>
  </si>
  <si>
    <t xml:space="preserve">Dirección  Administrativa, Jurídica e Innovación
</t>
  </si>
  <si>
    <t>Director de Proyectos y Gestión de Recursos</t>
  </si>
  <si>
    <t>Director de Presupuesto y Contratos</t>
  </si>
  <si>
    <t>Director Técnico</t>
  </si>
  <si>
    <t>Director Administrativo, Jurídico e Innovación</t>
  </si>
  <si>
    <t xml:space="preserve">Subdirección de Planeación, Programación y Presupuesto </t>
  </si>
  <si>
    <t>Subdirector de Planeación, Programación y Presupuesto</t>
  </si>
  <si>
    <t>Subdirector de Proyectos de Agua Potable</t>
  </si>
  <si>
    <t>Subdirección de Proyectos de Agua Potable</t>
  </si>
  <si>
    <t>Subdirector de Proyectos de Drenaje Pluvial Urbano y Mitigación de Impactos a Centros de Población</t>
  </si>
  <si>
    <t>Subdirección de Proyectos de Drenaje pluvial Urbano y Mitigación de impactos a centros de Población</t>
  </si>
  <si>
    <t>Subdirección de Proyectos de Saneamiento</t>
  </si>
  <si>
    <t>Subdirector de Proyectos de Saneamiento</t>
  </si>
  <si>
    <t>Subdirector de Gestión de Recursos</t>
  </si>
  <si>
    <t>Subdirección de Gestión de Recursos</t>
  </si>
  <si>
    <t>Subdirección de Contratación</t>
  </si>
  <si>
    <t>Subdirector de Contratación</t>
  </si>
  <si>
    <t>Subdirección de Control Normativo y Documental</t>
  </si>
  <si>
    <t>Subdirección de Costos y Presupuestos</t>
  </si>
  <si>
    <t>Subdirector de Costos y Presupuestos</t>
  </si>
  <si>
    <t>Subdirección de Construcción</t>
  </si>
  <si>
    <t>Subdirector de Construcción</t>
  </si>
  <si>
    <t>Subdirección de Servicios a Municipios</t>
  </si>
  <si>
    <t>Subdirector de Servicios a Municipios</t>
  </si>
  <si>
    <t>Subdirección de Plantas de Tratamiento de Aguas Residuales</t>
  </si>
  <si>
    <t>Subdirector de Plantas de Tratamiento de Aguas Residuales</t>
  </si>
  <si>
    <t>Subdirector de Cuencas y Cultura del Agua</t>
  </si>
  <si>
    <t>Subdirección de Creación y Fortalecimiento de Organismos Operadores</t>
  </si>
  <si>
    <t>Subdirector de Creación y Fortalecimiento de Organismos Operadores</t>
  </si>
  <si>
    <t>Subdirección de Vinculación Municipal</t>
  </si>
  <si>
    <t>Subdirector de Vinculación Municipal</t>
  </si>
  <si>
    <t>Subdirección de Socialización y Contraloría Social</t>
  </si>
  <si>
    <t>Subdirector de Socialización y Contraloría Social</t>
  </si>
  <si>
    <t>Subdirección Jurídica</t>
  </si>
  <si>
    <t>Subdirección de Recursos Humanos</t>
  </si>
  <si>
    <t>Subdirector de Recursos Humanos</t>
  </si>
  <si>
    <t>Subdirección de Informática e innovación</t>
  </si>
  <si>
    <t>Subdirector de Informática e Innovación</t>
  </si>
  <si>
    <t>Subdirección de Finanzas</t>
  </si>
  <si>
    <t>Subdirector de Finanzas</t>
  </si>
  <si>
    <t>Subdirección de Servicios Generales</t>
  </si>
  <si>
    <t>Subdirector de Servicios Generales</t>
  </si>
  <si>
    <t>468-2019</t>
  </si>
  <si>
    <t>Díaz Hernández Reynaldo Evaristo</t>
  </si>
  <si>
    <t>Subdirección de Cuencas y Cultura del Agua</t>
  </si>
  <si>
    <t>Malvido Aceves María Guadalupe de Lourdes</t>
  </si>
  <si>
    <t>Ocegueda Ramírez J. Guadalupe</t>
  </si>
  <si>
    <t>Subdirector de Control Normativo y Documental</t>
  </si>
  <si>
    <t>Rentería Macías J. Guadalupe</t>
  </si>
  <si>
    <t>Hernández Santiago J. Guadalupe</t>
  </si>
  <si>
    <t>Covarrubias Covarrubias J. Margarito</t>
  </si>
  <si>
    <t>Maya Legorreta Ma. del Carmen</t>
  </si>
  <si>
    <t>González Castillo María de los Ángeles</t>
  </si>
  <si>
    <t>Jefe de la Unidad de Transparencia</t>
  </si>
  <si>
    <t>Jefe de lo Consultivo</t>
  </si>
  <si>
    <t>Jefe de lo Contencioso</t>
  </si>
  <si>
    <t>Jefe de Control de Personal</t>
  </si>
  <si>
    <t>Jefe de Formación y Capacitación</t>
  </si>
  <si>
    <t>Jefe de Informática y Sistemas Organizacionales</t>
  </si>
  <si>
    <t>Jefe de Recursos Financieros y Control Presupuestal</t>
  </si>
  <si>
    <t>Jefe de Compras Gubernamentales</t>
  </si>
  <si>
    <t>Jefe de Recursos Materiales y Servicios</t>
  </si>
  <si>
    <t>Subdirector Jurídico</t>
  </si>
  <si>
    <t>Recepcionista (D.G.)</t>
  </si>
  <si>
    <t>Auxiliar de Información y Estadística+S144</t>
  </si>
  <si>
    <t>Auxiliar de Información y Estadística "SUTCEA"</t>
  </si>
  <si>
    <t>Jefe de Operación de Plantas Zona del Río</t>
  </si>
  <si>
    <t>Jefe de Disciplina Financiera</t>
  </si>
  <si>
    <t>Jefe de Geomática (Apoyo Transversal)</t>
  </si>
  <si>
    <t>Jefe de Auditoría</t>
  </si>
  <si>
    <t>Auxiliar Administrativo (D.G.)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</si>
</sst>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00"/>
    <numFmt numFmtId="165" formatCode="#,##0.0"/>
    <numFmt numFmtId="166" formatCode="#,##0.00000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Arial "/>
    </font>
    <font>
      <sz val="9"/>
      <name val="Calibri"/>
      <family val="2"/>
      <scheme val="minor"/>
    </font>
    <font>
      <b/>
      <sz val="9"/>
      <name val="Arial"/>
      <family val="2"/>
    </font>
    <font>
      <b/>
      <sz val="9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Calibri 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name val="Arial"/>
      <family val="2"/>
    </font>
    <font>
      <b/>
      <sz val="11"/>
      <name val="Calibri 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0" borderId="0"/>
    <xf numFmtId="0" fontId="9" fillId="0" borderId="0"/>
    <xf numFmtId="43" fontId="3" fillId="0" borderId="0" applyFont="0" applyFill="0" applyBorder="0" applyAlignment="0" applyProtection="0"/>
  </cellStyleXfs>
  <cellXfs count="140">
    <xf numFmtId="0" fontId="0" fillId="0" borderId="0" xfId="0"/>
    <xf numFmtId="0" fontId="4" fillId="0" borderId="0" xfId="4" applyFont="1" applyFill="1" applyBorder="1"/>
    <xf numFmtId="0" fontId="3" fillId="0" borderId="0" xfId="4" applyFont="1" applyFill="1" applyBorder="1"/>
    <xf numFmtId="0" fontId="5" fillId="0" borderId="0" xfId="4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/>
    </xf>
    <xf numFmtId="15" fontId="3" fillId="0" borderId="0" xfId="4" applyNumberFormat="1" applyFont="1" applyFill="1" applyBorder="1" applyAlignment="1">
      <alignment horizontal="center"/>
    </xf>
    <xf numFmtId="0" fontId="3" fillId="0" borderId="0" xfId="4" applyFont="1" applyFill="1" applyBorder="1" applyAlignment="1">
      <alignment horizontal="right"/>
    </xf>
    <xf numFmtId="1" fontId="3" fillId="0" borderId="0" xfId="4" applyNumberFormat="1" applyFont="1" applyFill="1" applyBorder="1"/>
    <xf numFmtId="0" fontId="3" fillId="5" borderId="0" xfId="4" applyFont="1" applyFill="1" applyBorder="1"/>
    <xf numFmtId="0" fontId="7" fillId="4" borderId="1" xfId="4" applyFont="1" applyFill="1" applyBorder="1" applyAlignment="1">
      <alignment horizontal="center" vertical="center" wrapText="1"/>
    </xf>
    <xf numFmtId="0" fontId="7" fillId="4" borderId="1" xfId="4" applyNumberFormat="1" applyFont="1" applyFill="1" applyBorder="1" applyAlignment="1">
      <alignment horizontal="center" vertical="center" wrapText="1"/>
    </xf>
    <xf numFmtId="15" fontId="7" fillId="4" borderId="1" xfId="4" applyNumberFormat="1" applyFont="1" applyFill="1" applyBorder="1" applyAlignment="1">
      <alignment horizontal="center" vertical="center" wrapText="1"/>
    </xf>
    <xf numFmtId="1" fontId="7" fillId="4" borderId="1" xfId="4" applyNumberFormat="1" applyFont="1" applyFill="1" applyBorder="1" applyAlignment="1">
      <alignment horizontal="center" vertical="center" wrapText="1"/>
    </xf>
    <xf numFmtId="4" fontId="7" fillId="4" borderId="1" xfId="4" applyNumberFormat="1" applyFont="1" applyFill="1" applyBorder="1" applyAlignment="1">
      <alignment horizontal="center" vertical="center" wrapText="1"/>
    </xf>
    <xf numFmtId="0" fontId="7" fillId="4" borderId="1" xfId="5" applyFont="1" applyFill="1" applyBorder="1" applyAlignment="1">
      <alignment horizontal="center" vertical="center" wrapText="1"/>
    </xf>
    <xf numFmtId="0" fontId="10" fillId="5" borderId="0" xfId="4" applyFont="1" applyFill="1" applyBorder="1"/>
    <xf numFmtId="0" fontId="11" fillId="5" borderId="0" xfId="4" applyFont="1" applyFill="1" applyBorder="1" applyAlignment="1"/>
    <xf numFmtId="0" fontId="12" fillId="5" borderId="0" xfId="4" applyNumberFormat="1" applyFont="1" applyFill="1" applyBorder="1" applyAlignment="1">
      <alignment horizontal="center" vertical="center" wrapText="1"/>
    </xf>
    <xf numFmtId="15" fontId="12" fillId="5" borderId="0" xfId="4" applyNumberFormat="1" applyFont="1" applyFill="1" applyBorder="1" applyAlignment="1">
      <alignment horizontal="center" vertical="center" wrapText="1"/>
    </xf>
    <xf numFmtId="1" fontId="12" fillId="5" borderId="0" xfId="4" applyNumberFormat="1" applyFont="1" applyFill="1" applyBorder="1" applyAlignment="1">
      <alignment horizontal="center" vertical="center" wrapText="1"/>
    </xf>
    <xf numFmtId="0" fontId="12" fillId="5" borderId="0" xfId="4" applyNumberFormat="1" applyFont="1" applyFill="1" applyBorder="1" applyAlignment="1">
      <alignment horizontal="right" vertical="center" wrapText="1"/>
    </xf>
    <xf numFmtId="4" fontId="7" fillId="5" borderId="0" xfId="4" applyNumberFormat="1" applyFont="1" applyFill="1" applyBorder="1" applyAlignment="1">
      <alignment horizontal="right" vertical="center" wrapText="1"/>
    </xf>
    <xf numFmtId="4" fontId="12" fillId="5" borderId="0" xfId="4" applyNumberFormat="1" applyFont="1" applyFill="1" applyBorder="1" applyAlignment="1">
      <alignment horizontal="right" vertical="center" wrapText="1"/>
    </xf>
    <xf numFmtId="4" fontId="13" fillId="5" borderId="0" xfId="4" applyNumberFormat="1" applyFont="1" applyFill="1" applyBorder="1" applyAlignment="1">
      <alignment horizontal="right" vertical="center" wrapText="1"/>
    </xf>
    <xf numFmtId="0" fontId="12" fillId="5" borderId="0" xfId="5" applyFont="1" applyFill="1" applyBorder="1" applyAlignment="1">
      <alignment horizontal="right" vertical="center" wrapText="1"/>
    </xf>
    <xf numFmtId="164" fontId="14" fillId="5" borderId="1" xfId="0" quotePrefix="1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0" fontId="15" fillId="0" borderId="0" xfId="4" applyFont="1" applyFill="1" applyBorder="1"/>
    <xf numFmtId="49" fontId="14" fillId="5" borderId="1" xfId="4" applyNumberFormat="1" applyFont="1" applyFill="1" applyBorder="1" applyAlignment="1">
      <alignment horizontal="center" vertical="center"/>
    </xf>
    <xf numFmtId="4" fontId="16" fillId="5" borderId="0" xfId="4" applyNumberFormat="1" applyFont="1" applyFill="1" applyBorder="1" applyAlignment="1">
      <alignment horizontal="right" vertical="center" wrapText="1"/>
    </xf>
    <xf numFmtId="0" fontId="5" fillId="5" borderId="0" xfId="4" applyFont="1" applyFill="1" applyBorder="1" applyAlignment="1">
      <alignment horizontal="center" vertical="center"/>
    </xf>
    <xf numFmtId="0" fontId="10" fillId="5" borderId="0" xfId="4" applyFont="1" applyFill="1" applyBorder="1" applyAlignment="1">
      <alignment horizontal="left"/>
    </xf>
    <xf numFmtId="15" fontId="10" fillId="5" borderId="0" xfId="4" applyNumberFormat="1" applyFont="1" applyFill="1" applyBorder="1" applyAlignment="1">
      <alignment horizontal="center"/>
    </xf>
    <xf numFmtId="0" fontId="17" fillId="5" borderId="1" xfId="0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vertical="center"/>
    </xf>
    <xf numFmtId="0" fontId="20" fillId="5" borderId="0" xfId="4" applyFont="1" applyFill="1" applyBorder="1" applyAlignment="1">
      <alignment horizontal="center"/>
    </xf>
    <xf numFmtId="0" fontId="20" fillId="5" borderId="0" xfId="4" applyFont="1" applyFill="1" applyBorder="1" applyAlignment="1">
      <alignment horizontal="left"/>
    </xf>
    <xf numFmtId="1" fontId="20" fillId="5" borderId="0" xfId="4" applyNumberFormat="1" applyFont="1" applyFill="1" applyBorder="1" applyAlignment="1">
      <alignment horizontal="left"/>
    </xf>
    <xf numFmtId="0" fontId="4" fillId="5" borderId="0" xfId="4" applyFont="1" applyFill="1" applyBorder="1" applyAlignment="1">
      <alignment horizontal="left"/>
    </xf>
    <xf numFmtId="0" fontId="20" fillId="5" borderId="0" xfId="4" applyFont="1" applyFill="1" applyBorder="1" applyAlignment="1">
      <alignment horizontal="right"/>
    </xf>
    <xf numFmtId="4" fontId="20" fillId="5" borderId="0" xfId="4" applyNumberFormat="1" applyFont="1" applyFill="1" applyBorder="1" applyAlignment="1">
      <alignment horizontal="right"/>
    </xf>
    <xf numFmtId="0" fontId="20" fillId="6" borderId="0" xfId="4" applyFont="1" applyFill="1" applyBorder="1" applyAlignment="1">
      <alignment horizontal="left"/>
    </xf>
    <xf numFmtId="0" fontId="20" fillId="6" borderId="0" xfId="4" applyFont="1" applyFill="1" applyBorder="1" applyAlignment="1">
      <alignment horizontal="center"/>
    </xf>
    <xf numFmtId="0" fontId="10" fillId="6" borderId="0" xfId="4" applyFont="1" applyFill="1" applyBorder="1" applyAlignment="1">
      <alignment horizontal="left"/>
    </xf>
    <xf numFmtId="15" fontId="10" fillId="6" borderId="0" xfId="4" applyNumberFormat="1" applyFont="1" applyFill="1" applyBorder="1" applyAlignment="1">
      <alignment horizontal="center"/>
    </xf>
    <xf numFmtId="1" fontId="20" fillId="6" borderId="0" xfId="4" applyNumberFormat="1" applyFont="1" applyFill="1" applyBorder="1" applyAlignment="1">
      <alignment horizontal="left"/>
    </xf>
    <xf numFmtId="0" fontId="4" fillId="6" borderId="0" xfId="4" applyFont="1" applyFill="1" applyBorder="1" applyAlignment="1">
      <alignment horizontal="left"/>
    </xf>
    <xf numFmtId="0" fontId="11" fillId="6" borderId="0" xfId="4" applyFont="1" applyFill="1" applyBorder="1" applyAlignment="1">
      <alignment horizontal="center"/>
    </xf>
    <xf numFmtId="4" fontId="20" fillId="6" borderId="0" xfId="4" applyNumberFormat="1" applyFont="1" applyFill="1" applyBorder="1" applyAlignment="1">
      <alignment horizontal="right"/>
    </xf>
    <xf numFmtId="165" fontId="20" fillId="5" borderId="0" xfId="4" applyNumberFormat="1" applyFont="1" applyFill="1" applyBorder="1" applyAlignment="1">
      <alignment horizontal="right"/>
    </xf>
    <xf numFmtId="0" fontId="20" fillId="0" borderId="0" xfId="4" applyFont="1" applyFill="1" applyBorder="1" applyAlignment="1">
      <alignment horizontal="left"/>
    </xf>
    <xf numFmtId="0" fontId="20" fillId="0" borderId="0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left"/>
    </xf>
    <xf numFmtId="0" fontId="10" fillId="0" borderId="0" xfId="4" applyFont="1" applyFill="1" applyBorder="1" applyAlignment="1">
      <alignment horizontal="center"/>
    </xf>
    <xf numFmtId="15" fontId="10" fillId="0" borderId="0" xfId="4" applyNumberFormat="1" applyFont="1" applyFill="1" applyBorder="1" applyAlignment="1">
      <alignment horizontal="center"/>
    </xf>
    <xf numFmtId="0" fontId="10" fillId="0" borderId="0" xfId="4" applyFont="1" applyFill="1" applyBorder="1" applyAlignment="1">
      <alignment horizontal="right"/>
    </xf>
    <xf numFmtId="1" fontId="20" fillId="0" borderId="0" xfId="4" applyNumberFormat="1" applyFont="1" applyFill="1" applyBorder="1" applyAlignment="1">
      <alignment horizontal="left"/>
    </xf>
    <xf numFmtId="0" fontId="4" fillId="0" borderId="0" xfId="4" applyFont="1" applyFill="1" applyBorder="1" applyAlignment="1">
      <alignment horizontal="left"/>
    </xf>
    <xf numFmtId="0" fontId="6" fillId="0" borderId="0" xfId="4" applyFont="1" applyFill="1" applyBorder="1" applyAlignment="1">
      <alignment horizontal="left"/>
    </xf>
    <xf numFmtId="0" fontId="20" fillId="0" borderId="0" xfId="4" applyFont="1" applyFill="1" applyBorder="1" applyAlignment="1">
      <alignment horizontal="right"/>
    </xf>
    <xf numFmtId="0" fontId="21" fillId="0" borderId="0" xfId="4" applyFont="1" applyFill="1" applyBorder="1" applyAlignment="1">
      <alignment horizontal="right"/>
    </xf>
    <xf numFmtId="0" fontId="4" fillId="0" borderId="0" xfId="4" applyFont="1" applyFill="1" applyBorder="1" applyAlignment="1">
      <alignment horizontal="right"/>
    </xf>
    <xf numFmtId="4" fontId="4" fillId="0" borderId="0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5" fontId="20" fillId="0" borderId="0" xfId="4" applyNumberFormat="1" applyFont="1" applyFill="1" applyBorder="1" applyAlignment="1">
      <alignment horizontal="right"/>
    </xf>
    <xf numFmtId="4" fontId="20" fillId="0" borderId="0" xfId="4" applyNumberFormat="1" applyFont="1" applyFill="1" applyBorder="1" applyAlignment="1">
      <alignment horizontal="right"/>
    </xf>
    <xf numFmtId="15" fontId="20" fillId="0" borderId="0" xfId="4" applyNumberFormat="1" applyFont="1" applyFill="1" applyBorder="1" applyAlignment="1">
      <alignment horizontal="center"/>
    </xf>
    <xf numFmtId="0" fontId="11" fillId="0" borderId="0" xfId="4" applyFont="1" applyFill="1" applyBorder="1" applyAlignment="1">
      <alignment horizontal="left"/>
    </xf>
    <xf numFmtId="0" fontId="11" fillId="0" borderId="0" xfId="4" applyFont="1" applyFill="1" applyBorder="1" applyAlignment="1">
      <alignment horizontal="center"/>
    </xf>
    <xf numFmtId="15" fontId="11" fillId="0" borderId="0" xfId="4" applyNumberFormat="1" applyFont="1" applyFill="1" applyBorder="1" applyAlignment="1">
      <alignment horizontal="center"/>
    </xf>
    <xf numFmtId="0" fontId="11" fillId="0" borderId="0" xfId="4" applyFont="1" applyFill="1" applyBorder="1" applyAlignment="1">
      <alignment horizontal="right"/>
    </xf>
    <xf numFmtId="1" fontId="11" fillId="0" borderId="0" xfId="4" applyNumberFormat="1" applyFont="1" applyFill="1" applyBorder="1" applyAlignment="1">
      <alignment horizontal="left"/>
    </xf>
    <xf numFmtId="0" fontId="22" fillId="0" borderId="0" xfId="4" applyFont="1" applyFill="1" applyBorder="1" applyAlignment="1">
      <alignment horizontal="left"/>
    </xf>
    <xf numFmtId="0" fontId="22" fillId="0" borderId="0" xfId="4" applyFont="1" applyFill="1" applyBorder="1" applyAlignment="1">
      <alignment horizontal="right"/>
    </xf>
    <xf numFmtId="1" fontId="10" fillId="0" borderId="0" xfId="4" applyNumberFormat="1" applyFont="1" applyFill="1" applyBorder="1" applyAlignment="1">
      <alignment horizontal="left"/>
    </xf>
    <xf numFmtId="0" fontId="3" fillId="5" borderId="0" xfId="4" applyFont="1" applyFill="1"/>
    <xf numFmtId="0" fontId="13" fillId="0" borderId="0" xfId="4" applyFont="1" applyFill="1" applyBorder="1" applyAlignment="1">
      <alignment horizontal="right"/>
    </xf>
    <xf numFmtId="4" fontId="3" fillId="0" borderId="0" xfId="4" applyNumberFormat="1" applyFont="1" applyFill="1" applyBorder="1" applyAlignment="1">
      <alignment horizontal="right"/>
    </xf>
    <xf numFmtId="0" fontId="12" fillId="5" borderId="0" xfId="4" applyNumberFormat="1" applyFont="1" applyFill="1" applyBorder="1" applyAlignment="1">
      <alignment horizontal="center" vertical="center"/>
    </xf>
    <xf numFmtId="15" fontId="12" fillId="5" borderId="0" xfId="4" applyNumberFormat="1" applyFont="1" applyFill="1" applyBorder="1" applyAlignment="1">
      <alignment horizontal="center" vertical="center"/>
    </xf>
    <xf numFmtId="1" fontId="12" fillId="5" borderId="0" xfId="4" applyNumberFormat="1" applyFont="1" applyFill="1" applyBorder="1" applyAlignment="1">
      <alignment horizontal="center" vertical="center"/>
    </xf>
    <xf numFmtId="4" fontId="16" fillId="5" borderId="0" xfId="4" applyNumberFormat="1" applyFont="1" applyFill="1" applyBorder="1" applyAlignment="1">
      <alignment horizontal="right" vertical="center"/>
    </xf>
    <xf numFmtId="0" fontId="1" fillId="5" borderId="1" xfId="6" applyNumberFormat="1" applyFont="1" applyFill="1" applyBorder="1" applyAlignment="1">
      <alignment horizontal="center" vertical="center"/>
    </xf>
    <xf numFmtId="49" fontId="14" fillId="5" borderId="1" xfId="4" quotePrefix="1" applyNumberFormat="1" applyFont="1" applyFill="1" applyBorder="1" applyAlignment="1">
      <alignment horizontal="center" vertical="center"/>
    </xf>
    <xf numFmtId="0" fontId="14" fillId="5" borderId="1" xfId="4" applyNumberFormat="1" applyFont="1" applyFill="1" applyBorder="1" applyAlignment="1">
      <alignment horizontal="center" vertical="center"/>
    </xf>
    <xf numFmtId="0" fontId="14" fillId="5" borderId="1" xfId="4" applyFont="1" applyFill="1" applyBorder="1" applyAlignment="1">
      <alignment horizontal="left" vertical="center"/>
    </xf>
    <xf numFmtId="0" fontId="14" fillId="5" borderId="1" xfId="4" applyFont="1" applyFill="1" applyBorder="1" applyAlignment="1">
      <alignment horizontal="center" vertical="center"/>
    </xf>
    <xf numFmtId="15" fontId="14" fillId="5" borderId="1" xfId="4" applyNumberFormat="1" applyFont="1" applyFill="1" applyBorder="1" applyAlignment="1">
      <alignment horizontal="center" vertical="center"/>
    </xf>
    <xf numFmtId="1" fontId="14" fillId="5" borderId="1" xfId="4" applyNumberFormat="1" applyFont="1" applyFill="1" applyBorder="1" applyAlignment="1">
      <alignment horizontal="center" vertical="center"/>
    </xf>
    <xf numFmtId="4" fontId="1" fillId="5" borderId="1" xfId="1" applyNumberFormat="1" applyFont="1" applyFill="1" applyBorder="1" applyAlignment="1">
      <alignment vertical="center"/>
    </xf>
    <xf numFmtId="4" fontId="1" fillId="5" borderId="1" xfId="6" applyNumberFormat="1" applyFont="1" applyFill="1" applyBorder="1" applyAlignment="1">
      <alignment horizontal="right" vertical="center"/>
    </xf>
    <xf numFmtId="4" fontId="14" fillId="5" borderId="1" xfId="4" applyNumberFormat="1" applyFont="1" applyFill="1" applyBorder="1" applyAlignment="1">
      <alignment horizontal="right" vertical="center"/>
    </xf>
    <xf numFmtId="0" fontId="15" fillId="0" borderId="0" xfId="4" applyFont="1" applyFill="1" applyBorder="1" applyAlignment="1">
      <alignment vertical="center"/>
    </xf>
    <xf numFmtId="0" fontId="15" fillId="0" borderId="0" xfId="4" applyFont="1" applyFill="1" applyAlignment="1">
      <alignment vertical="center"/>
    </xf>
    <xf numFmtId="0" fontId="14" fillId="5" borderId="0" xfId="4" applyFont="1" applyFill="1" applyBorder="1" applyAlignment="1">
      <alignment vertical="center"/>
    </xf>
    <xf numFmtId="0" fontId="14" fillId="0" borderId="0" xfId="4" applyFont="1" applyFill="1" applyBorder="1" applyAlignment="1">
      <alignment vertical="center"/>
    </xf>
    <xf numFmtId="0" fontId="14" fillId="0" borderId="0" xfId="4" applyFont="1" applyFill="1" applyAlignment="1">
      <alignment vertical="center"/>
    </xf>
    <xf numFmtId="0" fontId="14" fillId="5" borderId="1" xfId="4" applyFont="1" applyFill="1" applyBorder="1" applyAlignment="1">
      <alignment horizontal="right" vertical="center"/>
    </xf>
    <xf numFmtId="0" fontId="11" fillId="5" borderId="0" xfId="4" applyFont="1" applyFill="1" applyBorder="1" applyAlignment="1">
      <alignment vertical="center"/>
    </xf>
    <xf numFmtId="0" fontId="3" fillId="5" borderId="0" xfId="4" applyFont="1" applyFill="1" applyBorder="1" applyAlignment="1">
      <alignment vertical="center"/>
    </xf>
    <xf numFmtId="0" fontId="14" fillId="0" borderId="1" xfId="4" applyFont="1" applyFill="1" applyBorder="1" applyAlignment="1">
      <alignment vertical="center"/>
    </xf>
    <xf numFmtId="4" fontId="2" fillId="5" borderId="1" xfId="2" applyNumberFormat="1" applyFont="1" applyFill="1" applyBorder="1" applyAlignment="1">
      <alignment horizontal="right" vertical="center"/>
    </xf>
    <xf numFmtId="15" fontId="3" fillId="5" borderId="0" xfId="4" applyNumberFormat="1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right" vertical="center"/>
    </xf>
    <xf numFmtId="1" fontId="3" fillId="5" borderId="0" xfId="4" applyNumberFormat="1" applyFont="1" applyFill="1" applyBorder="1" applyAlignment="1">
      <alignment vertical="center"/>
    </xf>
    <xf numFmtId="49" fontId="3" fillId="5" borderId="0" xfId="4" applyNumberFormat="1" applyFont="1" applyFill="1" applyBorder="1" applyAlignment="1">
      <alignment horizontal="center" vertical="center"/>
    </xf>
    <xf numFmtId="0" fontId="3" fillId="5" borderId="0" xfId="4" applyNumberFormat="1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3" fillId="0" borderId="0" xfId="4" applyFont="1" applyFill="1" applyBorder="1" applyAlignment="1">
      <alignment vertical="center"/>
    </xf>
    <xf numFmtId="4" fontId="14" fillId="0" borderId="0" xfId="4" applyNumberFormat="1" applyFont="1" applyFill="1" applyBorder="1" applyAlignment="1">
      <alignment vertical="center"/>
    </xf>
    <xf numFmtId="4" fontId="14" fillId="5" borderId="1" xfId="3" applyNumberFormat="1" applyFont="1" applyFill="1" applyBorder="1" applyAlignment="1">
      <alignment horizontal="right" vertical="center"/>
    </xf>
    <xf numFmtId="49" fontId="10" fillId="5" borderId="0" xfId="4" applyNumberFormat="1" applyFont="1" applyFill="1" applyBorder="1" applyAlignment="1">
      <alignment horizontal="center" vertical="center"/>
    </xf>
    <xf numFmtId="0" fontId="10" fillId="5" borderId="0" xfId="4" applyFont="1" applyFill="1" applyBorder="1" applyAlignment="1">
      <alignment horizontal="left" vertical="center"/>
    </xf>
    <xf numFmtId="15" fontId="10" fillId="5" borderId="0" xfId="4" applyNumberFormat="1" applyFont="1" applyFill="1" applyBorder="1" applyAlignment="1">
      <alignment horizontal="center" vertical="center"/>
    </xf>
    <xf numFmtId="1" fontId="10" fillId="5" borderId="0" xfId="4" applyNumberFormat="1" applyFont="1" applyFill="1" applyBorder="1" applyAlignment="1">
      <alignment horizontal="center" vertical="center"/>
    </xf>
    <xf numFmtId="0" fontId="10" fillId="5" borderId="0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left" vertical="center"/>
    </xf>
    <xf numFmtId="43" fontId="3" fillId="0" borderId="0" xfId="4" applyNumberFormat="1" applyFont="1" applyFill="1" applyBorder="1" applyAlignment="1">
      <alignment vertical="center"/>
    </xf>
    <xf numFmtId="0" fontId="3" fillId="0" borderId="0" xfId="4" applyFont="1" applyFill="1" applyAlignment="1">
      <alignment vertical="center"/>
    </xf>
    <xf numFmtId="0" fontId="15" fillId="0" borderId="1" xfId="4" applyFont="1" applyFill="1" applyBorder="1" applyAlignment="1">
      <alignment vertical="center"/>
    </xf>
    <xf numFmtId="0" fontId="14" fillId="5" borderId="1" xfId="3" applyFont="1" applyFill="1" applyBorder="1" applyAlignment="1">
      <alignment horizontal="center" vertical="center"/>
    </xf>
    <xf numFmtId="15" fontId="14" fillId="5" borderId="1" xfId="3" applyNumberFormat="1" applyFont="1" applyFill="1" applyBorder="1" applyAlignment="1">
      <alignment horizontal="center" vertical="center"/>
    </xf>
    <xf numFmtId="1" fontId="14" fillId="5" borderId="1" xfId="3" applyNumberFormat="1" applyFont="1" applyFill="1" applyBorder="1" applyAlignment="1">
      <alignment horizontal="center" vertical="center"/>
    </xf>
    <xf numFmtId="0" fontId="19" fillId="0" borderId="0" xfId="4" applyFont="1" applyFill="1" applyBorder="1" applyAlignment="1">
      <alignment vertical="center"/>
    </xf>
    <xf numFmtId="0" fontId="19" fillId="0" borderId="0" xfId="4" applyFont="1" applyFill="1" applyAlignment="1">
      <alignment vertical="center"/>
    </xf>
    <xf numFmtId="49" fontId="20" fillId="5" borderId="0" xfId="4" applyNumberFormat="1" applyFont="1" applyFill="1" applyBorder="1" applyAlignment="1">
      <alignment horizontal="center" vertical="center"/>
    </xf>
    <xf numFmtId="1" fontId="20" fillId="5" borderId="0" xfId="4" applyNumberFormat="1" applyFont="1" applyFill="1" applyBorder="1" applyAlignment="1">
      <alignment horizontal="center" vertical="center"/>
    </xf>
    <xf numFmtId="0" fontId="20" fillId="5" borderId="0" xfId="4" applyFont="1" applyFill="1" applyBorder="1" applyAlignment="1">
      <alignment horizontal="center" vertical="center"/>
    </xf>
    <xf numFmtId="4" fontId="14" fillId="5" borderId="1" xfId="4" applyNumberFormat="1" applyFont="1" applyFill="1" applyBorder="1" applyAlignment="1">
      <alignment vertical="center"/>
    </xf>
    <xf numFmtId="0" fontId="3" fillId="0" borderId="0" xfId="4" applyFont="1" applyFill="1" applyBorder="1" applyAlignment="1"/>
    <xf numFmtId="17" fontId="7" fillId="4" borderId="1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/>
    <xf numFmtId="0" fontId="7" fillId="4" borderId="1" xfId="4" applyNumberFormat="1" applyFont="1" applyFill="1" applyBorder="1" applyAlignment="1">
      <alignment horizontal="center" vertical="center"/>
    </xf>
    <xf numFmtId="0" fontId="8" fillId="4" borderId="1" xfId="4" applyNumberFormat="1" applyFont="1" applyFill="1" applyBorder="1" applyAlignment="1">
      <alignment horizontal="center" vertical="center"/>
    </xf>
    <xf numFmtId="0" fontId="0" fillId="0" borderId="0" xfId="4" applyFont="1" applyFill="1" applyBorder="1" applyAlignment="1">
      <alignment horizontal="left"/>
    </xf>
    <xf numFmtId="0" fontId="3" fillId="4" borderId="1" xfId="4" applyFont="1" applyFill="1" applyBorder="1" applyAlignment="1">
      <alignment horizontal="center"/>
    </xf>
  </cellXfs>
  <cellStyles count="7">
    <cellStyle name="Énfasis4" xfId="2" builtinId="41"/>
    <cellStyle name="Énfasis5" xfId="3" builtinId="45"/>
    <cellStyle name="Millares 2" xfId="6" xr:uid="{00000000-0005-0000-0000-000002000000}"/>
    <cellStyle name="Moneda" xfId="1" builtinId="4"/>
    <cellStyle name="Normal" xfId="0" builtinId="0"/>
    <cellStyle name="Normal 2" xfId="4" xr:uid="{00000000-0005-0000-0000-000005000000}"/>
    <cellStyle name="Normal_PRESUPUESTO 1 NOVE autorizadoCEA ARC 2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3</xdr:col>
      <xdr:colOff>438719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180975"/>
          <a:ext cx="128644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3</xdr:col>
      <xdr:colOff>350620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180975"/>
          <a:ext cx="12269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VF1422"/>
  <sheetViews>
    <sheetView tabSelected="1" view="pageBreakPreview" topLeftCell="H1" zoomScale="70" zoomScaleNormal="70" zoomScaleSheetLayoutView="70" workbookViewId="0">
      <pane xSplit="1" ySplit="2" topLeftCell="AD3" activePane="bottomRight" state="frozen"/>
      <selection activeCell="H1" sqref="H1"/>
      <selection pane="topRight" activeCell="I1" sqref="I1"/>
      <selection pane="bottomLeft" activeCell="H3" sqref="H3"/>
      <selection pane="bottomRight" activeCell="AO485" sqref="AO485"/>
    </sheetView>
  </sheetViews>
  <sheetFormatPr baseColWidth="10" defaultRowHeight="14.25"/>
  <cols>
    <col min="1" max="1" width="8.42578125" style="1" customWidth="1"/>
    <col min="2" max="3" width="3.85546875" style="2" customWidth="1"/>
    <col min="4" max="4" width="6.7109375" style="2" customWidth="1"/>
    <col min="5" max="5" width="12.140625" style="2" customWidth="1"/>
    <col min="6" max="6" width="8.7109375" style="2" customWidth="1"/>
    <col min="7" max="7" width="10.42578125" style="3" customWidth="1"/>
    <col min="8" max="8" width="44.85546875" style="133" customWidth="1"/>
    <col min="9" max="9" width="16" style="5" customWidth="1"/>
    <col min="10" max="11" width="7.140625" style="7" customWidth="1"/>
    <col min="12" max="12" width="5.7109375" style="2" customWidth="1"/>
    <col min="13" max="13" width="8.140625" style="2" customWidth="1"/>
    <col min="14" max="14" width="8" style="2" customWidth="1"/>
    <col min="15" max="15" width="45.140625" style="133" customWidth="1"/>
    <col min="16" max="16" width="97" style="135" bestFit="1" customWidth="1"/>
    <col min="17" max="17" width="46.28515625" style="133" bestFit="1" customWidth="1"/>
    <col min="18" max="18" width="7.42578125" style="2" customWidth="1"/>
    <col min="19" max="20" width="21.7109375" style="6" customWidth="1"/>
    <col min="21" max="21" width="14.28515625" style="6" customWidth="1"/>
    <col min="22" max="22" width="21.7109375" style="6" customWidth="1"/>
    <col min="23" max="23" width="20.28515625" style="6" customWidth="1"/>
    <col min="24" max="24" width="15.5703125" style="6" customWidth="1"/>
    <col min="25" max="25" width="20.28515625" style="6" customWidth="1"/>
    <col min="26" max="26" width="18.28515625" style="6" customWidth="1"/>
    <col min="27" max="27" width="17.28515625" style="6" customWidth="1"/>
    <col min="28" max="28" width="17.140625" style="78" customWidth="1"/>
    <col min="29" max="29" width="22.140625" style="6" customWidth="1"/>
    <col min="30" max="30" width="18.28515625" style="6" customWidth="1"/>
    <col min="31" max="31" width="16.42578125" style="6" customWidth="1"/>
    <col min="32" max="32" width="20.140625" style="6" customWidth="1"/>
    <col min="33" max="33" width="17.85546875" style="6" customWidth="1"/>
    <col min="34" max="34" width="20.28515625" style="6" customWidth="1"/>
    <col min="35" max="35" width="23.140625" style="6" customWidth="1"/>
    <col min="36" max="36" width="20.28515625" style="6" customWidth="1"/>
    <col min="37" max="37" width="21.7109375" style="6" customWidth="1"/>
    <col min="38" max="38" width="19.28515625" style="6" customWidth="1"/>
    <col min="39" max="39" width="17.42578125" style="6" customWidth="1"/>
    <col min="40" max="40" width="16.140625" style="6" customWidth="1"/>
    <col min="41" max="41" width="27.28515625" style="6" bestFit="1" customWidth="1"/>
    <col min="42" max="47" width="15.140625" style="8" customWidth="1"/>
    <col min="48" max="415" width="18.42578125" style="8" bestFit="1" customWidth="1"/>
    <col min="416" max="16384" width="11.42578125" style="8"/>
  </cols>
  <sheetData>
    <row r="1" spans="1:578">
      <c r="S1" s="139" t="s">
        <v>0</v>
      </c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 t="s">
        <v>1</v>
      </c>
      <c r="AH1" s="139"/>
      <c r="AI1" s="139"/>
    </row>
    <row r="2" spans="1:578" s="15" customFormat="1" ht="60">
      <c r="A2" s="9" t="s">
        <v>2</v>
      </c>
      <c r="B2" s="10" t="s">
        <v>3</v>
      </c>
      <c r="C2" s="10" t="s">
        <v>4</v>
      </c>
      <c r="D2" s="10" t="s">
        <v>5</v>
      </c>
      <c r="E2" s="10" t="s">
        <v>6</v>
      </c>
      <c r="F2" s="10" t="s">
        <v>4</v>
      </c>
      <c r="G2" s="10" t="s">
        <v>7</v>
      </c>
      <c r="H2" s="134" t="s">
        <v>8</v>
      </c>
      <c r="I2" s="11" t="s">
        <v>9</v>
      </c>
      <c r="J2" s="12" t="s">
        <v>10</v>
      </c>
      <c r="K2" s="12" t="s">
        <v>11</v>
      </c>
      <c r="L2" s="10" t="s">
        <v>12</v>
      </c>
      <c r="M2" s="10" t="s">
        <v>13</v>
      </c>
      <c r="N2" s="10" t="s">
        <v>14</v>
      </c>
      <c r="O2" s="136" t="s">
        <v>15</v>
      </c>
      <c r="P2" s="137" t="s">
        <v>16</v>
      </c>
      <c r="Q2" s="136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22</v>
      </c>
      <c r="W2" s="10" t="s">
        <v>23</v>
      </c>
      <c r="X2" s="10" t="s">
        <v>24</v>
      </c>
      <c r="Y2" s="13" t="s">
        <v>25</v>
      </c>
      <c r="Z2" s="13" t="s">
        <v>26</v>
      </c>
      <c r="AA2" s="13" t="s">
        <v>27</v>
      </c>
      <c r="AB2" s="13" t="s">
        <v>28</v>
      </c>
      <c r="AC2" s="13" t="s">
        <v>29</v>
      </c>
      <c r="AD2" s="13" t="s">
        <v>30</v>
      </c>
      <c r="AE2" s="13" t="s">
        <v>31</v>
      </c>
      <c r="AF2" s="13" t="s">
        <v>32</v>
      </c>
      <c r="AG2" s="13" t="s">
        <v>33</v>
      </c>
      <c r="AH2" s="13" t="s">
        <v>34</v>
      </c>
      <c r="AI2" s="13" t="s">
        <v>35</v>
      </c>
      <c r="AJ2" s="13" t="s">
        <v>36</v>
      </c>
      <c r="AK2" s="13" t="s">
        <v>37</v>
      </c>
      <c r="AL2" s="14" t="s">
        <v>38</v>
      </c>
      <c r="AM2" s="14" t="s">
        <v>39</v>
      </c>
      <c r="AN2" s="14" t="s">
        <v>40</v>
      </c>
      <c r="AO2" s="14" t="s">
        <v>41</v>
      </c>
    </row>
    <row r="3" spans="1:578" ht="15.75">
      <c r="A3" s="16" t="s">
        <v>42</v>
      </c>
      <c r="B3" s="17"/>
      <c r="C3" s="17"/>
      <c r="D3" s="17"/>
      <c r="E3" s="17"/>
      <c r="F3" s="17"/>
      <c r="G3" s="17"/>
      <c r="H3" s="80"/>
      <c r="I3" s="18"/>
      <c r="J3" s="19"/>
      <c r="K3" s="19"/>
      <c r="L3" s="17"/>
      <c r="M3" s="17"/>
      <c r="N3" s="17"/>
      <c r="O3" s="80"/>
      <c r="P3" s="80"/>
      <c r="Q3" s="80"/>
      <c r="R3" s="17"/>
      <c r="S3" s="20"/>
      <c r="T3" s="20"/>
      <c r="U3" s="20"/>
      <c r="V3" s="20"/>
      <c r="W3" s="20"/>
      <c r="X3" s="20"/>
      <c r="Y3" s="21"/>
      <c r="Z3" s="22"/>
      <c r="AA3" s="22"/>
      <c r="AB3" s="23"/>
      <c r="AC3" s="22"/>
      <c r="AD3" s="22"/>
      <c r="AE3" s="22"/>
      <c r="AF3" s="22"/>
      <c r="AG3" s="22"/>
      <c r="AH3" s="22"/>
      <c r="AI3" s="22"/>
      <c r="AJ3" s="21"/>
      <c r="AK3" s="21"/>
      <c r="AL3" s="24"/>
      <c r="AM3" s="24"/>
      <c r="AN3" s="24"/>
      <c r="AO3" s="24"/>
    </row>
    <row r="4" spans="1:578" s="95" customFormat="1" ht="15">
      <c r="A4" s="84">
        <v>1</v>
      </c>
      <c r="B4" s="29" t="s">
        <v>43</v>
      </c>
      <c r="C4" s="85" t="s">
        <v>44</v>
      </c>
      <c r="D4" s="86">
        <v>203</v>
      </c>
      <c r="E4" s="85" t="s">
        <v>45</v>
      </c>
      <c r="F4" s="25" t="s">
        <v>46</v>
      </c>
      <c r="G4" s="29" t="s">
        <v>47</v>
      </c>
      <c r="H4" s="26" t="s">
        <v>48</v>
      </c>
      <c r="I4" s="89">
        <v>43440</v>
      </c>
      <c r="J4" s="90"/>
      <c r="K4" s="90">
        <v>29</v>
      </c>
      <c r="L4" s="88">
        <v>40</v>
      </c>
      <c r="M4" s="88" t="s">
        <v>49</v>
      </c>
      <c r="N4" s="88" t="s">
        <v>50</v>
      </c>
      <c r="O4" s="27" t="s">
        <v>51</v>
      </c>
      <c r="P4" s="87" t="s">
        <v>42</v>
      </c>
      <c r="Q4" s="87" t="s">
        <v>42</v>
      </c>
      <c r="R4" s="88">
        <v>1</v>
      </c>
      <c r="S4" s="91">
        <v>101422</v>
      </c>
      <c r="T4" s="91"/>
      <c r="U4" s="91"/>
      <c r="V4" s="91">
        <f>+S4+T4+U4</f>
        <v>101422</v>
      </c>
      <c r="W4" s="92"/>
      <c r="X4" s="92"/>
      <c r="Y4" s="92">
        <f>+V4+W4+X4</f>
        <v>101422</v>
      </c>
      <c r="Z4" s="92">
        <v>3676</v>
      </c>
      <c r="AA4" s="92">
        <v>2571</v>
      </c>
      <c r="AB4" s="93"/>
      <c r="AC4" s="92">
        <f>Y4*17.5%</f>
        <v>17748.849999999999</v>
      </c>
      <c r="AD4" s="92">
        <f>Y4*3%</f>
        <v>3042.66</v>
      </c>
      <c r="AE4" s="92">
        <f t="shared" ref="AE4:AE9" si="0">Y4*5.1%</f>
        <v>5172.5219999999999</v>
      </c>
      <c r="AF4" s="92">
        <f t="shared" ref="AF4:AF9" si="1">Y4*2%</f>
        <v>2028.44</v>
      </c>
      <c r="AG4" s="92">
        <f t="shared" ref="AG4:AG9" si="2">(Y4+Z4+AA4)/30*5</f>
        <v>17944.833333333332</v>
      </c>
      <c r="AH4" s="92">
        <f t="shared" ref="AH4:AH9" si="3">(Y4+Z4+AA4)/30*50</f>
        <v>179448.33333333334</v>
      </c>
      <c r="AI4" s="92">
        <v>0</v>
      </c>
      <c r="AJ4" s="92">
        <f t="shared" ref="AJ4:AJ9" si="4">Y4+AB4+AC4+AD4+AE4+AF4+Z4+AA4+(AG4/12+AH4/12+AI4/12)</f>
        <v>152110.90255555557</v>
      </c>
      <c r="AK4" s="92">
        <f t="shared" ref="AK4:AK9" si="5">+AJ4*12</f>
        <v>1825330.8306666669</v>
      </c>
      <c r="AL4" s="92"/>
      <c r="AM4" s="92"/>
      <c r="AN4" s="92"/>
      <c r="AO4" s="92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  <c r="OC4" s="94"/>
      <c r="OD4" s="94"/>
      <c r="OE4" s="94"/>
      <c r="OF4" s="94"/>
      <c r="OG4" s="94"/>
      <c r="OH4" s="94"/>
      <c r="OI4" s="94"/>
      <c r="OJ4" s="94"/>
      <c r="OK4" s="94"/>
      <c r="OL4" s="94"/>
      <c r="OM4" s="94"/>
      <c r="ON4" s="94"/>
      <c r="OO4" s="94"/>
      <c r="OP4" s="94"/>
      <c r="OQ4" s="94"/>
      <c r="OR4" s="94"/>
      <c r="OS4" s="94"/>
      <c r="OT4" s="94"/>
      <c r="OU4" s="94"/>
      <c r="OV4" s="94"/>
      <c r="OW4" s="94"/>
      <c r="OX4" s="94"/>
      <c r="OY4" s="94"/>
      <c r="OZ4" s="94"/>
      <c r="PA4" s="94"/>
      <c r="PB4" s="94"/>
      <c r="PC4" s="94"/>
      <c r="PD4" s="94"/>
      <c r="PE4" s="94"/>
      <c r="PF4" s="94"/>
      <c r="PG4" s="94"/>
      <c r="PH4" s="94"/>
      <c r="PI4" s="94"/>
      <c r="PJ4" s="94"/>
      <c r="PK4" s="94"/>
      <c r="PL4" s="94"/>
      <c r="PM4" s="94"/>
      <c r="PN4" s="94"/>
      <c r="PO4" s="94"/>
      <c r="PP4" s="94"/>
      <c r="PQ4" s="94"/>
      <c r="PR4" s="94"/>
      <c r="PS4" s="94"/>
      <c r="PT4" s="94"/>
      <c r="PU4" s="94"/>
      <c r="PV4" s="94"/>
      <c r="PW4" s="94"/>
      <c r="PX4" s="94"/>
      <c r="PY4" s="94"/>
      <c r="PZ4" s="94"/>
      <c r="QA4" s="94"/>
      <c r="QB4" s="94"/>
      <c r="QC4" s="94"/>
      <c r="QD4" s="94"/>
      <c r="QE4" s="94"/>
      <c r="QF4" s="94"/>
      <c r="QG4" s="94"/>
      <c r="QH4" s="94"/>
      <c r="QI4" s="94"/>
      <c r="QJ4" s="94"/>
      <c r="QK4" s="94"/>
      <c r="QL4" s="94"/>
      <c r="QM4" s="94"/>
      <c r="QN4" s="94"/>
      <c r="QO4" s="94"/>
      <c r="QP4" s="94"/>
      <c r="QQ4" s="94"/>
      <c r="QR4" s="94"/>
      <c r="QS4" s="94"/>
      <c r="QT4" s="94"/>
      <c r="QU4" s="94"/>
      <c r="QV4" s="94"/>
      <c r="QW4" s="94"/>
      <c r="QX4" s="94"/>
      <c r="QY4" s="94"/>
      <c r="QZ4" s="94"/>
      <c r="RA4" s="94"/>
      <c r="RB4" s="94"/>
      <c r="RC4" s="94"/>
      <c r="RD4" s="94"/>
      <c r="RE4" s="94"/>
      <c r="RF4" s="94"/>
      <c r="RG4" s="94"/>
      <c r="RH4" s="94"/>
      <c r="RI4" s="94"/>
      <c r="RJ4" s="94"/>
      <c r="RK4" s="94"/>
      <c r="RL4" s="94"/>
      <c r="RM4" s="94"/>
      <c r="RN4" s="94"/>
      <c r="RO4" s="94"/>
      <c r="RP4" s="94"/>
      <c r="RQ4" s="94"/>
      <c r="RR4" s="94"/>
      <c r="RS4" s="94"/>
      <c r="RT4" s="94"/>
      <c r="RU4" s="94"/>
      <c r="RV4" s="94"/>
      <c r="RW4" s="94"/>
      <c r="RX4" s="94"/>
      <c r="RY4" s="94"/>
      <c r="RZ4" s="94"/>
      <c r="SA4" s="94"/>
      <c r="SB4" s="94"/>
      <c r="SC4" s="94"/>
      <c r="SD4" s="94"/>
      <c r="SE4" s="94"/>
      <c r="SF4" s="94"/>
      <c r="SG4" s="94"/>
      <c r="SH4" s="94"/>
      <c r="SI4" s="94"/>
      <c r="SJ4" s="94"/>
      <c r="SK4" s="94"/>
      <c r="SL4" s="94"/>
      <c r="SM4" s="94"/>
      <c r="SN4" s="94"/>
      <c r="SO4" s="94"/>
      <c r="SP4" s="94"/>
      <c r="SQ4" s="94"/>
      <c r="SR4" s="94"/>
      <c r="SS4" s="94"/>
      <c r="ST4" s="94"/>
      <c r="SU4" s="94"/>
      <c r="SV4" s="94"/>
      <c r="SW4" s="94"/>
      <c r="SX4" s="94"/>
      <c r="SY4" s="94"/>
      <c r="SZ4" s="94"/>
      <c r="TA4" s="94"/>
      <c r="TB4" s="94"/>
      <c r="TC4" s="94"/>
      <c r="TD4" s="94"/>
      <c r="TE4" s="94"/>
      <c r="TF4" s="94"/>
      <c r="TG4" s="94"/>
      <c r="TH4" s="94"/>
      <c r="TI4" s="94"/>
      <c r="TJ4" s="94"/>
      <c r="TK4" s="94"/>
      <c r="TL4" s="94"/>
      <c r="TM4" s="94"/>
      <c r="TN4" s="94"/>
      <c r="TO4" s="94"/>
      <c r="TP4" s="94"/>
      <c r="TQ4" s="94"/>
      <c r="TR4" s="94"/>
      <c r="TS4" s="94"/>
      <c r="TT4" s="94"/>
      <c r="TU4" s="94"/>
      <c r="TV4" s="94"/>
      <c r="TW4" s="94"/>
      <c r="TX4" s="94"/>
      <c r="TY4" s="94"/>
      <c r="TZ4" s="94"/>
      <c r="UA4" s="94"/>
      <c r="UB4" s="94"/>
      <c r="UC4" s="94"/>
      <c r="UD4" s="94"/>
      <c r="UE4" s="94"/>
      <c r="UF4" s="94"/>
      <c r="UG4" s="94"/>
      <c r="UH4" s="94"/>
      <c r="UI4" s="94"/>
      <c r="UJ4" s="94"/>
      <c r="UK4" s="94"/>
      <c r="UL4" s="94"/>
      <c r="UM4" s="94"/>
      <c r="UN4" s="94"/>
      <c r="UO4" s="94"/>
      <c r="UP4" s="94"/>
      <c r="UQ4" s="94"/>
      <c r="UR4" s="94"/>
      <c r="US4" s="94"/>
      <c r="UT4" s="94"/>
      <c r="UU4" s="94"/>
      <c r="UV4" s="94"/>
      <c r="UW4" s="94"/>
      <c r="UX4" s="94"/>
      <c r="UY4" s="94"/>
      <c r="UZ4" s="94"/>
      <c r="VA4" s="94"/>
      <c r="VB4" s="94"/>
      <c r="VC4" s="94"/>
      <c r="VD4" s="94"/>
      <c r="VE4" s="94"/>
      <c r="VF4" s="94"/>
    </row>
    <row r="5" spans="1:578" s="96" customFormat="1" ht="15">
      <c r="A5" s="84">
        <f>+A4+1</f>
        <v>2</v>
      </c>
      <c r="B5" s="29" t="s">
        <v>43</v>
      </c>
      <c r="C5" s="85" t="s">
        <v>44</v>
      </c>
      <c r="D5" s="86">
        <v>203</v>
      </c>
      <c r="E5" s="85" t="s">
        <v>45</v>
      </c>
      <c r="F5" s="25" t="s">
        <v>46</v>
      </c>
      <c r="G5" s="29" t="s">
        <v>52</v>
      </c>
      <c r="H5" s="26" t="s">
        <v>53</v>
      </c>
      <c r="I5" s="89">
        <v>43440</v>
      </c>
      <c r="J5" s="90"/>
      <c r="K5" s="90">
        <v>20</v>
      </c>
      <c r="L5" s="88">
        <v>40</v>
      </c>
      <c r="M5" s="88" t="s">
        <v>54</v>
      </c>
      <c r="N5" s="88" t="s">
        <v>50</v>
      </c>
      <c r="O5" s="26" t="s">
        <v>55</v>
      </c>
      <c r="P5" s="87" t="s">
        <v>42</v>
      </c>
      <c r="Q5" s="87" t="s">
        <v>42</v>
      </c>
      <c r="R5" s="88">
        <v>1</v>
      </c>
      <c r="S5" s="91">
        <v>35981</v>
      </c>
      <c r="T5" s="91"/>
      <c r="U5" s="91"/>
      <c r="V5" s="91">
        <f t="shared" ref="V5:V9" si="6">+S5+T5+U5</f>
        <v>35981</v>
      </c>
      <c r="W5" s="92"/>
      <c r="X5" s="92"/>
      <c r="Y5" s="92">
        <f t="shared" ref="Y5:Y9" si="7">+V5+W5+X5</f>
        <v>35981</v>
      </c>
      <c r="Z5" s="92">
        <v>1680</v>
      </c>
      <c r="AA5" s="92">
        <v>1191</v>
      </c>
      <c r="AB5" s="93"/>
      <c r="AC5" s="92">
        <f t="shared" ref="AC5:AC9" si="8">Y5*17.5%</f>
        <v>6296.6749999999993</v>
      </c>
      <c r="AD5" s="92">
        <f t="shared" ref="AD5:AD9" si="9">Y5*3%</f>
        <v>1079.43</v>
      </c>
      <c r="AE5" s="92">
        <f t="shared" si="0"/>
        <v>1835.0309999999999</v>
      </c>
      <c r="AF5" s="92">
        <f t="shared" si="1"/>
        <v>719.62</v>
      </c>
      <c r="AG5" s="92">
        <f t="shared" si="2"/>
        <v>6475.333333333333</v>
      </c>
      <c r="AH5" s="92">
        <f t="shared" si="3"/>
        <v>64753.333333333328</v>
      </c>
      <c r="AI5" s="92">
        <f>(Y5+Z5+AA5)/2</f>
        <v>19426</v>
      </c>
      <c r="AJ5" s="92">
        <f t="shared" si="4"/>
        <v>56337.311555555563</v>
      </c>
      <c r="AK5" s="92">
        <f t="shared" si="5"/>
        <v>676047.73866666679</v>
      </c>
      <c r="AL5" s="92"/>
      <c r="AM5" s="92"/>
      <c r="AN5" s="92"/>
      <c r="AO5" s="92"/>
      <c r="AQ5" s="94"/>
    </row>
    <row r="6" spans="1:578" s="98" customFormat="1" ht="15">
      <c r="A6" s="84">
        <f t="shared" ref="A6:A9" si="10">+A5+1</f>
        <v>3</v>
      </c>
      <c r="B6" s="29" t="s">
        <v>43</v>
      </c>
      <c r="C6" s="85" t="s">
        <v>44</v>
      </c>
      <c r="D6" s="86">
        <v>203</v>
      </c>
      <c r="E6" s="85" t="s">
        <v>45</v>
      </c>
      <c r="F6" s="25" t="s">
        <v>46</v>
      </c>
      <c r="G6" s="29" t="s">
        <v>56</v>
      </c>
      <c r="H6" s="26" t="s">
        <v>57</v>
      </c>
      <c r="I6" s="89">
        <v>38079</v>
      </c>
      <c r="J6" s="90" t="s">
        <v>58</v>
      </c>
      <c r="K6" s="90"/>
      <c r="L6" s="88">
        <v>40</v>
      </c>
      <c r="M6" s="88" t="s">
        <v>54</v>
      </c>
      <c r="N6" s="88" t="s">
        <v>59</v>
      </c>
      <c r="O6" s="27" t="s">
        <v>1213</v>
      </c>
      <c r="P6" s="87" t="s">
        <v>42</v>
      </c>
      <c r="Q6" s="87" t="s">
        <v>42</v>
      </c>
      <c r="R6" s="88">
        <v>1</v>
      </c>
      <c r="S6" s="92">
        <f>14012+250+500</f>
        <v>14762</v>
      </c>
      <c r="T6" s="92">
        <v>600</v>
      </c>
      <c r="U6" s="92"/>
      <c r="V6" s="91">
        <f t="shared" si="6"/>
        <v>15362</v>
      </c>
      <c r="W6" s="92"/>
      <c r="X6" s="92"/>
      <c r="Y6" s="92">
        <f t="shared" si="7"/>
        <v>15362</v>
      </c>
      <c r="Z6" s="92">
        <v>1114</v>
      </c>
      <c r="AA6" s="92">
        <v>679</v>
      </c>
      <c r="AB6" s="93">
        <f>102.68*4</f>
        <v>410.72</v>
      </c>
      <c r="AC6" s="92">
        <f t="shared" si="8"/>
        <v>2688.35</v>
      </c>
      <c r="AD6" s="92">
        <f t="shared" si="9"/>
        <v>460.85999999999996</v>
      </c>
      <c r="AE6" s="92">
        <f t="shared" si="0"/>
        <v>783.46199999999999</v>
      </c>
      <c r="AF6" s="92">
        <f t="shared" si="1"/>
        <v>307.24</v>
      </c>
      <c r="AG6" s="92">
        <f t="shared" si="2"/>
        <v>2859.166666666667</v>
      </c>
      <c r="AH6" s="92">
        <f t="shared" si="3"/>
        <v>28591.666666666668</v>
      </c>
      <c r="AI6" s="92">
        <f>(Y6+Z6+AA6)/2</f>
        <v>8577.5</v>
      </c>
      <c r="AJ6" s="92">
        <f t="shared" si="4"/>
        <v>25141.326444444447</v>
      </c>
      <c r="AK6" s="92">
        <f t="shared" si="5"/>
        <v>301695.91733333335</v>
      </c>
      <c r="AL6" s="92"/>
      <c r="AM6" s="92"/>
      <c r="AN6" s="92"/>
      <c r="AO6" s="92"/>
      <c r="AP6" s="97"/>
      <c r="AQ6" s="94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  <c r="KB6" s="97"/>
      <c r="KC6" s="97"/>
      <c r="KD6" s="97"/>
      <c r="KE6" s="97"/>
      <c r="KF6" s="97"/>
      <c r="KG6" s="97"/>
      <c r="KH6" s="97"/>
      <c r="KI6" s="97"/>
      <c r="KJ6" s="97"/>
      <c r="KK6" s="97"/>
      <c r="KL6" s="97"/>
      <c r="KM6" s="97"/>
      <c r="KN6" s="97"/>
      <c r="KO6" s="97"/>
      <c r="KP6" s="97"/>
      <c r="KQ6" s="97"/>
      <c r="KR6" s="97"/>
      <c r="KS6" s="97"/>
      <c r="KT6" s="97"/>
      <c r="KU6" s="97"/>
      <c r="KV6" s="97"/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7"/>
      <c r="LH6" s="97"/>
      <c r="LI6" s="97"/>
      <c r="LJ6" s="97"/>
      <c r="LK6" s="97"/>
      <c r="LL6" s="97"/>
      <c r="LM6" s="97"/>
      <c r="LN6" s="97"/>
      <c r="LO6" s="97"/>
      <c r="LP6" s="97"/>
      <c r="LQ6" s="97"/>
      <c r="LR6" s="97"/>
      <c r="LS6" s="97"/>
      <c r="LT6" s="97"/>
      <c r="LU6" s="97"/>
      <c r="LV6" s="97"/>
      <c r="LW6" s="97"/>
      <c r="LX6" s="97"/>
      <c r="LY6" s="97"/>
      <c r="LZ6" s="97"/>
      <c r="MA6" s="97"/>
      <c r="MB6" s="97"/>
      <c r="MC6" s="97"/>
      <c r="MD6" s="97"/>
      <c r="ME6" s="97"/>
      <c r="MF6" s="97"/>
      <c r="MG6" s="97"/>
      <c r="MH6" s="97"/>
      <c r="MI6" s="97"/>
      <c r="MJ6" s="97"/>
      <c r="MK6" s="97"/>
      <c r="ML6" s="97"/>
      <c r="MM6" s="97"/>
      <c r="MN6" s="97"/>
      <c r="MO6" s="97"/>
      <c r="MP6" s="97"/>
      <c r="MQ6" s="97"/>
      <c r="MR6" s="97"/>
      <c r="MS6" s="97"/>
      <c r="MT6" s="97"/>
      <c r="MU6" s="97"/>
      <c r="MV6" s="97"/>
      <c r="MW6" s="97"/>
      <c r="MX6" s="97"/>
      <c r="MY6" s="97"/>
      <c r="MZ6" s="97"/>
      <c r="NA6" s="97"/>
      <c r="NB6" s="97"/>
      <c r="NC6" s="97"/>
      <c r="ND6" s="97"/>
      <c r="NE6" s="97"/>
      <c r="NF6" s="97"/>
      <c r="NG6" s="97"/>
      <c r="NH6" s="97"/>
      <c r="NI6" s="97"/>
      <c r="NJ6" s="97"/>
      <c r="NK6" s="97"/>
      <c r="NL6" s="97"/>
      <c r="NM6" s="97"/>
      <c r="NN6" s="97"/>
      <c r="NO6" s="97"/>
      <c r="NP6" s="97"/>
      <c r="NQ6" s="97"/>
      <c r="NR6" s="97"/>
      <c r="NS6" s="97"/>
      <c r="NT6" s="97"/>
      <c r="NU6" s="97"/>
      <c r="NV6" s="97"/>
      <c r="NW6" s="97"/>
      <c r="NX6" s="97"/>
      <c r="NY6" s="97"/>
      <c r="NZ6" s="97"/>
      <c r="OA6" s="97"/>
      <c r="OB6" s="97"/>
      <c r="OC6" s="97"/>
      <c r="OD6" s="97"/>
      <c r="OE6" s="97"/>
      <c r="OF6" s="97"/>
      <c r="OG6" s="97"/>
      <c r="OH6" s="97"/>
      <c r="OI6" s="97"/>
      <c r="OJ6" s="97"/>
      <c r="OK6" s="97"/>
      <c r="OL6" s="97"/>
      <c r="OM6" s="97"/>
      <c r="ON6" s="97"/>
      <c r="OO6" s="97"/>
      <c r="OP6" s="97"/>
      <c r="OQ6" s="97"/>
      <c r="OR6" s="97"/>
      <c r="OS6" s="97"/>
      <c r="OT6" s="97"/>
      <c r="OU6" s="97"/>
      <c r="OV6" s="97"/>
      <c r="OW6" s="97"/>
      <c r="OX6" s="97"/>
      <c r="OY6" s="97"/>
      <c r="OZ6" s="97"/>
      <c r="PA6" s="97"/>
      <c r="PB6" s="97"/>
      <c r="PC6" s="97"/>
      <c r="PD6" s="97"/>
      <c r="PE6" s="97"/>
      <c r="PF6" s="97"/>
      <c r="PG6" s="97"/>
      <c r="PH6" s="97"/>
      <c r="PI6" s="97"/>
      <c r="PJ6" s="97"/>
      <c r="PK6" s="97"/>
      <c r="PL6" s="97"/>
      <c r="PM6" s="97"/>
      <c r="PN6" s="97"/>
      <c r="PO6" s="97"/>
      <c r="PP6" s="97"/>
      <c r="PQ6" s="97"/>
      <c r="PR6" s="97"/>
      <c r="PS6" s="97"/>
      <c r="PT6" s="97"/>
      <c r="PU6" s="97"/>
      <c r="PV6" s="97"/>
      <c r="PW6" s="97"/>
      <c r="PX6" s="97"/>
      <c r="PY6" s="97"/>
      <c r="PZ6" s="97"/>
      <c r="QA6" s="97"/>
      <c r="QB6" s="97"/>
      <c r="QC6" s="97"/>
      <c r="QD6" s="97"/>
      <c r="QE6" s="97"/>
      <c r="QF6" s="97"/>
      <c r="QG6" s="97"/>
      <c r="QH6" s="97"/>
      <c r="QI6" s="97"/>
      <c r="QJ6" s="97"/>
      <c r="QK6" s="97"/>
      <c r="QL6" s="97"/>
      <c r="QM6" s="97"/>
      <c r="QN6" s="97"/>
      <c r="QO6" s="97"/>
      <c r="QP6" s="97"/>
      <c r="QQ6" s="97"/>
      <c r="QR6" s="97"/>
      <c r="QS6" s="97"/>
      <c r="QT6" s="97"/>
      <c r="QU6" s="97"/>
      <c r="QV6" s="97"/>
      <c r="QW6" s="97"/>
      <c r="QX6" s="97"/>
      <c r="QY6" s="97"/>
      <c r="QZ6" s="97"/>
      <c r="RA6" s="97"/>
      <c r="RB6" s="97"/>
      <c r="RC6" s="97"/>
      <c r="RD6" s="97"/>
      <c r="RE6" s="97"/>
      <c r="RF6" s="97"/>
      <c r="RG6" s="97"/>
      <c r="RH6" s="97"/>
      <c r="RI6" s="97"/>
      <c r="RJ6" s="97"/>
      <c r="RK6" s="97"/>
      <c r="RL6" s="97"/>
      <c r="RM6" s="97"/>
      <c r="RN6" s="97"/>
      <c r="RO6" s="97"/>
      <c r="RP6" s="97"/>
      <c r="RQ6" s="97"/>
      <c r="RR6" s="97"/>
      <c r="RS6" s="97"/>
      <c r="RT6" s="97"/>
      <c r="RU6" s="97"/>
      <c r="RV6" s="97"/>
      <c r="RW6" s="97"/>
      <c r="RX6" s="97"/>
      <c r="RY6" s="97"/>
      <c r="RZ6" s="97"/>
      <c r="SA6" s="97"/>
      <c r="SB6" s="97"/>
      <c r="SC6" s="97"/>
      <c r="SD6" s="97"/>
      <c r="SE6" s="97"/>
      <c r="SF6" s="97"/>
      <c r="SG6" s="97"/>
      <c r="SH6" s="97"/>
      <c r="SI6" s="97"/>
      <c r="SJ6" s="97"/>
      <c r="SK6" s="97"/>
      <c r="SL6" s="97"/>
      <c r="SM6" s="97"/>
      <c r="SN6" s="97"/>
      <c r="SO6" s="97"/>
      <c r="SP6" s="97"/>
      <c r="SQ6" s="97"/>
      <c r="SR6" s="97"/>
      <c r="SS6" s="97"/>
      <c r="ST6" s="97"/>
      <c r="SU6" s="97"/>
      <c r="SV6" s="97"/>
      <c r="SW6" s="97"/>
      <c r="SX6" s="97"/>
      <c r="SY6" s="97"/>
      <c r="SZ6" s="97"/>
      <c r="TA6" s="97"/>
      <c r="TB6" s="97"/>
      <c r="TC6" s="97"/>
      <c r="TD6" s="97"/>
      <c r="TE6" s="97"/>
      <c r="TF6" s="97"/>
      <c r="TG6" s="97"/>
      <c r="TH6" s="97"/>
      <c r="TI6" s="97"/>
      <c r="TJ6" s="97"/>
      <c r="TK6" s="97"/>
      <c r="TL6" s="97"/>
      <c r="TM6" s="97"/>
      <c r="TN6" s="97"/>
      <c r="TO6" s="97"/>
      <c r="TP6" s="97"/>
      <c r="TQ6" s="97"/>
      <c r="TR6" s="97"/>
      <c r="TS6" s="97"/>
      <c r="TT6" s="97"/>
      <c r="TU6" s="97"/>
      <c r="TV6" s="97"/>
      <c r="TW6" s="97"/>
      <c r="TX6" s="97"/>
      <c r="TY6" s="97"/>
      <c r="TZ6" s="97"/>
      <c r="UA6" s="97"/>
      <c r="UB6" s="97"/>
      <c r="UC6" s="97"/>
      <c r="UD6" s="97"/>
      <c r="UE6" s="97"/>
      <c r="UF6" s="97"/>
      <c r="UG6" s="97"/>
      <c r="UH6" s="97"/>
      <c r="UI6" s="97"/>
      <c r="UJ6" s="97"/>
      <c r="UK6" s="97"/>
      <c r="UL6" s="97"/>
      <c r="UM6" s="97"/>
      <c r="UN6" s="97"/>
      <c r="UO6" s="97"/>
      <c r="UP6" s="97"/>
      <c r="UQ6" s="97"/>
      <c r="UR6" s="97"/>
      <c r="US6" s="97"/>
      <c r="UT6" s="97"/>
      <c r="UU6" s="97"/>
      <c r="UV6" s="97"/>
      <c r="UW6" s="97"/>
      <c r="UX6" s="97"/>
      <c r="UY6" s="97"/>
      <c r="UZ6" s="97"/>
      <c r="VA6" s="97"/>
      <c r="VB6" s="97"/>
      <c r="VC6" s="97"/>
      <c r="VD6" s="97"/>
      <c r="VE6" s="97"/>
      <c r="VF6" s="97"/>
    </row>
    <row r="7" spans="1:578" s="97" customFormat="1" ht="15">
      <c r="A7" s="84">
        <f t="shared" si="10"/>
        <v>4</v>
      </c>
      <c r="B7" s="29" t="s">
        <v>43</v>
      </c>
      <c r="C7" s="85" t="s">
        <v>44</v>
      </c>
      <c r="D7" s="86">
        <v>203</v>
      </c>
      <c r="E7" s="85" t="s">
        <v>45</v>
      </c>
      <c r="F7" s="25" t="s">
        <v>46</v>
      </c>
      <c r="G7" s="29" t="s">
        <v>60</v>
      </c>
      <c r="H7" s="26" t="s">
        <v>61</v>
      </c>
      <c r="I7" s="89">
        <v>43450</v>
      </c>
      <c r="J7" s="90"/>
      <c r="K7" s="88">
        <v>11</v>
      </c>
      <c r="L7" s="88">
        <v>40</v>
      </c>
      <c r="M7" s="88" t="s">
        <v>54</v>
      </c>
      <c r="N7" s="88" t="s">
        <v>50</v>
      </c>
      <c r="O7" s="26" t="s">
        <v>62</v>
      </c>
      <c r="P7" s="87" t="s">
        <v>42</v>
      </c>
      <c r="Q7" s="87" t="s">
        <v>42</v>
      </c>
      <c r="R7" s="88">
        <v>1</v>
      </c>
      <c r="S7" s="91">
        <v>14133</v>
      </c>
      <c r="T7" s="91">
        <v>600</v>
      </c>
      <c r="U7" s="91"/>
      <c r="V7" s="91">
        <f t="shared" si="6"/>
        <v>14733</v>
      </c>
      <c r="W7" s="92"/>
      <c r="X7" s="92"/>
      <c r="Y7" s="92">
        <f t="shared" si="7"/>
        <v>14733</v>
      </c>
      <c r="Z7" s="91">
        <v>1093</v>
      </c>
      <c r="AA7" s="91">
        <v>679</v>
      </c>
      <c r="AB7" s="93"/>
      <c r="AC7" s="92">
        <f t="shared" si="8"/>
        <v>2578.2749999999996</v>
      </c>
      <c r="AD7" s="92">
        <f t="shared" si="9"/>
        <v>441.99</v>
      </c>
      <c r="AE7" s="92">
        <f t="shared" si="0"/>
        <v>751.38299999999992</v>
      </c>
      <c r="AF7" s="92">
        <f t="shared" si="1"/>
        <v>294.66000000000003</v>
      </c>
      <c r="AG7" s="92">
        <f t="shared" si="2"/>
        <v>2750.833333333333</v>
      </c>
      <c r="AH7" s="92">
        <f t="shared" si="3"/>
        <v>27508.333333333332</v>
      </c>
      <c r="AI7" s="92">
        <f>(Y7+Z7+AA7)/2</f>
        <v>8252.5</v>
      </c>
      <c r="AJ7" s="92">
        <f t="shared" si="4"/>
        <v>23780.613555555559</v>
      </c>
      <c r="AK7" s="92">
        <f t="shared" si="5"/>
        <v>285367.36266666674</v>
      </c>
      <c r="AL7" s="92"/>
      <c r="AM7" s="92"/>
      <c r="AN7" s="92"/>
      <c r="AO7" s="92"/>
      <c r="AQ7" s="94"/>
    </row>
    <row r="8" spans="1:578" s="96" customFormat="1" ht="15">
      <c r="A8" s="84">
        <f t="shared" si="10"/>
        <v>5</v>
      </c>
      <c r="B8" s="29" t="s">
        <v>43</v>
      </c>
      <c r="C8" s="85" t="s">
        <v>44</v>
      </c>
      <c r="D8" s="86">
        <v>203</v>
      </c>
      <c r="E8" s="85" t="s">
        <v>45</v>
      </c>
      <c r="F8" s="25" t="s">
        <v>46</v>
      </c>
      <c r="G8" s="29" t="s">
        <v>63</v>
      </c>
      <c r="H8" s="27" t="s">
        <v>64</v>
      </c>
      <c r="I8" s="89">
        <v>43512</v>
      </c>
      <c r="J8" s="90"/>
      <c r="K8" s="88">
        <v>7</v>
      </c>
      <c r="L8" s="88">
        <v>40</v>
      </c>
      <c r="M8" s="88" t="s">
        <v>54</v>
      </c>
      <c r="N8" s="88" t="s">
        <v>50</v>
      </c>
      <c r="O8" s="26" t="s">
        <v>65</v>
      </c>
      <c r="P8" s="87" t="s">
        <v>42</v>
      </c>
      <c r="Q8" s="87" t="s">
        <v>42</v>
      </c>
      <c r="R8" s="88">
        <v>1</v>
      </c>
      <c r="S8" s="91">
        <v>11956</v>
      </c>
      <c r="T8" s="91">
        <v>600</v>
      </c>
      <c r="U8" s="91"/>
      <c r="V8" s="91">
        <f t="shared" si="6"/>
        <v>12556</v>
      </c>
      <c r="W8" s="92"/>
      <c r="X8" s="92"/>
      <c r="Y8" s="92">
        <f t="shared" si="7"/>
        <v>12556</v>
      </c>
      <c r="Z8" s="91">
        <v>926</v>
      </c>
      <c r="AA8" s="91">
        <v>630</v>
      </c>
      <c r="AB8" s="93"/>
      <c r="AC8" s="92">
        <f t="shared" si="8"/>
        <v>2197.2999999999997</v>
      </c>
      <c r="AD8" s="92">
        <f t="shared" si="9"/>
        <v>376.68</v>
      </c>
      <c r="AE8" s="92">
        <f t="shared" si="0"/>
        <v>640.35599999999999</v>
      </c>
      <c r="AF8" s="92">
        <f t="shared" si="1"/>
        <v>251.12</v>
      </c>
      <c r="AG8" s="92">
        <f t="shared" si="2"/>
        <v>2352</v>
      </c>
      <c r="AH8" s="92">
        <f t="shared" si="3"/>
        <v>23520</v>
      </c>
      <c r="AI8" s="92">
        <f>(Y8+Z8+AA8)/2</f>
        <v>7056</v>
      </c>
      <c r="AJ8" s="92">
        <f t="shared" si="4"/>
        <v>20321.455999999998</v>
      </c>
      <c r="AK8" s="92">
        <f t="shared" si="5"/>
        <v>243857.47199999998</v>
      </c>
      <c r="AL8" s="92"/>
      <c r="AM8" s="99"/>
      <c r="AN8" s="99"/>
      <c r="AO8" s="99"/>
      <c r="AQ8" s="94"/>
    </row>
    <row r="9" spans="1:578" s="96" customFormat="1" ht="15">
      <c r="A9" s="84">
        <f t="shared" si="10"/>
        <v>6</v>
      </c>
      <c r="B9" s="29" t="s">
        <v>43</v>
      </c>
      <c r="C9" s="85" t="s">
        <v>44</v>
      </c>
      <c r="D9" s="86">
        <v>203</v>
      </c>
      <c r="E9" s="85" t="s">
        <v>45</v>
      </c>
      <c r="F9" s="25" t="s">
        <v>46</v>
      </c>
      <c r="G9" s="29" t="s">
        <v>66</v>
      </c>
      <c r="H9" s="26" t="s">
        <v>67</v>
      </c>
      <c r="I9" s="89">
        <v>40560</v>
      </c>
      <c r="J9" s="90">
        <v>6</v>
      </c>
      <c r="K9" s="90"/>
      <c r="L9" s="88">
        <v>40</v>
      </c>
      <c r="M9" s="88" t="s">
        <v>54</v>
      </c>
      <c r="N9" s="88" t="s">
        <v>59</v>
      </c>
      <c r="O9" s="27" t="s">
        <v>1220</v>
      </c>
      <c r="P9" s="87" t="s">
        <v>42</v>
      </c>
      <c r="Q9" s="87" t="s">
        <v>42</v>
      </c>
      <c r="R9" s="88">
        <v>1</v>
      </c>
      <c r="S9" s="92">
        <v>11383</v>
      </c>
      <c r="T9" s="92">
        <v>600</v>
      </c>
      <c r="U9" s="92"/>
      <c r="V9" s="91">
        <f t="shared" si="6"/>
        <v>11983</v>
      </c>
      <c r="W9" s="92"/>
      <c r="X9" s="92"/>
      <c r="Y9" s="92">
        <f t="shared" si="7"/>
        <v>11983</v>
      </c>
      <c r="Z9" s="92">
        <v>915</v>
      </c>
      <c r="AA9" s="92">
        <v>616</v>
      </c>
      <c r="AB9" s="93">
        <f>102.68*2</f>
        <v>205.36</v>
      </c>
      <c r="AC9" s="92">
        <f t="shared" si="8"/>
        <v>2097.0250000000001</v>
      </c>
      <c r="AD9" s="92">
        <f t="shared" si="9"/>
        <v>359.49</v>
      </c>
      <c r="AE9" s="92">
        <f t="shared" si="0"/>
        <v>611.13299999999992</v>
      </c>
      <c r="AF9" s="92">
        <f t="shared" si="1"/>
        <v>239.66</v>
      </c>
      <c r="AG9" s="92">
        <f t="shared" si="2"/>
        <v>2252.333333333333</v>
      </c>
      <c r="AH9" s="92">
        <f t="shared" si="3"/>
        <v>22523.333333333332</v>
      </c>
      <c r="AI9" s="92">
        <f>(Y9+Z9+AA9)/2</f>
        <v>6757</v>
      </c>
      <c r="AJ9" s="92">
        <f t="shared" si="4"/>
        <v>19654.39022222222</v>
      </c>
      <c r="AK9" s="92">
        <f t="shared" si="5"/>
        <v>235852.68266666663</v>
      </c>
      <c r="AL9" s="92"/>
      <c r="AM9" s="99"/>
      <c r="AN9" s="99"/>
      <c r="AO9" s="99"/>
      <c r="AQ9" s="94"/>
    </row>
    <row r="10" spans="1:578" s="101" customFormat="1" ht="15.75">
      <c r="A10" s="100" t="s">
        <v>69</v>
      </c>
      <c r="B10" s="80"/>
      <c r="C10" s="80"/>
      <c r="D10" s="80"/>
      <c r="E10" s="80"/>
      <c r="F10" s="80"/>
      <c r="G10" s="80"/>
      <c r="H10" s="80"/>
      <c r="I10" s="81"/>
      <c r="J10" s="82"/>
      <c r="K10" s="82"/>
      <c r="L10" s="80"/>
      <c r="M10" s="80"/>
      <c r="N10" s="80"/>
      <c r="O10" s="80"/>
      <c r="P10" s="80"/>
      <c r="Q10" s="80"/>
      <c r="R10" s="80"/>
      <c r="S10" s="83">
        <f t="shared" ref="S10:AO10" si="11">SUM(S4:S9)</f>
        <v>189637</v>
      </c>
      <c r="T10" s="83">
        <f t="shared" si="11"/>
        <v>2400</v>
      </c>
      <c r="U10" s="83">
        <f t="shared" si="11"/>
        <v>0</v>
      </c>
      <c r="V10" s="83">
        <f t="shared" si="11"/>
        <v>192037</v>
      </c>
      <c r="W10" s="83">
        <f t="shared" si="11"/>
        <v>0</v>
      </c>
      <c r="X10" s="83">
        <f t="shared" si="11"/>
        <v>0</v>
      </c>
      <c r="Y10" s="83">
        <f t="shared" si="11"/>
        <v>192037</v>
      </c>
      <c r="Z10" s="83">
        <f t="shared" si="11"/>
        <v>9404</v>
      </c>
      <c r="AA10" s="83">
        <f t="shared" si="11"/>
        <v>6366</v>
      </c>
      <c r="AB10" s="83">
        <f t="shared" si="11"/>
        <v>616.08000000000004</v>
      </c>
      <c r="AC10" s="83">
        <f t="shared" si="11"/>
        <v>33606.474999999991</v>
      </c>
      <c r="AD10" s="83">
        <f t="shared" si="11"/>
        <v>5761.11</v>
      </c>
      <c r="AE10" s="83">
        <f t="shared" si="11"/>
        <v>9793.8869999999988</v>
      </c>
      <c r="AF10" s="83">
        <f t="shared" si="11"/>
        <v>3840.74</v>
      </c>
      <c r="AG10" s="83">
        <f t="shared" si="11"/>
        <v>34634.5</v>
      </c>
      <c r="AH10" s="83">
        <f t="shared" si="11"/>
        <v>346345</v>
      </c>
      <c r="AI10" s="83">
        <f t="shared" si="11"/>
        <v>50069</v>
      </c>
      <c r="AJ10" s="83">
        <f t="shared" si="11"/>
        <v>297346.00033333333</v>
      </c>
      <c r="AK10" s="83">
        <f t="shared" si="11"/>
        <v>3568152.0040000007</v>
      </c>
      <c r="AL10" s="83">
        <f t="shared" si="11"/>
        <v>0</v>
      </c>
      <c r="AM10" s="83">
        <f t="shared" si="11"/>
        <v>0</v>
      </c>
      <c r="AN10" s="83">
        <f t="shared" si="11"/>
        <v>0</v>
      </c>
      <c r="AO10" s="83">
        <f t="shared" si="11"/>
        <v>0</v>
      </c>
      <c r="AQ10" s="94"/>
    </row>
    <row r="11" spans="1:578" s="102" customFormat="1" ht="15">
      <c r="A11" s="84">
        <v>1</v>
      </c>
      <c r="B11" s="29" t="s">
        <v>43</v>
      </c>
      <c r="C11" s="85" t="s">
        <v>44</v>
      </c>
      <c r="D11" s="86">
        <v>203</v>
      </c>
      <c r="E11" s="85" t="s">
        <v>45</v>
      </c>
      <c r="F11" s="25" t="s">
        <v>46</v>
      </c>
      <c r="G11" s="29" t="s">
        <v>70</v>
      </c>
      <c r="H11" s="26" t="s">
        <v>71</v>
      </c>
      <c r="I11" s="89">
        <v>43440</v>
      </c>
      <c r="J11" s="90"/>
      <c r="K11" s="90">
        <v>25</v>
      </c>
      <c r="L11" s="88">
        <v>40</v>
      </c>
      <c r="M11" s="88" t="s">
        <v>54</v>
      </c>
      <c r="N11" s="88" t="s">
        <v>50</v>
      </c>
      <c r="O11" s="27" t="s">
        <v>72</v>
      </c>
      <c r="P11" s="87" t="s">
        <v>69</v>
      </c>
      <c r="Q11" s="87" t="s">
        <v>69</v>
      </c>
      <c r="R11" s="88">
        <v>1</v>
      </c>
      <c r="S11" s="91">
        <v>62968</v>
      </c>
      <c r="T11" s="91"/>
      <c r="U11" s="91"/>
      <c r="V11" s="91">
        <f t="shared" ref="V11:V15" si="12">+S11+T11+U11</f>
        <v>62968</v>
      </c>
      <c r="W11" s="92"/>
      <c r="X11" s="92"/>
      <c r="Y11" s="92">
        <f t="shared" ref="Y11:Y15" si="13">+V11+W11+X11</f>
        <v>62968</v>
      </c>
      <c r="Z11" s="91">
        <v>2288</v>
      </c>
      <c r="AA11" s="91">
        <v>1617</v>
      </c>
      <c r="AB11" s="92"/>
      <c r="AC11" s="92">
        <f t="shared" ref="AC11:AC15" si="14">Y11*17.5%</f>
        <v>11019.4</v>
      </c>
      <c r="AD11" s="92">
        <f t="shared" ref="AD11:AD15" si="15">Y11*3%</f>
        <v>1889.04</v>
      </c>
      <c r="AE11" s="92">
        <f t="shared" ref="AE11:AE15" si="16">Y11*5.1%</f>
        <v>3211.3679999999999</v>
      </c>
      <c r="AF11" s="92">
        <f t="shared" ref="AF11:AF15" si="17">Y11*2%</f>
        <v>1259.3600000000001</v>
      </c>
      <c r="AG11" s="92">
        <f t="shared" ref="AG11:AG15" si="18">(Y11+Z11+AA11)/30*5</f>
        <v>11145.5</v>
      </c>
      <c r="AH11" s="92">
        <f t="shared" ref="AH11:AH15" si="19">(Y11+Z11+AA11)/30*50</f>
        <v>111455</v>
      </c>
      <c r="AI11" s="92">
        <f t="shared" ref="AI11:AI15" si="20">(Y11+Z11+AA11)/2</f>
        <v>33436.5</v>
      </c>
      <c r="AJ11" s="92">
        <f t="shared" ref="AJ11:AJ15" si="21">Y11+AB11+AC11+AD11+AE11+AF11+Z11+AA11+(AG11/12+AH11/12+AI11/12)</f>
        <v>97255.251333333319</v>
      </c>
      <c r="AK11" s="92">
        <f t="shared" ref="AK11:AK15" si="22">+AJ11*12</f>
        <v>1167063.0159999998</v>
      </c>
      <c r="AL11" s="92"/>
      <c r="AM11" s="92"/>
      <c r="AN11" s="92"/>
      <c r="AO11" s="92"/>
      <c r="AP11" s="97"/>
      <c r="AQ11" s="94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</row>
    <row r="12" spans="1:578" s="98" customFormat="1" ht="15">
      <c r="A12" s="84">
        <f>+A11+1</f>
        <v>2</v>
      </c>
      <c r="B12" s="29" t="s">
        <v>43</v>
      </c>
      <c r="C12" s="85" t="s">
        <v>44</v>
      </c>
      <c r="D12" s="86">
        <v>203</v>
      </c>
      <c r="E12" s="85" t="s">
        <v>45</v>
      </c>
      <c r="F12" s="25" t="s">
        <v>46</v>
      </c>
      <c r="G12" s="29" t="s">
        <v>73</v>
      </c>
      <c r="H12" s="26" t="s">
        <v>74</v>
      </c>
      <c r="I12" s="89">
        <v>40140</v>
      </c>
      <c r="J12" s="90"/>
      <c r="K12" s="90">
        <v>18</v>
      </c>
      <c r="L12" s="88">
        <v>40</v>
      </c>
      <c r="M12" s="88" t="s">
        <v>54</v>
      </c>
      <c r="N12" s="88" t="s">
        <v>50</v>
      </c>
      <c r="O12" s="27" t="s">
        <v>1219</v>
      </c>
      <c r="P12" s="87" t="s">
        <v>69</v>
      </c>
      <c r="Q12" s="87" t="s">
        <v>69</v>
      </c>
      <c r="R12" s="88">
        <v>1</v>
      </c>
      <c r="S12" s="91">
        <v>29714</v>
      </c>
      <c r="T12" s="91"/>
      <c r="U12" s="91"/>
      <c r="V12" s="91">
        <f t="shared" si="12"/>
        <v>29714</v>
      </c>
      <c r="W12" s="92"/>
      <c r="X12" s="92"/>
      <c r="Y12" s="92">
        <f t="shared" si="13"/>
        <v>29714</v>
      </c>
      <c r="Z12" s="91">
        <v>1465</v>
      </c>
      <c r="AA12" s="91">
        <v>987</v>
      </c>
      <c r="AB12" s="92">
        <f>102.68*3</f>
        <v>308.04000000000002</v>
      </c>
      <c r="AC12" s="92">
        <f t="shared" si="14"/>
        <v>5199.95</v>
      </c>
      <c r="AD12" s="92">
        <f t="shared" si="15"/>
        <v>891.42</v>
      </c>
      <c r="AE12" s="92">
        <f t="shared" si="16"/>
        <v>1515.414</v>
      </c>
      <c r="AF12" s="92">
        <f t="shared" si="17"/>
        <v>594.28</v>
      </c>
      <c r="AG12" s="92">
        <f t="shared" si="18"/>
        <v>5361</v>
      </c>
      <c r="AH12" s="92">
        <f t="shared" si="19"/>
        <v>53610</v>
      </c>
      <c r="AI12" s="92">
        <f t="shared" si="20"/>
        <v>16083</v>
      </c>
      <c r="AJ12" s="92">
        <f t="shared" si="21"/>
        <v>46929.603999999992</v>
      </c>
      <c r="AK12" s="92">
        <f t="shared" si="22"/>
        <v>563155.24799999991</v>
      </c>
      <c r="AL12" s="103"/>
      <c r="AM12" s="92"/>
      <c r="AN12" s="92"/>
      <c r="AO12" s="92"/>
      <c r="AP12" s="97"/>
      <c r="AQ12" s="94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</row>
    <row r="13" spans="1:578" s="98" customFormat="1" ht="15">
      <c r="A13" s="84">
        <f t="shared" ref="A13:A15" si="23">+A12+1</f>
        <v>3</v>
      </c>
      <c r="B13" s="29" t="s">
        <v>43</v>
      </c>
      <c r="C13" s="85" t="s">
        <v>44</v>
      </c>
      <c r="D13" s="86">
        <v>203</v>
      </c>
      <c r="E13" s="85" t="s">
        <v>45</v>
      </c>
      <c r="F13" s="25" t="s">
        <v>46</v>
      </c>
      <c r="G13" s="29" t="s">
        <v>75</v>
      </c>
      <c r="H13" s="26" t="s">
        <v>76</v>
      </c>
      <c r="I13" s="89">
        <v>39295</v>
      </c>
      <c r="J13" s="90"/>
      <c r="K13" s="90">
        <v>11</v>
      </c>
      <c r="L13" s="88">
        <v>40</v>
      </c>
      <c r="M13" s="88" t="s">
        <v>54</v>
      </c>
      <c r="N13" s="88" t="s">
        <v>50</v>
      </c>
      <c r="O13" s="26" t="s">
        <v>77</v>
      </c>
      <c r="P13" s="87" t="s">
        <v>69</v>
      </c>
      <c r="Q13" s="87" t="s">
        <v>69</v>
      </c>
      <c r="R13" s="88">
        <v>1</v>
      </c>
      <c r="S13" s="91">
        <v>14133</v>
      </c>
      <c r="T13" s="91">
        <v>600</v>
      </c>
      <c r="U13" s="91">
        <v>337</v>
      </c>
      <c r="V13" s="91">
        <f t="shared" si="12"/>
        <v>15070</v>
      </c>
      <c r="W13" s="92"/>
      <c r="X13" s="92"/>
      <c r="Y13" s="92">
        <f t="shared" si="13"/>
        <v>15070</v>
      </c>
      <c r="Z13" s="91">
        <v>1093</v>
      </c>
      <c r="AA13" s="91">
        <v>679</v>
      </c>
      <c r="AB13" s="93">
        <f>102.68*3</f>
        <v>308.04000000000002</v>
      </c>
      <c r="AC13" s="92">
        <f t="shared" si="14"/>
        <v>2637.25</v>
      </c>
      <c r="AD13" s="92">
        <f t="shared" si="15"/>
        <v>452.09999999999997</v>
      </c>
      <c r="AE13" s="92">
        <f t="shared" si="16"/>
        <v>768.56999999999994</v>
      </c>
      <c r="AF13" s="92">
        <f t="shared" si="17"/>
        <v>301.40000000000003</v>
      </c>
      <c r="AG13" s="92">
        <f t="shared" si="18"/>
        <v>2807</v>
      </c>
      <c r="AH13" s="92">
        <f t="shared" si="19"/>
        <v>28070</v>
      </c>
      <c r="AI13" s="92">
        <f t="shared" si="20"/>
        <v>8421</v>
      </c>
      <c r="AJ13" s="92">
        <f t="shared" si="21"/>
        <v>24584.193333333333</v>
      </c>
      <c r="AK13" s="92">
        <f t="shared" si="22"/>
        <v>295010.32</v>
      </c>
      <c r="AL13" s="92"/>
      <c r="AM13" s="103"/>
      <c r="AN13" s="103"/>
      <c r="AO13" s="103"/>
      <c r="AP13" s="97"/>
      <c r="AQ13" s="94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</row>
    <row r="14" spans="1:578" s="96" customFormat="1" ht="15">
      <c r="A14" s="84">
        <f t="shared" si="23"/>
        <v>4</v>
      </c>
      <c r="B14" s="29" t="s">
        <v>43</v>
      </c>
      <c r="C14" s="85" t="s">
        <v>44</v>
      </c>
      <c r="D14" s="86">
        <v>203</v>
      </c>
      <c r="E14" s="85" t="s">
        <v>45</v>
      </c>
      <c r="F14" s="25" t="s">
        <v>46</v>
      </c>
      <c r="G14" s="29" t="s">
        <v>78</v>
      </c>
      <c r="H14" s="26" t="s">
        <v>79</v>
      </c>
      <c r="I14" s="89">
        <v>32923</v>
      </c>
      <c r="J14" s="90"/>
      <c r="K14" s="90">
        <v>11</v>
      </c>
      <c r="L14" s="88">
        <v>40</v>
      </c>
      <c r="M14" s="88" t="s">
        <v>54</v>
      </c>
      <c r="N14" s="88" t="s">
        <v>50</v>
      </c>
      <c r="O14" s="26" t="s">
        <v>80</v>
      </c>
      <c r="P14" s="87" t="s">
        <v>69</v>
      </c>
      <c r="Q14" s="87" t="s">
        <v>69</v>
      </c>
      <c r="R14" s="88">
        <v>1</v>
      </c>
      <c r="S14" s="91">
        <v>14133</v>
      </c>
      <c r="T14" s="91">
        <v>600</v>
      </c>
      <c r="U14" s="91">
        <v>337</v>
      </c>
      <c r="V14" s="91">
        <f t="shared" si="12"/>
        <v>15070</v>
      </c>
      <c r="W14" s="92"/>
      <c r="X14" s="92"/>
      <c r="Y14" s="92">
        <f t="shared" si="13"/>
        <v>15070</v>
      </c>
      <c r="Z14" s="91">
        <v>1093</v>
      </c>
      <c r="AA14" s="91">
        <v>679</v>
      </c>
      <c r="AB14" s="93">
        <f>102.68*6</f>
        <v>616.08000000000004</v>
      </c>
      <c r="AC14" s="92">
        <f t="shared" si="14"/>
        <v>2637.25</v>
      </c>
      <c r="AD14" s="92">
        <f t="shared" si="15"/>
        <v>452.09999999999997</v>
      </c>
      <c r="AE14" s="92">
        <f t="shared" si="16"/>
        <v>768.56999999999994</v>
      </c>
      <c r="AF14" s="92">
        <f t="shared" si="17"/>
        <v>301.40000000000003</v>
      </c>
      <c r="AG14" s="92">
        <f t="shared" si="18"/>
        <v>2807</v>
      </c>
      <c r="AH14" s="92">
        <f t="shared" si="19"/>
        <v>28070</v>
      </c>
      <c r="AI14" s="92">
        <f t="shared" si="20"/>
        <v>8421</v>
      </c>
      <c r="AJ14" s="92">
        <f t="shared" si="21"/>
        <v>24892.233333333334</v>
      </c>
      <c r="AK14" s="92">
        <f t="shared" si="22"/>
        <v>298706.8</v>
      </c>
      <c r="AL14" s="92"/>
      <c r="AM14" s="99"/>
      <c r="AN14" s="99"/>
      <c r="AO14" s="99"/>
      <c r="AQ14" s="94"/>
    </row>
    <row r="15" spans="1:578" s="96" customFormat="1" ht="15">
      <c r="A15" s="84">
        <f t="shared" si="23"/>
        <v>5</v>
      </c>
      <c r="B15" s="29" t="s">
        <v>43</v>
      </c>
      <c r="C15" s="85" t="s">
        <v>44</v>
      </c>
      <c r="D15" s="86">
        <v>203</v>
      </c>
      <c r="E15" s="85" t="s">
        <v>45</v>
      </c>
      <c r="F15" s="25" t="s">
        <v>46</v>
      </c>
      <c r="G15" s="29" t="s">
        <v>81</v>
      </c>
      <c r="H15" s="26" t="s">
        <v>82</v>
      </c>
      <c r="I15" s="89">
        <v>42979</v>
      </c>
      <c r="J15" s="90" t="s">
        <v>58</v>
      </c>
      <c r="K15" s="90"/>
      <c r="L15" s="88">
        <v>40</v>
      </c>
      <c r="M15" s="88" t="s">
        <v>54</v>
      </c>
      <c r="N15" s="88" t="s">
        <v>59</v>
      </c>
      <c r="O15" s="26" t="s">
        <v>68</v>
      </c>
      <c r="P15" s="87" t="s">
        <v>69</v>
      </c>
      <c r="Q15" s="87" t="s">
        <v>69</v>
      </c>
      <c r="R15" s="88">
        <v>1</v>
      </c>
      <c r="S15" s="92">
        <f>14012+250+500</f>
        <v>14762</v>
      </c>
      <c r="T15" s="92">
        <v>600</v>
      </c>
      <c r="U15" s="92"/>
      <c r="V15" s="91">
        <f t="shared" si="12"/>
        <v>15362</v>
      </c>
      <c r="W15" s="92"/>
      <c r="X15" s="92"/>
      <c r="Y15" s="92">
        <f t="shared" si="13"/>
        <v>15362</v>
      </c>
      <c r="Z15" s="92">
        <v>1114</v>
      </c>
      <c r="AA15" s="92">
        <v>679</v>
      </c>
      <c r="AB15" s="93"/>
      <c r="AC15" s="92">
        <f t="shared" si="14"/>
        <v>2688.35</v>
      </c>
      <c r="AD15" s="92">
        <f t="shared" si="15"/>
        <v>460.85999999999996</v>
      </c>
      <c r="AE15" s="92">
        <f t="shared" si="16"/>
        <v>783.46199999999999</v>
      </c>
      <c r="AF15" s="92">
        <f t="shared" si="17"/>
        <v>307.24</v>
      </c>
      <c r="AG15" s="92">
        <f t="shared" si="18"/>
        <v>2859.166666666667</v>
      </c>
      <c r="AH15" s="92">
        <f t="shared" si="19"/>
        <v>28591.666666666668</v>
      </c>
      <c r="AI15" s="92">
        <f t="shared" si="20"/>
        <v>8577.5</v>
      </c>
      <c r="AJ15" s="92">
        <f t="shared" si="21"/>
        <v>24730.606444444446</v>
      </c>
      <c r="AK15" s="92">
        <f t="shared" si="22"/>
        <v>296767.27733333333</v>
      </c>
      <c r="AL15" s="92"/>
      <c r="AM15" s="92"/>
      <c r="AN15" s="92"/>
      <c r="AO15" s="92"/>
      <c r="AQ15" s="94"/>
    </row>
    <row r="16" spans="1:578" s="101" customFormat="1" ht="15.75">
      <c r="A16" s="100" t="s">
        <v>1146</v>
      </c>
      <c r="G16" s="31"/>
      <c r="I16" s="104"/>
      <c r="J16" s="106"/>
      <c r="K16" s="106"/>
      <c r="S16" s="83">
        <f>SUM(S11:S15)</f>
        <v>135710</v>
      </c>
      <c r="T16" s="83">
        <f t="shared" ref="T16:AO16" si="24">SUM(T11:T15)</f>
        <v>1800</v>
      </c>
      <c r="U16" s="83">
        <f t="shared" si="24"/>
        <v>674</v>
      </c>
      <c r="V16" s="83">
        <f t="shared" si="24"/>
        <v>138184</v>
      </c>
      <c r="W16" s="83">
        <f t="shared" si="24"/>
        <v>0</v>
      </c>
      <c r="X16" s="83">
        <f t="shared" si="24"/>
        <v>0</v>
      </c>
      <c r="Y16" s="83">
        <f t="shared" si="24"/>
        <v>138184</v>
      </c>
      <c r="Z16" s="83">
        <f t="shared" si="24"/>
        <v>7053</v>
      </c>
      <c r="AA16" s="83">
        <f t="shared" si="24"/>
        <v>4641</v>
      </c>
      <c r="AB16" s="83">
        <f t="shared" si="24"/>
        <v>1232.1600000000001</v>
      </c>
      <c r="AC16" s="83">
        <f t="shared" si="24"/>
        <v>24182.199999999997</v>
      </c>
      <c r="AD16" s="83">
        <f t="shared" si="24"/>
        <v>4145.5199999999995</v>
      </c>
      <c r="AE16" s="83">
        <f t="shared" si="24"/>
        <v>7047.384</v>
      </c>
      <c r="AF16" s="83">
        <f t="shared" si="24"/>
        <v>2763.6800000000003</v>
      </c>
      <c r="AG16" s="83">
        <f t="shared" si="24"/>
        <v>24979.666666666668</v>
      </c>
      <c r="AH16" s="83">
        <f t="shared" si="24"/>
        <v>249796.66666666666</v>
      </c>
      <c r="AI16" s="83">
        <f t="shared" si="24"/>
        <v>74939</v>
      </c>
      <c r="AJ16" s="83">
        <f t="shared" si="24"/>
        <v>218391.88844444443</v>
      </c>
      <c r="AK16" s="83">
        <f t="shared" si="24"/>
        <v>2620702.6613333328</v>
      </c>
      <c r="AL16" s="83">
        <f t="shared" si="24"/>
        <v>0</v>
      </c>
      <c r="AM16" s="83">
        <f t="shared" si="24"/>
        <v>0</v>
      </c>
      <c r="AN16" s="83">
        <f t="shared" si="24"/>
        <v>0</v>
      </c>
      <c r="AO16" s="83">
        <f t="shared" si="24"/>
        <v>0</v>
      </c>
      <c r="AQ16" s="94"/>
    </row>
    <row r="17" spans="1:578" s="97" customFormat="1" ht="15">
      <c r="A17" s="84">
        <v>1</v>
      </c>
      <c r="B17" s="29" t="s">
        <v>43</v>
      </c>
      <c r="C17" s="85" t="s">
        <v>44</v>
      </c>
      <c r="D17" s="86">
        <v>203</v>
      </c>
      <c r="E17" s="85" t="s">
        <v>45</v>
      </c>
      <c r="F17" s="25" t="s">
        <v>46</v>
      </c>
      <c r="G17" s="29" t="s">
        <v>83</v>
      </c>
      <c r="H17" s="26" t="s">
        <v>84</v>
      </c>
      <c r="I17" s="89">
        <v>41716</v>
      </c>
      <c r="J17" s="90" t="s">
        <v>58</v>
      </c>
      <c r="K17" s="90"/>
      <c r="L17" s="90">
        <v>40</v>
      </c>
      <c r="M17" s="88" t="s">
        <v>54</v>
      </c>
      <c r="N17" s="88" t="s">
        <v>59</v>
      </c>
      <c r="O17" s="26" t="s">
        <v>85</v>
      </c>
      <c r="P17" s="34" t="s">
        <v>1155</v>
      </c>
      <c r="Q17" s="34" t="s">
        <v>1146</v>
      </c>
      <c r="R17" s="88">
        <v>1</v>
      </c>
      <c r="S17" s="92">
        <f>14012+250+500</f>
        <v>14762</v>
      </c>
      <c r="T17" s="92">
        <v>600</v>
      </c>
      <c r="U17" s="92"/>
      <c r="V17" s="91">
        <f t="shared" ref="V17:V59" si="25">+S17+T17+U17</f>
        <v>15362</v>
      </c>
      <c r="W17" s="92"/>
      <c r="X17" s="92"/>
      <c r="Y17" s="92">
        <f t="shared" ref="Y17:Y59" si="26">+V17+W17+X17</f>
        <v>15362</v>
      </c>
      <c r="Z17" s="91">
        <v>1114</v>
      </c>
      <c r="AA17" s="91">
        <v>679</v>
      </c>
      <c r="AB17" s="93">
        <f>102.68*2</f>
        <v>205.36</v>
      </c>
      <c r="AC17" s="92">
        <f t="shared" ref="AC17:AC59" si="27">Y17*17.5%</f>
        <v>2688.35</v>
      </c>
      <c r="AD17" s="92">
        <f t="shared" ref="AD17:AD59" si="28">Y17*3%</f>
        <v>460.85999999999996</v>
      </c>
      <c r="AE17" s="92">
        <f t="shared" ref="AE17:AE59" si="29">Y17*5.1%</f>
        <v>783.46199999999999</v>
      </c>
      <c r="AF17" s="92">
        <f t="shared" ref="AF17:AF59" si="30">Y17*2%</f>
        <v>307.24</v>
      </c>
      <c r="AG17" s="92">
        <f t="shared" ref="AG17:AG59" si="31">(Y17+Z17+AA17)/30*5</f>
        <v>2859.166666666667</v>
      </c>
      <c r="AH17" s="92">
        <f t="shared" ref="AH17:AH59" si="32">(Y17+Z17+AA17)/30*50</f>
        <v>28591.666666666668</v>
      </c>
      <c r="AI17" s="92">
        <f t="shared" ref="AI17:AI59" si="33">(Y17+Z17+AA17)/2</f>
        <v>8577.5</v>
      </c>
      <c r="AJ17" s="92">
        <f>+(Y17+Z17+AA17+AB17+AC17+AD17+AE17+AF17)+((AG17+AH17+AI17)/12)</f>
        <v>24935.966444444446</v>
      </c>
      <c r="AK17" s="92">
        <f t="shared" ref="AK17:AK59" si="34">+AJ17*12</f>
        <v>299231.59733333334</v>
      </c>
      <c r="AL17" s="92"/>
      <c r="AM17" s="92"/>
      <c r="AN17" s="92"/>
      <c r="AO17" s="92"/>
      <c r="AQ17" s="94"/>
    </row>
    <row r="18" spans="1:578" s="98" customFormat="1" ht="15">
      <c r="A18" s="84">
        <v>2</v>
      </c>
      <c r="B18" s="29" t="s">
        <v>43</v>
      </c>
      <c r="C18" s="85" t="s">
        <v>44</v>
      </c>
      <c r="D18" s="86">
        <v>203</v>
      </c>
      <c r="E18" s="85" t="s">
        <v>45</v>
      </c>
      <c r="F18" s="25" t="s">
        <v>46</v>
      </c>
      <c r="G18" s="29" t="s">
        <v>86</v>
      </c>
      <c r="H18" s="27" t="s">
        <v>1195</v>
      </c>
      <c r="I18" s="89">
        <v>33604</v>
      </c>
      <c r="J18" s="90" t="s">
        <v>87</v>
      </c>
      <c r="K18" s="90"/>
      <c r="L18" s="90">
        <v>40</v>
      </c>
      <c r="M18" s="88" t="s">
        <v>54</v>
      </c>
      <c r="N18" s="88" t="s">
        <v>59</v>
      </c>
      <c r="O18" s="26" t="s">
        <v>88</v>
      </c>
      <c r="P18" s="34" t="s">
        <v>1155</v>
      </c>
      <c r="Q18" s="34" t="s">
        <v>1146</v>
      </c>
      <c r="R18" s="88">
        <v>1</v>
      </c>
      <c r="S18" s="92">
        <f>12087+375+550</f>
        <v>13012</v>
      </c>
      <c r="T18" s="92">
        <v>600</v>
      </c>
      <c r="U18" s="92"/>
      <c r="V18" s="91">
        <f t="shared" si="25"/>
        <v>13612</v>
      </c>
      <c r="W18" s="92"/>
      <c r="X18" s="92"/>
      <c r="Y18" s="92">
        <f t="shared" si="26"/>
        <v>13612</v>
      </c>
      <c r="Z18" s="91">
        <v>957</v>
      </c>
      <c r="AA18" s="91">
        <v>661</v>
      </c>
      <c r="AB18" s="93">
        <f>102.68*6</f>
        <v>616.08000000000004</v>
      </c>
      <c r="AC18" s="92">
        <f t="shared" si="27"/>
        <v>2382.1</v>
      </c>
      <c r="AD18" s="92">
        <f t="shared" si="28"/>
        <v>408.35999999999996</v>
      </c>
      <c r="AE18" s="92">
        <f t="shared" si="29"/>
        <v>694.21199999999999</v>
      </c>
      <c r="AF18" s="92">
        <f t="shared" si="30"/>
        <v>272.24</v>
      </c>
      <c r="AG18" s="92">
        <f t="shared" si="31"/>
        <v>2538.3333333333335</v>
      </c>
      <c r="AH18" s="92">
        <f t="shared" si="32"/>
        <v>25383.333333333336</v>
      </c>
      <c r="AI18" s="92">
        <f t="shared" si="33"/>
        <v>7615</v>
      </c>
      <c r="AJ18" s="92">
        <f>+(Y18+Z18+AA18+AB18+AC18+AD18+AE18+AF18)+((AG18+AH18+AI18)/12)</f>
        <v>22564.380888888893</v>
      </c>
      <c r="AK18" s="92">
        <f t="shared" si="34"/>
        <v>270772.57066666672</v>
      </c>
      <c r="AL18" s="92"/>
      <c r="AM18" s="92"/>
      <c r="AN18" s="92"/>
      <c r="AO18" s="92"/>
      <c r="AP18" s="97"/>
      <c r="AQ18" s="94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</row>
    <row r="19" spans="1:578" s="102" customFormat="1" ht="15">
      <c r="A19" s="84">
        <v>3</v>
      </c>
      <c r="B19" s="29" t="s">
        <v>43</v>
      </c>
      <c r="C19" s="85" t="s">
        <v>44</v>
      </c>
      <c r="D19" s="86">
        <v>203</v>
      </c>
      <c r="E19" s="85" t="s">
        <v>45</v>
      </c>
      <c r="F19" s="25" t="s">
        <v>46</v>
      </c>
      <c r="G19" s="29" t="s">
        <v>89</v>
      </c>
      <c r="H19" s="26" t="s">
        <v>90</v>
      </c>
      <c r="I19" s="89">
        <v>36938</v>
      </c>
      <c r="J19" s="90">
        <v>10</v>
      </c>
      <c r="K19" s="90"/>
      <c r="L19" s="88">
        <v>40</v>
      </c>
      <c r="M19" s="88" t="s">
        <v>54</v>
      </c>
      <c r="N19" s="88" t="s">
        <v>59</v>
      </c>
      <c r="O19" s="26" t="s">
        <v>91</v>
      </c>
      <c r="P19" s="34" t="s">
        <v>1155</v>
      </c>
      <c r="Q19" s="34" t="s">
        <v>1146</v>
      </c>
      <c r="R19" s="88">
        <v>1</v>
      </c>
      <c r="S19" s="92">
        <f>16156+500</f>
        <v>16656</v>
      </c>
      <c r="T19" s="92">
        <v>600</v>
      </c>
      <c r="U19" s="92"/>
      <c r="V19" s="91">
        <f t="shared" si="25"/>
        <v>17256</v>
      </c>
      <c r="W19" s="92"/>
      <c r="X19" s="92"/>
      <c r="Y19" s="92">
        <f t="shared" si="26"/>
        <v>17256</v>
      </c>
      <c r="Z19" s="91">
        <v>931</v>
      </c>
      <c r="AA19" s="91">
        <v>571</v>
      </c>
      <c r="AB19" s="93">
        <f>102.68*4</f>
        <v>410.72</v>
      </c>
      <c r="AC19" s="92">
        <f t="shared" si="27"/>
        <v>3019.7999999999997</v>
      </c>
      <c r="AD19" s="92">
        <f t="shared" si="28"/>
        <v>517.67999999999995</v>
      </c>
      <c r="AE19" s="92">
        <f t="shared" si="29"/>
        <v>880.05599999999993</v>
      </c>
      <c r="AF19" s="92">
        <f t="shared" si="30"/>
        <v>345.12</v>
      </c>
      <c r="AG19" s="92">
        <f t="shared" si="31"/>
        <v>3126.333333333333</v>
      </c>
      <c r="AH19" s="92">
        <f t="shared" si="32"/>
        <v>31263.333333333332</v>
      </c>
      <c r="AI19" s="92">
        <f t="shared" si="33"/>
        <v>9379</v>
      </c>
      <c r="AJ19" s="92">
        <f>+(Y19+Z19+AA19+AB19+AC19+AD19+AE19+AF19)+((AG19+AH19+AI19)/12)</f>
        <v>27578.764888888887</v>
      </c>
      <c r="AK19" s="92">
        <f t="shared" si="34"/>
        <v>330945.17866666662</v>
      </c>
      <c r="AL19" s="92"/>
      <c r="AM19" s="92"/>
      <c r="AN19" s="92"/>
      <c r="AO19" s="92"/>
      <c r="AP19" s="97"/>
      <c r="AQ19" s="94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</row>
    <row r="20" spans="1:578" s="98" customFormat="1" ht="15">
      <c r="A20" s="84">
        <v>4</v>
      </c>
      <c r="B20" s="29" t="s">
        <v>43</v>
      </c>
      <c r="C20" s="85" t="s">
        <v>44</v>
      </c>
      <c r="D20" s="86">
        <v>203</v>
      </c>
      <c r="E20" s="85" t="s">
        <v>45</v>
      </c>
      <c r="F20" s="25" t="s">
        <v>46</v>
      </c>
      <c r="G20" s="29" t="s">
        <v>92</v>
      </c>
      <c r="H20" s="26" t="s">
        <v>93</v>
      </c>
      <c r="I20" s="89">
        <v>37257</v>
      </c>
      <c r="J20" s="90">
        <v>10</v>
      </c>
      <c r="K20" s="90"/>
      <c r="L20" s="88">
        <v>40</v>
      </c>
      <c r="M20" s="88" t="s">
        <v>54</v>
      </c>
      <c r="N20" s="88" t="s">
        <v>59</v>
      </c>
      <c r="O20" s="26" t="s">
        <v>94</v>
      </c>
      <c r="P20" s="34" t="s">
        <v>1155</v>
      </c>
      <c r="Q20" s="34" t="s">
        <v>1146</v>
      </c>
      <c r="R20" s="88">
        <v>1</v>
      </c>
      <c r="S20" s="92">
        <f>16156+500</f>
        <v>16656</v>
      </c>
      <c r="T20" s="92">
        <v>600</v>
      </c>
      <c r="U20" s="92"/>
      <c r="V20" s="91">
        <f t="shared" si="25"/>
        <v>17256</v>
      </c>
      <c r="W20" s="92"/>
      <c r="X20" s="92"/>
      <c r="Y20" s="92">
        <f t="shared" si="26"/>
        <v>17256</v>
      </c>
      <c r="Z20" s="91">
        <v>931</v>
      </c>
      <c r="AA20" s="91">
        <v>571</v>
      </c>
      <c r="AB20" s="93">
        <f>102.68*4</f>
        <v>410.72</v>
      </c>
      <c r="AC20" s="92">
        <f t="shared" si="27"/>
        <v>3019.7999999999997</v>
      </c>
      <c r="AD20" s="92">
        <f t="shared" si="28"/>
        <v>517.67999999999995</v>
      </c>
      <c r="AE20" s="92">
        <f t="shared" si="29"/>
        <v>880.05599999999993</v>
      </c>
      <c r="AF20" s="92">
        <f t="shared" si="30"/>
        <v>345.12</v>
      </c>
      <c r="AG20" s="92">
        <f t="shared" si="31"/>
        <v>3126.333333333333</v>
      </c>
      <c r="AH20" s="92">
        <f t="shared" si="32"/>
        <v>31263.333333333332</v>
      </c>
      <c r="AI20" s="92">
        <f t="shared" si="33"/>
        <v>9379</v>
      </c>
      <c r="AJ20" s="92">
        <f>+(Y20+Z20+AA20+AB20+AC20+AD20+AE20+AF20)+((AG20+AH20+AI20)/12)</f>
        <v>27578.764888888887</v>
      </c>
      <c r="AK20" s="92">
        <f t="shared" si="34"/>
        <v>330945.17866666662</v>
      </c>
      <c r="AL20" s="92"/>
      <c r="AM20" s="92"/>
      <c r="AN20" s="92"/>
      <c r="AO20" s="92"/>
      <c r="AP20" s="97"/>
      <c r="AQ20" s="94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</row>
    <row r="21" spans="1:578" s="98" customFormat="1" ht="15">
      <c r="A21" s="84">
        <v>5</v>
      </c>
      <c r="B21" s="29" t="s">
        <v>43</v>
      </c>
      <c r="C21" s="85" t="s">
        <v>44</v>
      </c>
      <c r="D21" s="86">
        <v>203</v>
      </c>
      <c r="E21" s="85" t="s">
        <v>45</v>
      </c>
      <c r="F21" s="25" t="s">
        <v>46</v>
      </c>
      <c r="G21" s="29" t="s">
        <v>95</v>
      </c>
      <c r="H21" s="26" t="s">
        <v>96</v>
      </c>
      <c r="I21" s="89">
        <v>43440</v>
      </c>
      <c r="J21" s="90"/>
      <c r="K21" s="90">
        <v>23</v>
      </c>
      <c r="L21" s="88">
        <v>40</v>
      </c>
      <c r="M21" s="88" t="s">
        <v>54</v>
      </c>
      <c r="N21" s="88" t="s">
        <v>50</v>
      </c>
      <c r="O21" s="27" t="s">
        <v>1156</v>
      </c>
      <c r="P21" s="34" t="s">
        <v>1155</v>
      </c>
      <c r="Q21" s="34" t="s">
        <v>1146</v>
      </c>
      <c r="R21" s="88">
        <v>1</v>
      </c>
      <c r="S21" s="91">
        <v>47094</v>
      </c>
      <c r="T21" s="91"/>
      <c r="U21" s="91"/>
      <c r="V21" s="91">
        <f t="shared" si="25"/>
        <v>47094</v>
      </c>
      <c r="W21" s="92"/>
      <c r="X21" s="92"/>
      <c r="Y21" s="92">
        <f t="shared" si="26"/>
        <v>47094</v>
      </c>
      <c r="Z21" s="91">
        <v>1920</v>
      </c>
      <c r="AA21" s="91">
        <v>1376</v>
      </c>
      <c r="AB21" s="93"/>
      <c r="AC21" s="92">
        <f t="shared" si="27"/>
        <v>8241.4499999999989</v>
      </c>
      <c r="AD21" s="92">
        <f t="shared" si="28"/>
        <v>1412.82</v>
      </c>
      <c r="AE21" s="92">
        <f t="shared" si="29"/>
        <v>2401.7939999999999</v>
      </c>
      <c r="AF21" s="92">
        <f t="shared" si="30"/>
        <v>941.88</v>
      </c>
      <c r="AG21" s="92">
        <f t="shared" si="31"/>
        <v>8398.3333333333339</v>
      </c>
      <c r="AH21" s="92">
        <f t="shared" si="32"/>
        <v>83983.333333333343</v>
      </c>
      <c r="AI21" s="92">
        <f t="shared" si="33"/>
        <v>25195</v>
      </c>
      <c r="AJ21" s="92">
        <f>+(Y21+Z21+AA21+AB21+AC21+AD21+AE21+AF21)+((AG21+AH21+AI21)/12)</f>
        <v>73185.999555555551</v>
      </c>
      <c r="AK21" s="92">
        <f t="shared" si="34"/>
        <v>878231.99466666661</v>
      </c>
      <c r="AL21" s="99"/>
      <c r="AM21" s="99"/>
      <c r="AN21" s="99"/>
      <c r="AO21" s="99"/>
      <c r="AP21" s="96"/>
      <c r="AQ21" s="94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</row>
    <row r="22" spans="1:578" s="96" customFormat="1" ht="15">
      <c r="A22" s="84">
        <v>6</v>
      </c>
      <c r="B22" s="29" t="s">
        <v>43</v>
      </c>
      <c r="C22" s="85" t="s">
        <v>44</v>
      </c>
      <c r="D22" s="86">
        <v>203</v>
      </c>
      <c r="E22" s="85" t="s">
        <v>45</v>
      </c>
      <c r="F22" s="25" t="s">
        <v>46</v>
      </c>
      <c r="G22" s="29" t="s">
        <v>97</v>
      </c>
      <c r="H22" s="26" t="s">
        <v>98</v>
      </c>
      <c r="I22" s="89">
        <v>37697</v>
      </c>
      <c r="J22" s="90"/>
      <c r="K22" s="90">
        <v>17</v>
      </c>
      <c r="L22" s="88">
        <v>40</v>
      </c>
      <c r="M22" s="88" t="s">
        <v>54</v>
      </c>
      <c r="N22" s="88" t="s">
        <v>50</v>
      </c>
      <c r="O22" s="26" t="s">
        <v>99</v>
      </c>
      <c r="P22" s="34" t="s">
        <v>1155</v>
      </c>
      <c r="Q22" s="34" t="s">
        <v>1146</v>
      </c>
      <c r="R22" s="88">
        <v>1</v>
      </c>
      <c r="S22" s="91">
        <v>25729</v>
      </c>
      <c r="T22" s="91"/>
      <c r="U22" s="91"/>
      <c r="V22" s="91">
        <f t="shared" si="25"/>
        <v>25729</v>
      </c>
      <c r="W22" s="92"/>
      <c r="X22" s="92"/>
      <c r="Y22" s="92">
        <f t="shared" si="26"/>
        <v>25729</v>
      </c>
      <c r="Z22" s="91">
        <v>1286</v>
      </c>
      <c r="AA22" s="91">
        <v>857</v>
      </c>
      <c r="AB22" s="93">
        <f>102.68*4</f>
        <v>410.72</v>
      </c>
      <c r="AC22" s="92">
        <f t="shared" si="27"/>
        <v>4502.5749999999998</v>
      </c>
      <c r="AD22" s="92">
        <f t="shared" si="28"/>
        <v>771.87</v>
      </c>
      <c r="AE22" s="92">
        <f t="shared" si="29"/>
        <v>1312.1789999999999</v>
      </c>
      <c r="AF22" s="92">
        <f t="shared" si="30"/>
        <v>514.58000000000004</v>
      </c>
      <c r="AG22" s="92">
        <f t="shared" si="31"/>
        <v>4645.3333333333339</v>
      </c>
      <c r="AH22" s="92">
        <f t="shared" si="32"/>
        <v>46453.333333333336</v>
      </c>
      <c r="AI22" s="92">
        <f t="shared" si="33"/>
        <v>13936</v>
      </c>
      <c r="AJ22" s="92">
        <f>Y22+AB22+AC22+AD22+AE22+AF22+Z22+AA22+(AG22/12+AH22/12+AI22/12)</f>
        <v>40803.479555555554</v>
      </c>
      <c r="AK22" s="92">
        <f t="shared" si="34"/>
        <v>489641.75466666662</v>
      </c>
      <c r="AL22" s="92"/>
      <c r="AM22" s="92"/>
      <c r="AN22" s="92"/>
      <c r="AO22" s="92"/>
      <c r="AP22" s="97"/>
      <c r="AQ22" s="94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</row>
    <row r="23" spans="1:578" s="98" customFormat="1" ht="15">
      <c r="A23" s="84">
        <v>7</v>
      </c>
      <c r="B23" s="29" t="s">
        <v>43</v>
      </c>
      <c r="C23" s="85" t="s">
        <v>44</v>
      </c>
      <c r="D23" s="86">
        <v>203</v>
      </c>
      <c r="E23" s="85" t="s">
        <v>45</v>
      </c>
      <c r="F23" s="25" t="s">
        <v>46</v>
      </c>
      <c r="G23" s="29" t="s">
        <v>100</v>
      </c>
      <c r="H23" s="26" t="s">
        <v>101</v>
      </c>
      <c r="I23" s="89">
        <v>37257</v>
      </c>
      <c r="J23" s="90"/>
      <c r="K23" s="90">
        <v>16</v>
      </c>
      <c r="L23" s="88">
        <v>40</v>
      </c>
      <c r="M23" s="88" t="s">
        <v>54</v>
      </c>
      <c r="N23" s="88" t="s">
        <v>50</v>
      </c>
      <c r="O23" s="26" t="s">
        <v>102</v>
      </c>
      <c r="P23" s="34" t="s">
        <v>1155</v>
      </c>
      <c r="Q23" s="34" t="s">
        <v>1146</v>
      </c>
      <c r="R23" s="88">
        <v>1</v>
      </c>
      <c r="S23" s="91">
        <v>22832</v>
      </c>
      <c r="T23" s="91"/>
      <c r="U23" s="91"/>
      <c r="V23" s="91">
        <f t="shared" si="25"/>
        <v>22832</v>
      </c>
      <c r="W23" s="92"/>
      <c r="X23" s="92"/>
      <c r="Y23" s="92">
        <f t="shared" si="26"/>
        <v>22832</v>
      </c>
      <c r="Z23" s="91">
        <v>1247</v>
      </c>
      <c r="AA23" s="91">
        <v>779</v>
      </c>
      <c r="AB23" s="93">
        <f>102.68*4</f>
        <v>410.72</v>
      </c>
      <c r="AC23" s="92">
        <f t="shared" si="27"/>
        <v>3995.6</v>
      </c>
      <c r="AD23" s="92">
        <f t="shared" si="28"/>
        <v>684.95999999999992</v>
      </c>
      <c r="AE23" s="92">
        <f t="shared" si="29"/>
        <v>1164.432</v>
      </c>
      <c r="AF23" s="92">
        <f t="shared" si="30"/>
        <v>456.64</v>
      </c>
      <c r="AG23" s="92">
        <f t="shared" si="31"/>
        <v>4143</v>
      </c>
      <c r="AH23" s="92">
        <f t="shared" si="32"/>
        <v>41430</v>
      </c>
      <c r="AI23" s="92">
        <f t="shared" si="33"/>
        <v>12429</v>
      </c>
      <c r="AJ23" s="92">
        <f>Y23+AB23+AC23+AD23+AE23+AF23+Z23+AA23+(AG23/12+AH23/12+AI23/12)</f>
        <v>36403.851999999999</v>
      </c>
      <c r="AK23" s="92">
        <f t="shared" si="34"/>
        <v>436846.22399999999</v>
      </c>
      <c r="AL23" s="92"/>
      <c r="AM23" s="92"/>
      <c r="AN23" s="92"/>
      <c r="AO23" s="92"/>
      <c r="AP23" s="97"/>
      <c r="AQ23" s="94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</row>
    <row r="24" spans="1:578" s="98" customFormat="1" ht="15">
      <c r="A24" s="84">
        <v>8</v>
      </c>
      <c r="B24" s="29" t="s">
        <v>43</v>
      </c>
      <c r="C24" s="85" t="s">
        <v>44</v>
      </c>
      <c r="D24" s="86">
        <v>203</v>
      </c>
      <c r="E24" s="85" t="s">
        <v>45</v>
      </c>
      <c r="F24" s="25" t="s">
        <v>46</v>
      </c>
      <c r="G24" s="29" t="s">
        <v>103</v>
      </c>
      <c r="H24" s="27" t="s">
        <v>104</v>
      </c>
      <c r="I24" s="89">
        <v>43440</v>
      </c>
      <c r="J24" s="90"/>
      <c r="K24" s="90">
        <v>24</v>
      </c>
      <c r="L24" s="88">
        <v>40</v>
      </c>
      <c r="M24" s="88" t="s">
        <v>49</v>
      </c>
      <c r="N24" s="88" t="s">
        <v>50</v>
      </c>
      <c r="O24" s="27" t="s">
        <v>1157</v>
      </c>
      <c r="P24" s="34" t="s">
        <v>1158</v>
      </c>
      <c r="Q24" s="34" t="s">
        <v>1146</v>
      </c>
      <c r="R24" s="88">
        <v>1</v>
      </c>
      <c r="S24" s="91">
        <v>55131</v>
      </c>
      <c r="T24" s="91"/>
      <c r="U24" s="91"/>
      <c r="V24" s="91">
        <f t="shared" si="25"/>
        <v>55131</v>
      </c>
      <c r="W24" s="92"/>
      <c r="X24" s="92"/>
      <c r="Y24" s="92">
        <f t="shared" si="26"/>
        <v>55131</v>
      </c>
      <c r="Z24" s="91">
        <v>2057</v>
      </c>
      <c r="AA24" s="91">
        <v>1457</v>
      </c>
      <c r="AB24" s="93"/>
      <c r="AC24" s="92">
        <f t="shared" si="27"/>
        <v>9647.9249999999993</v>
      </c>
      <c r="AD24" s="92">
        <f t="shared" si="28"/>
        <v>1653.9299999999998</v>
      </c>
      <c r="AE24" s="92">
        <f t="shared" si="29"/>
        <v>2811.681</v>
      </c>
      <c r="AF24" s="92">
        <f t="shared" si="30"/>
        <v>1102.6200000000001</v>
      </c>
      <c r="AG24" s="92">
        <f t="shared" si="31"/>
        <v>9774.1666666666661</v>
      </c>
      <c r="AH24" s="92">
        <f t="shared" si="32"/>
        <v>97741.666666666657</v>
      </c>
      <c r="AI24" s="92">
        <f t="shared" si="33"/>
        <v>29322.5</v>
      </c>
      <c r="AJ24" s="92">
        <f>+(Y24+Z24+AA24+AB24+AC24+AD24+AE24+AF24)+((AG24+AH24+AI24)/12)</f>
        <v>85264.350444444426</v>
      </c>
      <c r="AK24" s="92">
        <f t="shared" si="34"/>
        <v>1023172.2053333331</v>
      </c>
      <c r="AL24" s="92"/>
      <c r="AM24" s="92"/>
      <c r="AN24" s="92"/>
      <c r="AO24" s="92"/>
      <c r="AP24" s="97"/>
      <c r="AQ24" s="94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  <c r="TC24" s="97"/>
      <c r="TD24" s="97"/>
      <c r="TE24" s="97"/>
      <c r="TF24" s="97"/>
      <c r="TG24" s="97"/>
      <c r="TH24" s="97"/>
      <c r="TI24" s="97"/>
      <c r="TJ24" s="97"/>
      <c r="TK24" s="97"/>
      <c r="TL24" s="97"/>
      <c r="TM24" s="97"/>
      <c r="TN24" s="97"/>
      <c r="TO24" s="97"/>
      <c r="TP24" s="97"/>
      <c r="TQ24" s="97"/>
      <c r="TR24" s="97"/>
      <c r="TS24" s="97"/>
      <c r="TT24" s="97"/>
      <c r="TU24" s="97"/>
      <c r="TV24" s="97"/>
      <c r="TW24" s="97"/>
      <c r="TX24" s="97"/>
      <c r="TY24" s="97"/>
      <c r="TZ24" s="97"/>
      <c r="UA24" s="97"/>
      <c r="UB24" s="97"/>
      <c r="UC24" s="97"/>
      <c r="UD24" s="97"/>
      <c r="UE24" s="97"/>
      <c r="UF24" s="97"/>
      <c r="UG24" s="97"/>
      <c r="UH24" s="97"/>
      <c r="UI24" s="97"/>
      <c r="UJ24" s="97"/>
      <c r="UK24" s="97"/>
      <c r="UL24" s="97"/>
      <c r="UM24" s="97"/>
      <c r="UN24" s="97"/>
      <c r="UO24" s="97"/>
      <c r="UP24" s="97"/>
      <c r="UQ24" s="97"/>
      <c r="UR24" s="97"/>
      <c r="US24" s="97"/>
      <c r="UT24" s="97"/>
      <c r="UU24" s="97"/>
      <c r="UV24" s="97"/>
      <c r="UW24" s="97"/>
      <c r="UX24" s="97"/>
      <c r="UY24" s="97"/>
      <c r="UZ24" s="97"/>
      <c r="VA24" s="97"/>
      <c r="VB24" s="97"/>
      <c r="VC24" s="97"/>
      <c r="VD24" s="97"/>
      <c r="VE24" s="97"/>
      <c r="VF24" s="97"/>
    </row>
    <row r="25" spans="1:578" s="98" customFormat="1" ht="15">
      <c r="A25" s="84">
        <v>9</v>
      </c>
      <c r="B25" s="29" t="s">
        <v>43</v>
      </c>
      <c r="C25" s="85" t="s">
        <v>44</v>
      </c>
      <c r="D25" s="86">
        <v>203</v>
      </c>
      <c r="E25" s="85" t="s">
        <v>45</v>
      </c>
      <c r="F25" s="25" t="s">
        <v>46</v>
      </c>
      <c r="G25" s="29" t="s">
        <v>105</v>
      </c>
      <c r="H25" s="26" t="s">
        <v>106</v>
      </c>
      <c r="I25" s="89">
        <v>43450</v>
      </c>
      <c r="J25" s="90"/>
      <c r="K25" s="90">
        <v>19</v>
      </c>
      <c r="L25" s="88">
        <v>40</v>
      </c>
      <c r="M25" s="88" t="s">
        <v>49</v>
      </c>
      <c r="N25" s="88" t="s">
        <v>50</v>
      </c>
      <c r="O25" s="27" t="s">
        <v>1218</v>
      </c>
      <c r="P25" s="34" t="s">
        <v>1158</v>
      </c>
      <c r="Q25" s="34" t="s">
        <v>1146</v>
      </c>
      <c r="R25" s="88">
        <v>1</v>
      </c>
      <c r="S25" s="91">
        <v>33470</v>
      </c>
      <c r="T25" s="91"/>
      <c r="U25" s="91"/>
      <c r="V25" s="91">
        <f t="shared" si="25"/>
        <v>33470</v>
      </c>
      <c r="W25" s="92"/>
      <c r="X25" s="92"/>
      <c r="Y25" s="92">
        <f t="shared" si="26"/>
        <v>33470</v>
      </c>
      <c r="Z25" s="91">
        <v>1549</v>
      </c>
      <c r="AA25" s="91">
        <v>1016</v>
      </c>
      <c r="AB25" s="93"/>
      <c r="AC25" s="92">
        <f t="shared" si="27"/>
        <v>5857.25</v>
      </c>
      <c r="AD25" s="92">
        <f t="shared" si="28"/>
        <v>1004.0999999999999</v>
      </c>
      <c r="AE25" s="92">
        <f t="shared" si="29"/>
        <v>1706.9699999999998</v>
      </c>
      <c r="AF25" s="92">
        <f t="shared" si="30"/>
        <v>669.4</v>
      </c>
      <c r="AG25" s="92">
        <f t="shared" si="31"/>
        <v>6005.8333333333339</v>
      </c>
      <c r="AH25" s="92">
        <f t="shared" si="32"/>
        <v>60058.333333333336</v>
      </c>
      <c r="AI25" s="92">
        <f t="shared" si="33"/>
        <v>18017.5</v>
      </c>
      <c r="AJ25" s="92">
        <f>+(Y25+Z25+AA25+AB25+AC25+AD25+AE25+AF25)+((AG25+AH25+AI25)/12)</f>
        <v>52279.525555555556</v>
      </c>
      <c r="AK25" s="92">
        <f t="shared" si="34"/>
        <v>627354.30666666664</v>
      </c>
      <c r="AL25" s="92"/>
      <c r="AM25" s="92"/>
      <c r="AN25" s="92"/>
      <c r="AO25" s="92"/>
      <c r="AP25" s="97"/>
      <c r="AQ25" s="94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  <c r="TC25" s="97"/>
      <c r="TD25" s="97"/>
      <c r="TE25" s="97"/>
      <c r="TF25" s="97"/>
      <c r="TG25" s="97"/>
      <c r="TH25" s="97"/>
      <c r="TI25" s="97"/>
      <c r="TJ25" s="97"/>
      <c r="TK25" s="97"/>
      <c r="TL25" s="97"/>
      <c r="TM25" s="97"/>
      <c r="TN25" s="97"/>
      <c r="TO25" s="97"/>
      <c r="TP25" s="97"/>
      <c r="TQ25" s="97"/>
      <c r="TR25" s="97"/>
      <c r="TS25" s="97"/>
      <c r="TT25" s="97"/>
      <c r="TU25" s="97"/>
      <c r="TV25" s="97"/>
      <c r="TW25" s="97"/>
      <c r="TX25" s="97"/>
      <c r="TY25" s="97"/>
      <c r="TZ25" s="97"/>
      <c r="UA25" s="97"/>
      <c r="UB25" s="97"/>
      <c r="UC25" s="97"/>
      <c r="UD25" s="97"/>
      <c r="UE25" s="97"/>
      <c r="UF25" s="97"/>
      <c r="UG25" s="97"/>
      <c r="UH25" s="97"/>
      <c r="UI25" s="97"/>
      <c r="UJ25" s="97"/>
      <c r="UK25" s="97"/>
      <c r="UL25" s="97"/>
      <c r="UM25" s="97"/>
      <c r="UN25" s="97"/>
      <c r="UO25" s="97"/>
      <c r="UP25" s="97"/>
      <c r="UQ25" s="97"/>
      <c r="UR25" s="97"/>
      <c r="US25" s="97"/>
      <c r="UT25" s="97"/>
      <c r="UU25" s="97"/>
      <c r="UV25" s="97"/>
      <c r="UW25" s="97"/>
      <c r="UX25" s="97"/>
      <c r="UY25" s="97"/>
      <c r="UZ25" s="97"/>
      <c r="VA25" s="97"/>
      <c r="VB25" s="97"/>
      <c r="VC25" s="97"/>
      <c r="VD25" s="97"/>
      <c r="VE25" s="97"/>
      <c r="VF25" s="97"/>
    </row>
    <row r="26" spans="1:578" s="98" customFormat="1" ht="15">
      <c r="A26" s="84">
        <v>10</v>
      </c>
      <c r="B26" s="29" t="s">
        <v>43</v>
      </c>
      <c r="C26" s="85" t="s">
        <v>44</v>
      </c>
      <c r="D26" s="86">
        <v>203</v>
      </c>
      <c r="E26" s="85" t="s">
        <v>45</v>
      </c>
      <c r="F26" s="25" t="s">
        <v>46</v>
      </c>
      <c r="G26" s="29" t="s">
        <v>107</v>
      </c>
      <c r="H26" s="26" t="s">
        <v>108</v>
      </c>
      <c r="I26" s="89">
        <v>38740</v>
      </c>
      <c r="J26" s="90" t="s">
        <v>58</v>
      </c>
      <c r="K26" s="90"/>
      <c r="L26" s="88">
        <v>40</v>
      </c>
      <c r="M26" s="88" t="s">
        <v>49</v>
      </c>
      <c r="N26" s="88" t="s">
        <v>59</v>
      </c>
      <c r="O26" s="26" t="s">
        <v>109</v>
      </c>
      <c r="P26" s="34" t="s">
        <v>1158</v>
      </c>
      <c r="Q26" s="34" t="s">
        <v>1146</v>
      </c>
      <c r="R26" s="88">
        <v>1</v>
      </c>
      <c r="S26" s="92">
        <v>14762</v>
      </c>
      <c r="T26" s="92">
        <v>521.74</v>
      </c>
      <c r="U26" s="92"/>
      <c r="V26" s="91">
        <f t="shared" si="25"/>
        <v>15283.74</v>
      </c>
      <c r="W26" s="92"/>
      <c r="X26" s="92">
        <f>V26*0.15</f>
        <v>2292.5609999999997</v>
      </c>
      <c r="Y26" s="92">
        <f t="shared" si="26"/>
        <v>17576.300999999999</v>
      </c>
      <c r="Z26" s="92">
        <v>1114</v>
      </c>
      <c r="AA26" s="92">
        <v>679</v>
      </c>
      <c r="AB26" s="92">
        <f>102.68*3</f>
        <v>308.04000000000002</v>
      </c>
      <c r="AC26" s="92">
        <f t="shared" si="27"/>
        <v>3075.8526749999996</v>
      </c>
      <c r="AD26" s="92">
        <f t="shared" si="28"/>
        <v>527.28902999999991</v>
      </c>
      <c r="AE26" s="92">
        <f t="shared" si="29"/>
        <v>896.39135099999987</v>
      </c>
      <c r="AF26" s="92">
        <f t="shared" si="30"/>
        <v>351.52602000000002</v>
      </c>
      <c r="AG26" s="92">
        <f t="shared" si="31"/>
        <v>3228.2168333333334</v>
      </c>
      <c r="AH26" s="92">
        <f t="shared" si="32"/>
        <v>32282.168333333335</v>
      </c>
      <c r="AI26" s="92">
        <f t="shared" si="33"/>
        <v>9684.6504999999997</v>
      </c>
      <c r="AJ26" s="92">
        <f t="shared" ref="AJ26:AJ40" si="35">Y26+AB26+AC26+AD26+AE26+AF26+Z26+AA26+(AG26/12+AH26/12+AI26/12)</f>
        <v>28294.653048222222</v>
      </c>
      <c r="AK26" s="92">
        <f t="shared" si="34"/>
        <v>339535.8365786667</v>
      </c>
      <c r="AL26" s="92"/>
      <c r="AM26" s="92"/>
      <c r="AN26" s="92"/>
      <c r="AO26" s="92"/>
      <c r="AP26" s="97"/>
      <c r="AQ26" s="94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  <c r="TC26" s="97"/>
      <c r="TD26" s="97"/>
      <c r="TE26" s="97"/>
      <c r="TF26" s="97"/>
      <c r="TG26" s="97"/>
      <c r="TH26" s="97"/>
      <c r="TI26" s="97"/>
      <c r="TJ26" s="97"/>
      <c r="TK26" s="97"/>
      <c r="TL26" s="97"/>
      <c r="TM26" s="97"/>
      <c r="TN26" s="97"/>
      <c r="TO26" s="97"/>
      <c r="TP26" s="97"/>
      <c r="TQ26" s="97"/>
      <c r="TR26" s="97"/>
      <c r="TS26" s="97"/>
      <c r="TT26" s="97"/>
      <c r="TU26" s="97"/>
      <c r="TV26" s="97"/>
      <c r="TW26" s="97"/>
      <c r="TX26" s="97"/>
      <c r="TY26" s="97"/>
      <c r="TZ26" s="97"/>
      <c r="UA26" s="97"/>
      <c r="UB26" s="97"/>
      <c r="UC26" s="97"/>
      <c r="UD26" s="97"/>
      <c r="UE26" s="97"/>
      <c r="UF26" s="97"/>
      <c r="UG26" s="97"/>
      <c r="UH26" s="97"/>
      <c r="UI26" s="97"/>
      <c r="UJ26" s="97"/>
      <c r="UK26" s="97"/>
      <c r="UL26" s="97"/>
      <c r="UM26" s="97"/>
      <c r="UN26" s="97"/>
      <c r="UO26" s="97"/>
      <c r="UP26" s="97"/>
      <c r="UQ26" s="97"/>
      <c r="UR26" s="97"/>
      <c r="US26" s="97"/>
      <c r="UT26" s="97"/>
      <c r="UU26" s="97"/>
      <c r="UV26" s="97"/>
      <c r="UW26" s="97"/>
      <c r="UX26" s="97"/>
      <c r="UY26" s="97"/>
      <c r="UZ26" s="97"/>
      <c r="VA26" s="97"/>
      <c r="VB26" s="97"/>
      <c r="VC26" s="97"/>
      <c r="VD26" s="97"/>
      <c r="VE26" s="97"/>
      <c r="VF26" s="97"/>
    </row>
    <row r="27" spans="1:578" s="98" customFormat="1" ht="15">
      <c r="A27" s="84">
        <v>11</v>
      </c>
      <c r="B27" s="29" t="s">
        <v>43</v>
      </c>
      <c r="C27" s="85" t="s">
        <v>44</v>
      </c>
      <c r="D27" s="86">
        <v>203</v>
      </c>
      <c r="E27" s="85" t="s">
        <v>45</v>
      </c>
      <c r="F27" s="25" t="s">
        <v>46</v>
      </c>
      <c r="G27" s="29" t="s">
        <v>110</v>
      </c>
      <c r="H27" s="26" t="s">
        <v>111</v>
      </c>
      <c r="I27" s="89">
        <v>38733</v>
      </c>
      <c r="J27" s="90" t="s">
        <v>58</v>
      </c>
      <c r="K27" s="90"/>
      <c r="L27" s="88">
        <v>40</v>
      </c>
      <c r="M27" s="88" t="s">
        <v>49</v>
      </c>
      <c r="N27" s="88" t="s">
        <v>59</v>
      </c>
      <c r="O27" s="26" t="s">
        <v>109</v>
      </c>
      <c r="P27" s="34" t="s">
        <v>1158</v>
      </c>
      <c r="Q27" s="34" t="s">
        <v>1146</v>
      </c>
      <c r="R27" s="88">
        <v>1</v>
      </c>
      <c r="S27" s="92">
        <v>14762</v>
      </c>
      <c r="T27" s="92">
        <v>521.74</v>
      </c>
      <c r="U27" s="92"/>
      <c r="V27" s="91">
        <f t="shared" si="25"/>
        <v>15283.74</v>
      </c>
      <c r="W27" s="92"/>
      <c r="X27" s="92">
        <f t="shared" ref="X27:X29" si="36">V27*0.15</f>
        <v>2292.5609999999997</v>
      </c>
      <c r="Y27" s="92">
        <f t="shared" si="26"/>
        <v>17576.300999999999</v>
      </c>
      <c r="Z27" s="92">
        <v>1114</v>
      </c>
      <c r="AA27" s="92">
        <v>679</v>
      </c>
      <c r="AB27" s="92">
        <f>102.68*3</f>
        <v>308.04000000000002</v>
      </c>
      <c r="AC27" s="92">
        <f t="shared" si="27"/>
        <v>3075.8526749999996</v>
      </c>
      <c r="AD27" s="92">
        <f t="shared" si="28"/>
        <v>527.28902999999991</v>
      </c>
      <c r="AE27" s="92">
        <f t="shared" si="29"/>
        <v>896.39135099999987</v>
      </c>
      <c r="AF27" s="92">
        <f t="shared" si="30"/>
        <v>351.52602000000002</v>
      </c>
      <c r="AG27" s="92">
        <f t="shared" si="31"/>
        <v>3228.2168333333334</v>
      </c>
      <c r="AH27" s="92">
        <f t="shared" si="32"/>
        <v>32282.168333333335</v>
      </c>
      <c r="AI27" s="92">
        <f t="shared" si="33"/>
        <v>9684.6504999999997</v>
      </c>
      <c r="AJ27" s="92">
        <f t="shared" si="35"/>
        <v>28294.653048222222</v>
      </c>
      <c r="AK27" s="92">
        <f t="shared" si="34"/>
        <v>339535.8365786667</v>
      </c>
      <c r="AL27" s="92"/>
      <c r="AM27" s="92"/>
      <c r="AN27" s="92"/>
      <c r="AO27" s="92"/>
      <c r="AP27" s="97"/>
      <c r="AQ27" s="94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  <c r="TC27" s="97"/>
      <c r="TD27" s="97"/>
      <c r="TE27" s="97"/>
      <c r="TF27" s="97"/>
      <c r="TG27" s="97"/>
      <c r="TH27" s="97"/>
      <c r="TI27" s="97"/>
      <c r="TJ27" s="97"/>
      <c r="TK27" s="97"/>
      <c r="TL27" s="97"/>
      <c r="TM27" s="97"/>
      <c r="TN27" s="97"/>
      <c r="TO27" s="97"/>
      <c r="TP27" s="97"/>
      <c r="TQ27" s="97"/>
      <c r="TR27" s="97"/>
      <c r="TS27" s="97"/>
      <c r="TT27" s="97"/>
      <c r="TU27" s="97"/>
      <c r="TV27" s="97"/>
      <c r="TW27" s="97"/>
      <c r="TX27" s="97"/>
      <c r="TY27" s="97"/>
      <c r="TZ27" s="97"/>
      <c r="UA27" s="97"/>
      <c r="UB27" s="97"/>
      <c r="UC27" s="97"/>
      <c r="UD27" s="97"/>
      <c r="UE27" s="97"/>
      <c r="UF27" s="97"/>
      <c r="UG27" s="97"/>
      <c r="UH27" s="97"/>
      <c r="UI27" s="97"/>
      <c r="UJ27" s="97"/>
      <c r="UK27" s="97"/>
      <c r="UL27" s="97"/>
      <c r="UM27" s="97"/>
      <c r="UN27" s="97"/>
      <c r="UO27" s="97"/>
      <c r="UP27" s="97"/>
      <c r="UQ27" s="97"/>
      <c r="UR27" s="97"/>
      <c r="US27" s="97"/>
      <c r="UT27" s="97"/>
      <c r="UU27" s="97"/>
      <c r="UV27" s="97"/>
      <c r="UW27" s="97"/>
      <c r="UX27" s="97"/>
      <c r="UY27" s="97"/>
      <c r="UZ27" s="97"/>
      <c r="VA27" s="97"/>
      <c r="VB27" s="97"/>
      <c r="VC27" s="97"/>
      <c r="VD27" s="97"/>
      <c r="VE27" s="97"/>
      <c r="VF27" s="97"/>
    </row>
    <row r="28" spans="1:578" s="102" customFormat="1" ht="15">
      <c r="A28" s="84">
        <v>12</v>
      </c>
      <c r="B28" s="29" t="s">
        <v>43</v>
      </c>
      <c r="C28" s="85" t="s">
        <v>44</v>
      </c>
      <c r="D28" s="86">
        <v>203</v>
      </c>
      <c r="E28" s="85" t="s">
        <v>45</v>
      </c>
      <c r="F28" s="25" t="s">
        <v>46</v>
      </c>
      <c r="G28" s="29" t="s">
        <v>112</v>
      </c>
      <c r="H28" s="26" t="s">
        <v>113</v>
      </c>
      <c r="I28" s="89">
        <v>38733</v>
      </c>
      <c r="J28" s="90" t="s">
        <v>58</v>
      </c>
      <c r="K28" s="90"/>
      <c r="L28" s="88">
        <v>40</v>
      </c>
      <c r="M28" s="88" t="s">
        <v>49</v>
      </c>
      <c r="N28" s="88" t="s">
        <v>59</v>
      </c>
      <c r="O28" s="26" t="s">
        <v>109</v>
      </c>
      <c r="P28" s="34" t="s">
        <v>1158</v>
      </c>
      <c r="Q28" s="34" t="s">
        <v>1146</v>
      </c>
      <c r="R28" s="88">
        <v>1</v>
      </c>
      <c r="S28" s="92">
        <v>14762</v>
      </c>
      <c r="T28" s="92">
        <v>521.74</v>
      </c>
      <c r="U28" s="92"/>
      <c r="V28" s="91">
        <f t="shared" si="25"/>
        <v>15283.74</v>
      </c>
      <c r="W28" s="92"/>
      <c r="X28" s="92">
        <f t="shared" si="36"/>
        <v>2292.5609999999997</v>
      </c>
      <c r="Y28" s="92">
        <f t="shared" si="26"/>
        <v>17576.300999999999</v>
      </c>
      <c r="Z28" s="92">
        <v>1114</v>
      </c>
      <c r="AA28" s="92">
        <v>679</v>
      </c>
      <c r="AB28" s="92">
        <f>102.68*3</f>
        <v>308.04000000000002</v>
      </c>
      <c r="AC28" s="92">
        <f t="shared" si="27"/>
        <v>3075.8526749999996</v>
      </c>
      <c r="AD28" s="92">
        <f t="shared" si="28"/>
        <v>527.28902999999991</v>
      </c>
      <c r="AE28" s="92">
        <f t="shared" si="29"/>
        <v>896.39135099999987</v>
      </c>
      <c r="AF28" s="92">
        <f t="shared" si="30"/>
        <v>351.52602000000002</v>
      </c>
      <c r="AG28" s="92">
        <f t="shared" si="31"/>
        <v>3228.2168333333334</v>
      </c>
      <c r="AH28" s="92">
        <f t="shared" si="32"/>
        <v>32282.168333333335</v>
      </c>
      <c r="AI28" s="92">
        <f t="shared" si="33"/>
        <v>9684.6504999999997</v>
      </c>
      <c r="AJ28" s="92">
        <f t="shared" si="35"/>
        <v>28294.653048222222</v>
      </c>
      <c r="AK28" s="92">
        <f t="shared" si="34"/>
        <v>339535.8365786667</v>
      </c>
      <c r="AL28" s="92"/>
      <c r="AM28" s="92"/>
      <c r="AN28" s="92"/>
      <c r="AO28" s="92"/>
      <c r="AP28" s="97"/>
      <c r="AQ28" s="94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  <c r="TC28" s="97"/>
      <c r="TD28" s="97"/>
      <c r="TE28" s="97"/>
      <c r="TF28" s="97"/>
      <c r="TG28" s="97"/>
      <c r="TH28" s="97"/>
      <c r="TI28" s="97"/>
      <c r="TJ28" s="97"/>
      <c r="TK28" s="97"/>
      <c r="TL28" s="97"/>
      <c r="TM28" s="97"/>
      <c r="TN28" s="97"/>
      <c r="TO28" s="97"/>
      <c r="TP28" s="97"/>
      <c r="TQ28" s="97"/>
      <c r="TR28" s="97"/>
      <c r="TS28" s="97"/>
      <c r="TT28" s="97"/>
      <c r="TU28" s="97"/>
      <c r="TV28" s="97"/>
      <c r="TW28" s="97"/>
      <c r="TX28" s="97"/>
      <c r="TY28" s="97"/>
      <c r="TZ28" s="97"/>
      <c r="UA28" s="97"/>
      <c r="UB28" s="97"/>
      <c r="UC28" s="97"/>
      <c r="UD28" s="97"/>
      <c r="UE28" s="97"/>
      <c r="UF28" s="97"/>
      <c r="UG28" s="97"/>
      <c r="UH28" s="97"/>
      <c r="UI28" s="97"/>
      <c r="UJ28" s="97"/>
      <c r="UK28" s="97"/>
      <c r="UL28" s="97"/>
      <c r="UM28" s="97"/>
      <c r="UN28" s="97"/>
      <c r="UO28" s="97"/>
      <c r="UP28" s="97"/>
      <c r="UQ28" s="97"/>
      <c r="UR28" s="97"/>
      <c r="US28" s="97"/>
      <c r="UT28" s="97"/>
      <c r="UU28" s="97"/>
      <c r="UV28" s="97"/>
      <c r="UW28" s="97"/>
      <c r="UX28" s="97"/>
      <c r="UY28" s="97"/>
      <c r="UZ28" s="97"/>
      <c r="VA28" s="97"/>
      <c r="VB28" s="97"/>
      <c r="VC28" s="97"/>
      <c r="VD28" s="97"/>
      <c r="VE28" s="97"/>
      <c r="VF28" s="97"/>
    </row>
    <row r="29" spans="1:578" s="97" customFormat="1" ht="15">
      <c r="A29" s="84">
        <v>13</v>
      </c>
      <c r="B29" s="29" t="s">
        <v>43</v>
      </c>
      <c r="C29" s="85" t="s">
        <v>44</v>
      </c>
      <c r="D29" s="86">
        <v>203</v>
      </c>
      <c r="E29" s="85" t="s">
        <v>45</v>
      </c>
      <c r="F29" s="25" t="s">
        <v>46</v>
      </c>
      <c r="G29" s="29" t="s">
        <v>114</v>
      </c>
      <c r="H29" s="26" t="s">
        <v>115</v>
      </c>
      <c r="I29" s="89">
        <v>38733</v>
      </c>
      <c r="J29" s="90" t="s">
        <v>58</v>
      </c>
      <c r="K29" s="90"/>
      <c r="L29" s="88">
        <v>40</v>
      </c>
      <c r="M29" s="88" t="s">
        <v>49</v>
      </c>
      <c r="N29" s="88" t="s">
        <v>59</v>
      </c>
      <c r="O29" s="26" t="s">
        <v>109</v>
      </c>
      <c r="P29" s="34" t="s">
        <v>1158</v>
      </c>
      <c r="Q29" s="34" t="s">
        <v>1146</v>
      </c>
      <c r="R29" s="88">
        <v>1</v>
      </c>
      <c r="S29" s="92">
        <v>14762</v>
      </c>
      <c r="T29" s="92">
        <v>521.74</v>
      </c>
      <c r="U29" s="92"/>
      <c r="V29" s="91">
        <f t="shared" si="25"/>
        <v>15283.74</v>
      </c>
      <c r="W29" s="92"/>
      <c r="X29" s="92">
        <f t="shared" si="36"/>
        <v>2292.5609999999997</v>
      </c>
      <c r="Y29" s="92">
        <f t="shared" si="26"/>
        <v>17576.300999999999</v>
      </c>
      <c r="Z29" s="92">
        <v>1114</v>
      </c>
      <c r="AA29" s="92">
        <v>679</v>
      </c>
      <c r="AB29" s="92">
        <f>102.68*3</f>
        <v>308.04000000000002</v>
      </c>
      <c r="AC29" s="92">
        <f t="shared" si="27"/>
        <v>3075.8526749999996</v>
      </c>
      <c r="AD29" s="92">
        <f t="shared" si="28"/>
        <v>527.28902999999991</v>
      </c>
      <c r="AE29" s="92">
        <f t="shared" si="29"/>
        <v>896.39135099999987</v>
      </c>
      <c r="AF29" s="92">
        <f t="shared" si="30"/>
        <v>351.52602000000002</v>
      </c>
      <c r="AG29" s="92">
        <f t="shared" si="31"/>
        <v>3228.2168333333334</v>
      </c>
      <c r="AH29" s="92">
        <f t="shared" si="32"/>
        <v>32282.168333333335</v>
      </c>
      <c r="AI29" s="92">
        <f t="shared" si="33"/>
        <v>9684.6504999999997</v>
      </c>
      <c r="AJ29" s="92">
        <f t="shared" si="35"/>
        <v>28294.653048222222</v>
      </c>
      <c r="AK29" s="92">
        <f t="shared" si="34"/>
        <v>339535.8365786667</v>
      </c>
      <c r="AL29" s="92"/>
      <c r="AM29" s="92"/>
      <c r="AN29" s="92"/>
      <c r="AO29" s="92"/>
      <c r="AQ29" s="94"/>
    </row>
    <row r="30" spans="1:578" s="98" customFormat="1" ht="15">
      <c r="A30" s="84">
        <v>14</v>
      </c>
      <c r="B30" s="29" t="s">
        <v>43</v>
      </c>
      <c r="C30" s="85" t="s">
        <v>44</v>
      </c>
      <c r="D30" s="86">
        <v>203</v>
      </c>
      <c r="E30" s="85" t="s">
        <v>45</v>
      </c>
      <c r="F30" s="25" t="s">
        <v>46</v>
      </c>
      <c r="G30" s="29" t="s">
        <v>116</v>
      </c>
      <c r="H30" s="27" t="s">
        <v>117</v>
      </c>
      <c r="I30" s="89">
        <v>32905</v>
      </c>
      <c r="J30" s="90"/>
      <c r="K30" s="90">
        <v>17</v>
      </c>
      <c r="L30" s="88">
        <v>40</v>
      </c>
      <c r="M30" s="88" t="s">
        <v>54</v>
      </c>
      <c r="N30" s="88" t="s">
        <v>50</v>
      </c>
      <c r="O30" s="26" t="s">
        <v>118</v>
      </c>
      <c r="P30" s="34" t="s">
        <v>1158</v>
      </c>
      <c r="Q30" s="34" t="s">
        <v>1146</v>
      </c>
      <c r="R30" s="88">
        <v>1</v>
      </c>
      <c r="S30" s="91">
        <v>25729</v>
      </c>
      <c r="T30" s="91"/>
      <c r="U30" s="91"/>
      <c r="V30" s="91">
        <f t="shared" si="25"/>
        <v>25729</v>
      </c>
      <c r="W30" s="92"/>
      <c r="X30" s="92"/>
      <c r="Y30" s="92">
        <f t="shared" si="26"/>
        <v>25729</v>
      </c>
      <c r="Z30" s="91">
        <v>1286</v>
      </c>
      <c r="AA30" s="91">
        <v>857</v>
      </c>
      <c r="AB30" s="93">
        <f>102.68*6</f>
        <v>616.08000000000004</v>
      </c>
      <c r="AC30" s="92">
        <f t="shared" si="27"/>
        <v>4502.5749999999998</v>
      </c>
      <c r="AD30" s="92">
        <f t="shared" si="28"/>
        <v>771.87</v>
      </c>
      <c r="AE30" s="92">
        <f t="shared" si="29"/>
        <v>1312.1789999999999</v>
      </c>
      <c r="AF30" s="92">
        <f t="shared" si="30"/>
        <v>514.58000000000004</v>
      </c>
      <c r="AG30" s="92">
        <f t="shared" si="31"/>
        <v>4645.3333333333339</v>
      </c>
      <c r="AH30" s="92">
        <f t="shared" si="32"/>
        <v>46453.333333333336</v>
      </c>
      <c r="AI30" s="92">
        <f t="shared" si="33"/>
        <v>13936</v>
      </c>
      <c r="AJ30" s="92">
        <f t="shared" si="35"/>
        <v>41008.839555555554</v>
      </c>
      <c r="AK30" s="92">
        <f t="shared" si="34"/>
        <v>492106.07466666668</v>
      </c>
      <c r="AL30" s="92"/>
      <c r="AM30" s="92"/>
      <c r="AN30" s="92"/>
      <c r="AO30" s="92"/>
      <c r="AP30" s="97"/>
      <c r="AQ30" s="94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</row>
    <row r="31" spans="1:578" s="98" customFormat="1" ht="15">
      <c r="A31" s="84">
        <v>15</v>
      </c>
      <c r="B31" s="29" t="s">
        <v>43</v>
      </c>
      <c r="C31" s="85" t="s">
        <v>44</v>
      </c>
      <c r="D31" s="86">
        <v>203</v>
      </c>
      <c r="E31" s="85" t="s">
        <v>45</v>
      </c>
      <c r="F31" s="25" t="s">
        <v>46</v>
      </c>
      <c r="G31" s="85" t="s">
        <v>119</v>
      </c>
      <c r="H31" s="26" t="s">
        <v>120</v>
      </c>
      <c r="I31" s="89">
        <v>33270</v>
      </c>
      <c r="J31" s="90"/>
      <c r="K31" s="90">
        <v>13</v>
      </c>
      <c r="L31" s="88">
        <v>40</v>
      </c>
      <c r="M31" s="88" t="s">
        <v>54</v>
      </c>
      <c r="N31" s="88" t="s">
        <v>50</v>
      </c>
      <c r="O31" s="26" t="s">
        <v>121</v>
      </c>
      <c r="P31" s="34" t="s">
        <v>1158</v>
      </c>
      <c r="Q31" s="34" t="s">
        <v>1146</v>
      </c>
      <c r="R31" s="88">
        <v>1</v>
      </c>
      <c r="S31" s="91">
        <v>16246</v>
      </c>
      <c r="T31" s="91"/>
      <c r="U31" s="91">
        <v>81</v>
      </c>
      <c r="V31" s="91">
        <f t="shared" si="25"/>
        <v>16327</v>
      </c>
      <c r="W31" s="92"/>
      <c r="X31" s="92"/>
      <c r="Y31" s="92">
        <f t="shared" si="26"/>
        <v>16327</v>
      </c>
      <c r="Z31" s="91">
        <v>1128</v>
      </c>
      <c r="AA31" s="91">
        <v>703</v>
      </c>
      <c r="AB31" s="93">
        <f>102.68*6</f>
        <v>616.08000000000004</v>
      </c>
      <c r="AC31" s="92">
        <f t="shared" si="27"/>
        <v>2857.2249999999999</v>
      </c>
      <c r="AD31" s="92">
        <f t="shared" si="28"/>
        <v>489.81</v>
      </c>
      <c r="AE31" s="92">
        <f t="shared" si="29"/>
        <v>832.67699999999991</v>
      </c>
      <c r="AF31" s="92">
        <f t="shared" si="30"/>
        <v>326.54000000000002</v>
      </c>
      <c r="AG31" s="92">
        <f t="shared" si="31"/>
        <v>3026.333333333333</v>
      </c>
      <c r="AH31" s="92">
        <f t="shared" si="32"/>
        <v>30263.333333333332</v>
      </c>
      <c r="AI31" s="92">
        <f t="shared" si="33"/>
        <v>9079</v>
      </c>
      <c r="AJ31" s="92">
        <f t="shared" si="35"/>
        <v>26811.054222222225</v>
      </c>
      <c r="AK31" s="92">
        <f t="shared" si="34"/>
        <v>321732.65066666668</v>
      </c>
      <c r="AL31" s="92"/>
      <c r="AM31" s="92"/>
      <c r="AN31" s="92"/>
      <c r="AO31" s="92"/>
      <c r="AP31" s="97"/>
      <c r="AQ31" s="94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  <c r="TC31" s="97"/>
      <c r="TD31" s="97"/>
      <c r="TE31" s="97"/>
      <c r="TF31" s="97"/>
      <c r="TG31" s="97"/>
      <c r="TH31" s="97"/>
      <c r="TI31" s="97"/>
      <c r="TJ31" s="97"/>
      <c r="TK31" s="97"/>
      <c r="TL31" s="97"/>
      <c r="TM31" s="97"/>
      <c r="TN31" s="97"/>
      <c r="TO31" s="97"/>
      <c r="TP31" s="97"/>
      <c r="TQ31" s="97"/>
      <c r="TR31" s="97"/>
      <c r="TS31" s="97"/>
      <c r="TT31" s="97"/>
      <c r="TU31" s="97"/>
      <c r="TV31" s="97"/>
      <c r="TW31" s="97"/>
      <c r="TX31" s="97"/>
      <c r="TY31" s="97"/>
      <c r="TZ31" s="97"/>
      <c r="UA31" s="97"/>
      <c r="UB31" s="97"/>
      <c r="UC31" s="97"/>
      <c r="UD31" s="97"/>
      <c r="UE31" s="97"/>
      <c r="UF31" s="97"/>
      <c r="UG31" s="97"/>
      <c r="UH31" s="97"/>
      <c r="UI31" s="97"/>
      <c r="UJ31" s="97"/>
      <c r="UK31" s="97"/>
      <c r="UL31" s="97"/>
      <c r="UM31" s="97"/>
      <c r="UN31" s="97"/>
      <c r="UO31" s="97"/>
      <c r="UP31" s="97"/>
      <c r="UQ31" s="97"/>
      <c r="UR31" s="97"/>
      <c r="US31" s="97"/>
      <c r="UT31" s="97"/>
      <c r="UU31" s="97"/>
      <c r="UV31" s="97"/>
      <c r="UW31" s="97"/>
      <c r="UX31" s="97"/>
      <c r="UY31" s="97"/>
      <c r="UZ31" s="97"/>
      <c r="VA31" s="97"/>
      <c r="VB31" s="97"/>
      <c r="VC31" s="97"/>
      <c r="VD31" s="97"/>
      <c r="VE31" s="97"/>
      <c r="VF31" s="97"/>
    </row>
    <row r="32" spans="1:578" s="98" customFormat="1" ht="15">
      <c r="A32" s="84">
        <v>16</v>
      </c>
      <c r="B32" s="29" t="s">
        <v>43</v>
      </c>
      <c r="C32" s="85" t="s">
        <v>44</v>
      </c>
      <c r="D32" s="86">
        <v>203</v>
      </c>
      <c r="E32" s="85" t="s">
        <v>45</v>
      </c>
      <c r="F32" s="25" t="s">
        <v>46</v>
      </c>
      <c r="G32" s="29" t="s">
        <v>122</v>
      </c>
      <c r="H32" s="26" t="s">
        <v>123</v>
      </c>
      <c r="I32" s="89">
        <v>43481</v>
      </c>
      <c r="J32" s="90"/>
      <c r="K32" s="90">
        <v>13</v>
      </c>
      <c r="L32" s="88">
        <v>40</v>
      </c>
      <c r="M32" s="88" t="s">
        <v>54</v>
      </c>
      <c r="N32" s="88" t="s">
        <v>50</v>
      </c>
      <c r="O32" s="26" t="s">
        <v>124</v>
      </c>
      <c r="P32" s="34" t="s">
        <v>1158</v>
      </c>
      <c r="Q32" s="34" t="s">
        <v>1146</v>
      </c>
      <c r="R32" s="88">
        <v>1</v>
      </c>
      <c r="S32" s="91">
        <v>16246</v>
      </c>
      <c r="T32" s="91"/>
      <c r="U32" s="91"/>
      <c r="V32" s="91">
        <f t="shared" si="25"/>
        <v>16246</v>
      </c>
      <c r="W32" s="92"/>
      <c r="X32" s="92"/>
      <c r="Y32" s="92">
        <f t="shared" si="26"/>
        <v>16246</v>
      </c>
      <c r="Z32" s="91">
        <v>1128</v>
      </c>
      <c r="AA32" s="91">
        <v>703</v>
      </c>
      <c r="AB32" s="93"/>
      <c r="AC32" s="92">
        <f t="shared" si="27"/>
        <v>2843.0499999999997</v>
      </c>
      <c r="AD32" s="92">
        <f t="shared" si="28"/>
        <v>487.38</v>
      </c>
      <c r="AE32" s="92">
        <f t="shared" si="29"/>
        <v>828.54599999999994</v>
      </c>
      <c r="AF32" s="92">
        <f t="shared" si="30"/>
        <v>324.92</v>
      </c>
      <c r="AG32" s="92">
        <f t="shared" si="31"/>
        <v>3012.8333333333335</v>
      </c>
      <c r="AH32" s="92">
        <f t="shared" si="32"/>
        <v>30128.333333333336</v>
      </c>
      <c r="AI32" s="92">
        <f t="shared" si="33"/>
        <v>9038.5</v>
      </c>
      <c r="AJ32" s="92">
        <f t="shared" si="35"/>
        <v>26075.86822222222</v>
      </c>
      <c r="AK32" s="92">
        <f t="shared" si="34"/>
        <v>312910.41866666661</v>
      </c>
      <c r="AL32" s="92"/>
      <c r="AM32" s="92"/>
      <c r="AN32" s="92"/>
      <c r="AO32" s="92"/>
      <c r="AP32" s="97"/>
      <c r="AQ32" s="94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  <c r="TC32" s="97"/>
      <c r="TD32" s="97"/>
      <c r="TE32" s="97"/>
      <c r="TF32" s="97"/>
      <c r="TG32" s="97"/>
      <c r="TH32" s="97"/>
      <c r="TI32" s="97"/>
      <c r="TJ32" s="97"/>
      <c r="TK32" s="97"/>
      <c r="TL32" s="97"/>
      <c r="TM32" s="97"/>
      <c r="TN32" s="97"/>
      <c r="TO32" s="97"/>
      <c r="TP32" s="97"/>
      <c r="TQ32" s="97"/>
      <c r="TR32" s="97"/>
      <c r="TS32" s="97"/>
      <c r="TT32" s="97"/>
      <c r="TU32" s="97"/>
      <c r="TV32" s="97"/>
      <c r="TW32" s="97"/>
      <c r="TX32" s="97"/>
      <c r="TY32" s="97"/>
      <c r="TZ32" s="97"/>
      <c r="UA32" s="97"/>
      <c r="UB32" s="97"/>
      <c r="UC32" s="97"/>
      <c r="UD32" s="97"/>
      <c r="UE32" s="97"/>
      <c r="UF32" s="97"/>
      <c r="UG32" s="97"/>
      <c r="UH32" s="97"/>
      <c r="UI32" s="97"/>
      <c r="UJ32" s="97"/>
      <c r="UK32" s="97"/>
      <c r="UL32" s="97"/>
      <c r="UM32" s="97"/>
      <c r="UN32" s="97"/>
      <c r="UO32" s="97"/>
      <c r="UP32" s="97"/>
      <c r="UQ32" s="97"/>
      <c r="UR32" s="97"/>
      <c r="US32" s="97"/>
      <c r="UT32" s="97"/>
      <c r="UU32" s="97"/>
      <c r="UV32" s="97"/>
      <c r="UW32" s="97"/>
      <c r="UX32" s="97"/>
      <c r="UY32" s="97"/>
      <c r="UZ32" s="97"/>
      <c r="VA32" s="97"/>
      <c r="VB32" s="97"/>
      <c r="VC32" s="97"/>
      <c r="VD32" s="97"/>
      <c r="VE32" s="97"/>
      <c r="VF32" s="97"/>
    </row>
    <row r="33" spans="1:578" s="98" customFormat="1" ht="15">
      <c r="A33" s="84">
        <v>17</v>
      </c>
      <c r="B33" s="29" t="s">
        <v>43</v>
      </c>
      <c r="C33" s="85" t="s">
        <v>44</v>
      </c>
      <c r="D33" s="86">
        <v>203</v>
      </c>
      <c r="E33" s="85" t="s">
        <v>45</v>
      </c>
      <c r="F33" s="25" t="s">
        <v>46</v>
      </c>
      <c r="G33" s="88" t="s">
        <v>125</v>
      </c>
      <c r="H33" s="26" t="s">
        <v>126</v>
      </c>
      <c r="I33" s="89">
        <v>37257</v>
      </c>
      <c r="J33" s="90"/>
      <c r="K33" s="90">
        <v>11</v>
      </c>
      <c r="L33" s="88">
        <v>40</v>
      </c>
      <c r="M33" s="88" t="s">
        <v>54</v>
      </c>
      <c r="N33" s="88" t="s">
        <v>50</v>
      </c>
      <c r="O33" s="26" t="s">
        <v>127</v>
      </c>
      <c r="P33" s="34" t="s">
        <v>1158</v>
      </c>
      <c r="Q33" s="34" t="s">
        <v>1146</v>
      </c>
      <c r="R33" s="88">
        <v>1</v>
      </c>
      <c r="S33" s="91">
        <v>14133</v>
      </c>
      <c r="T33" s="92">
        <v>521.74</v>
      </c>
      <c r="U33" s="91">
        <v>337</v>
      </c>
      <c r="V33" s="91">
        <f t="shared" si="25"/>
        <v>14991.74</v>
      </c>
      <c r="W33" s="92"/>
      <c r="X33" s="92">
        <f t="shared" ref="X33:X34" si="37">V33*0.15</f>
        <v>2248.761</v>
      </c>
      <c r="Y33" s="92">
        <f t="shared" si="26"/>
        <v>17240.501</v>
      </c>
      <c r="Z33" s="91">
        <v>1093</v>
      </c>
      <c r="AA33" s="91">
        <v>679</v>
      </c>
      <c r="AB33" s="93">
        <f>102.68*4</f>
        <v>410.72</v>
      </c>
      <c r="AC33" s="92">
        <f t="shared" si="27"/>
        <v>3017.0876749999998</v>
      </c>
      <c r="AD33" s="92">
        <f t="shared" si="28"/>
        <v>517.21502999999996</v>
      </c>
      <c r="AE33" s="92">
        <f t="shared" si="29"/>
        <v>879.26555099999996</v>
      </c>
      <c r="AF33" s="92">
        <f t="shared" si="30"/>
        <v>344.81002000000001</v>
      </c>
      <c r="AG33" s="92">
        <f t="shared" si="31"/>
        <v>3168.7501666666667</v>
      </c>
      <c r="AH33" s="92">
        <f t="shared" si="32"/>
        <v>31687.501666666667</v>
      </c>
      <c r="AI33" s="92">
        <f t="shared" si="33"/>
        <v>9506.2505000000001</v>
      </c>
      <c r="AJ33" s="92">
        <f t="shared" si="35"/>
        <v>27878.474470444446</v>
      </c>
      <c r="AK33" s="92">
        <f t="shared" si="34"/>
        <v>334541.69364533335</v>
      </c>
      <c r="AL33" s="92"/>
      <c r="AM33" s="92"/>
      <c r="AN33" s="92"/>
      <c r="AO33" s="92"/>
      <c r="AP33" s="97"/>
      <c r="AQ33" s="94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  <c r="TC33" s="97"/>
      <c r="TD33" s="97"/>
      <c r="TE33" s="97"/>
      <c r="TF33" s="97"/>
      <c r="TG33" s="97"/>
      <c r="TH33" s="97"/>
      <c r="TI33" s="97"/>
      <c r="TJ33" s="97"/>
      <c r="TK33" s="97"/>
      <c r="TL33" s="97"/>
      <c r="TM33" s="97"/>
      <c r="TN33" s="97"/>
      <c r="TO33" s="97"/>
      <c r="TP33" s="97"/>
      <c r="TQ33" s="97"/>
      <c r="TR33" s="97"/>
      <c r="TS33" s="97"/>
      <c r="TT33" s="97"/>
      <c r="TU33" s="97"/>
      <c r="TV33" s="97"/>
      <c r="TW33" s="97"/>
      <c r="TX33" s="97"/>
      <c r="TY33" s="97"/>
      <c r="TZ33" s="97"/>
      <c r="UA33" s="97"/>
      <c r="UB33" s="97"/>
      <c r="UC33" s="97"/>
      <c r="UD33" s="97"/>
      <c r="UE33" s="97"/>
      <c r="UF33" s="97"/>
      <c r="UG33" s="97"/>
      <c r="UH33" s="97"/>
      <c r="UI33" s="97"/>
      <c r="UJ33" s="97"/>
      <c r="UK33" s="97"/>
      <c r="UL33" s="97"/>
      <c r="UM33" s="97"/>
      <c r="UN33" s="97"/>
      <c r="UO33" s="97"/>
      <c r="UP33" s="97"/>
      <c r="UQ33" s="97"/>
      <c r="UR33" s="97"/>
      <c r="US33" s="97"/>
      <c r="UT33" s="97"/>
      <c r="UU33" s="97"/>
      <c r="UV33" s="97"/>
      <c r="UW33" s="97"/>
      <c r="UX33" s="97"/>
      <c r="UY33" s="97"/>
      <c r="UZ33" s="97"/>
      <c r="VA33" s="97"/>
      <c r="VB33" s="97"/>
      <c r="VC33" s="97"/>
      <c r="VD33" s="97"/>
      <c r="VE33" s="97"/>
      <c r="VF33" s="97"/>
    </row>
    <row r="34" spans="1:578" s="98" customFormat="1" ht="15">
      <c r="A34" s="84">
        <v>18</v>
      </c>
      <c r="B34" s="29" t="s">
        <v>43</v>
      </c>
      <c r="C34" s="85" t="s">
        <v>44</v>
      </c>
      <c r="D34" s="86">
        <v>203</v>
      </c>
      <c r="E34" s="85" t="s">
        <v>45</v>
      </c>
      <c r="F34" s="25" t="s">
        <v>46</v>
      </c>
      <c r="G34" s="88" t="s">
        <v>128</v>
      </c>
      <c r="H34" s="27" t="s">
        <v>1196</v>
      </c>
      <c r="I34" s="89">
        <v>34001</v>
      </c>
      <c r="J34" s="90"/>
      <c r="K34" s="90">
        <v>11</v>
      </c>
      <c r="L34" s="88">
        <v>40</v>
      </c>
      <c r="M34" s="88" t="s">
        <v>54</v>
      </c>
      <c r="N34" s="88" t="s">
        <v>50</v>
      </c>
      <c r="O34" s="26" t="s">
        <v>127</v>
      </c>
      <c r="P34" s="34" t="s">
        <v>1158</v>
      </c>
      <c r="Q34" s="34" t="s">
        <v>1146</v>
      </c>
      <c r="R34" s="88">
        <v>1</v>
      </c>
      <c r="S34" s="91">
        <v>14133</v>
      </c>
      <c r="T34" s="92">
        <v>521.74</v>
      </c>
      <c r="U34" s="91">
        <v>337</v>
      </c>
      <c r="V34" s="91">
        <f t="shared" si="25"/>
        <v>14991.74</v>
      </c>
      <c r="W34" s="92"/>
      <c r="X34" s="92">
        <f t="shared" si="37"/>
        <v>2248.761</v>
      </c>
      <c r="Y34" s="92">
        <f t="shared" si="26"/>
        <v>17240.501</v>
      </c>
      <c r="Z34" s="91">
        <v>1093</v>
      </c>
      <c r="AA34" s="91">
        <v>679</v>
      </c>
      <c r="AB34" s="93">
        <f>102.68*6</f>
        <v>616.08000000000004</v>
      </c>
      <c r="AC34" s="92">
        <f t="shared" si="27"/>
        <v>3017.0876749999998</v>
      </c>
      <c r="AD34" s="92">
        <f t="shared" si="28"/>
        <v>517.21502999999996</v>
      </c>
      <c r="AE34" s="92">
        <f t="shared" si="29"/>
        <v>879.26555099999996</v>
      </c>
      <c r="AF34" s="92">
        <f t="shared" si="30"/>
        <v>344.81002000000001</v>
      </c>
      <c r="AG34" s="92">
        <f t="shared" si="31"/>
        <v>3168.7501666666667</v>
      </c>
      <c r="AH34" s="92">
        <f t="shared" si="32"/>
        <v>31687.501666666667</v>
      </c>
      <c r="AI34" s="92">
        <f t="shared" si="33"/>
        <v>9506.2505000000001</v>
      </c>
      <c r="AJ34" s="92">
        <f t="shared" si="35"/>
        <v>28083.834470444446</v>
      </c>
      <c r="AK34" s="92">
        <f t="shared" si="34"/>
        <v>337006.01364533335</v>
      </c>
      <c r="AL34" s="92"/>
      <c r="AM34" s="92"/>
      <c r="AN34" s="92"/>
      <c r="AO34" s="92"/>
      <c r="AP34" s="97"/>
      <c r="AQ34" s="94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  <c r="TC34" s="97"/>
      <c r="TD34" s="97"/>
      <c r="TE34" s="97"/>
      <c r="TF34" s="97"/>
      <c r="TG34" s="97"/>
      <c r="TH34" s="97"/>
      <c r="TI34" s="97"/>
      <c r="TJ34" s="97"/>
      <c r="TK34" s="97"/>
      <c r="TL34" s="97"/>
      <c r="TM34" s="97"/>
      <c r="TN34" s="97"/>
      <c r="TO34" s="97"/>
      <c r="TP34" s="97"/>
      <c r="TQ34" s="97"/>
      <c r="TR34" s="97"/>
      <c r="TS34" s="97"/>
      <c r="TT34" s="97"/>
      <c r="TU34" s="97"/>
      <c r="TV34" s="97"/>
      <c r="TW34" s="97"/>
      <c r="TX34" s="97"/>
      <c r="TY34" s="97"/>
      <c r="TZ34" s="97"/>
      <c r="UA34" s="97"/>
      <c r="UB34" s="97"/>
      <c r="UC34" s="97"/>
      <c r="UD34" s="97"/>
      <c r="UE34" s="97"/>
      <c r="UF34" s="97"/>
      <c r="UG34" s="97"/>
      <c r="UH34" s="97"/>
      <c r="UI34" s="97"/>
      <c r="UJ34" s="97"/>
      <c r="UK34" s="97"/>
      <c r="UL34" s="97"/>
      <c r="UM34" s="97"/>
      <c r="UN34" s="97"/>
      <c r="UO34" s="97"/>
      <c r="UP34" s="97"/>
      <c r="UQ34" s="97"/>
      <c r="UR34" s="97"/>
      <c r="US34" s="97"/>
      <c r="UT34" s="97"/>
      <c r="UU34" s="97"/>
      <c r="UV34" s="97"/>
      <c r="UW34" s="97"/>
      <c r="UX34" s="97"/>
      <c r="UY34" s="97"/>
      <c r="UZ34" s="97"/>
      <c r="VA34" s="97"/>
      <c r="VB34" s="97"/>
      <c r="VC34" s="97"/>
      <c r="VD34" s="97"/>
      <c r="VE34" s="97"/>
      <c r="VF34" s="97"/>
    </row>
    <row r="35" spans="1:578" s="98" customFormat="1" ht="15">
      <c r="A35" s="84">
        <v>19</v>
      </c>
      <c r="B35" s="29" t="s">
        <v>43</v>
      </c>
      <c r="C35" s="85" t="s">
        <v>44</v>
      </c>
      <c r="D35" s="86">
        <v>203</v>
      </c>
      <c r="E35" s="85" t="s">
        <v>45</v>
      </c>
      <c r="F35" s="25" t="s">
        <v>46</v>
      </c>
      <c r="G35" s="29" t="s">
        <v>129</v>
      </c>
      <c r="H35" s="26" t="s">
        <v>130</v>
      </c>
      <c r="I35" s="89">
        <v>40952</v>
      </c>
      <c r="J35" s="90" t="s">
        <v>58</v>
      </c>
      <c r="K35" s="90"/>
      <c r="L35" s="88">
        <v>40</v>
      </c>
      <c r="M35" s="88" t="s">
        <v>49</v>
      </c>
      <c r="N35" s="88" t="s">
        <v>59</v>
      </c>
      <c r="O35" s="26" t="s">
        <v>131</v>
      </c>
      <c r="P35" s="34" t="s">
        <v>1158</v>
      </c>
      <c r="Q35" s="34" t="s">
        <v>1146</v>
      </c>
      <c r="R35" s="88">
        <v>1</v>
      </c>
      <c r="S35" s="92">
        <v>14762</v>
      </c>
      <c r="T35" s="92">
        <v>600</v>
      </c>
      <c r="U35" s="92"/>
      <c r="V35" s="91">
        <f t="shared" si="25"/>
        <v>15362</v>
      </c>
      <c r="W35" s="92"/>
      <c r="X35" s="92"/>
      <c r="Y35" s="92">
        <f t="shared" si="26"/>
        <v>15362</v>
      </c>
      <c r="Z35" s="92">
        <v>1114</v>
      </c>
      <c r="AA35" s="92">
        <v>679</v>
      </c>
      <c r="AB35" s="93">
        <f>102.68*2</f>
        <v>205.36</v>
      </c>
      <c r="AC35" s="92">
        <f t="shared" si="27"/>
        <v>2688.35</v>
      </c>
      <c r="AD35" s="92">
        <f t="shared" si="28"/>
        <v>460.85999999999996</v>
      </c>
      <c r="AE35" s="92">
        <f t="shared" si="29"/>
        <v>783.46199999999999</v>
      </c>
      <c r="AF35" s="92">
        <f t="shared" si="30"/>
        <v>307.24</v>
      </c>
      <c r="AG35" s="92">
        <f t="shared" si="31"/>
        <v>2859.166666666667</v>
      </c>
      <c r="AH35" s="92">
        <f t="shared" si="32"/>
        <v>28591.666666666668</v>
      </c>
      <c r="AI35" s="92">
        <f t="shared" si="33"/>
        <v>8577.5</v>
      </c>
      <c r="AJ35" s="92">
        <f t="shared" si="35"/>
        <v>24935.966444444446</v>
      </c>
      <c r="AK35" s="92">
        <f t="shared" si="34"/>
        <v>299231.59733333334</v>
      </c>
      <c r="AL35" s="92"/>
      <c r="AM35" s="92"/>
      <c r="AN35" s="92"/>
      <c r="AO35" s="92"/>
      <c r="AP35" s="97"/>
      <c r="AQ35" s="94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</row>
    <row r="36" spans="1:578" s="98" customFormat="1" ht="15">
      <c r="A36" s="84">
        <v>20</v>
      </c>
      <c r="B36" s="29" t="s">
        <v>43</v>
      </c>
      <c r="C36" s="85" t="s">
        <v>44</v>
      </c>
      <c r="D36" s="86">
        <v>203</v>
      </c>
      <c r="E36" s="85" t="s">
        <v>45</v>
      </c>
      <c r="F36" s="25" t="s">
        <v>46</v>
      </c>
      <c r="G36" s="29"/>
      <c r="H36" s="27" t="s">
        <v>439</v>
      </c>
      <c r="I36" s="89"/>
      <c r="J36" s="90" t="s">
        <v>58</v>
      </c>
      <c r="K36" s="90"/>
      <c r="L36" s="88">
        <v>40</v>
      </c>
      <c r="M36" s="88" t="s">
        <v>54</v>
      </c>
      <c r="N36" s="88" t="s">
        <v>59</v>
      </c>
      <c r="O36" s="26" t="s">
        <v>132</v>
      </c>
      <c r="P36" s="34" t="s">
        <v>1158</v>
      </c>
      <c r="Q36" s="34" t="s">
        <v>1146</v>
      </c>
      <c r="R36" s="88">
        <v>1</v>
      </c>
      <c r="S36" s="92">
        <v>14762</v>
      </c>
      <c r="T36" s="92">
        <v>521.74</v>
      </c>
      <c r="U36" s="92"/>
      <c r="V36" s="91">
        <f t="shared" si="25"/>
        <v>15283.74</v>
      </c>
      <c r="W36" s="92"/>
      <c r="X36" s="92">
        <f t="shared" ref="X36:X39" si="38">V36*0.15</f>
        <v>2292.5609999999997</v>
      </c>
      <c r="Y36" s="92">
        <f t="shared" si="26"/>
        <v>17576.300999999999</v>
      </c>
      <c r="Z36" s="92">
        <v>1114</v>
      </c>
      <c r="AA36" s="92">
        <v>679</v>
      </c>
      <c r="AB36" s="93">
        <f>102.68*6</f>
        <v>616.08000000000004</v>
      </c>
      <c r="AC36" s="92">
        <f t="shared" si="27"/>
        <v>3075.8526749999996</v>
      </c>
      <c r="AD36" s="92">
        <f t="shared" si="28"/>
        <v>527.28902999999991</v>
      </c>
      <c r="AE36" s="92">
        <f t="shared" si="29"/>
        <v>896.39135099999987</v>
      </c>
      <c r="AF36" s="92">
        <f t="shared" si="30"/>
        <v>351.52602000000002</v>
      </c>
      <c r="AG36" s="92">
        <f t="shared" si="31"/>
        <v>3228.2168333333334</v>
      </c>
      <c r="AH36" s="92">
        <f t="shared" si="32"/>
        <v>32282.168333333335</v>
      </c>
      <c r="AI36" s="92">
        <f t="shared" si="33"/>
        <v>9684.6504999999997</v>
      </c>
      <c r="AJ36" s="92">
        <f t="shared" si="35"/>
        <v>28602.693048222223</v>
      </c>
      <c r="AK36" s="92">
        <f t="shared" si="34"/>
        <v>343232.31657866668</v>
      </c>
      <c r="AL36" s="92"/>
      <c r="AM36" s="92"/>
      <c r="AN36" s="92"/>
      <c r="AO36" s="92"/>
      <c r="AP36" s="97"/>
      <c r="AQ36" s="94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  <c r="TC36" s="97"/>
      <c r="TD36" s="97"/>
      <c r="TE36" s="97"/>
      <c r="TF36" s="97"/>
      <c r="TG36" s="97"/>
      <c r="TH36" s="97"/>
      <c r="TI36" s="97"/>
      <c r="TJ36" s="97"/>
      <c r="TK36" s="97"/>
      <c r="TL36" s="97"/>
      <c r="TM36" s="97"/>
      <c r="TN36" s="97"/>
      <c r="TO36" s="97"/>
      <c r="TP36" s="97"/>
      <c r="TQ36" s="97"/>
      <c r="TR36" s="97"/>
      <c r="TS36" s="97"/>
      <c r="TT36" s="97"/>
      <c r="TU36" s="97"/>
      <c r="TV36" s="97"/>
      <c r="TW36" s="97"/>
      <c r="TX36" s="97"/>
      <c r="TY36" s="97"/>
      <c r="TZ36" s="97"/>
      <c r="UA36" s="97"/>
      <c r="UB36" s="97"/>
      <c r="UC36" s="97"/>
      <c r="UD36" s="97"/>
      <c r="UE36" s="97"/>
      <c r="UF36" s="97"/>
      <c r="UG36" s="97"/>
      <c r="UH36" s="97"/>
      <c r="UI36" s="97"/>
      <c r="UJ36" s="97"/>
      <c r="UK36" s="97"/>
      <c r="UL36" s="97"/>
      <c r="UM36" s="97"/>
      <c r="UN36" s="97"/>
      <c r="UO36" s="97"/>
      <c r="UP36" s="97"/>
      <c r="UQ36" s="97"/>
      <c r="UR36" s="97"/>
      <c r="US36" s="97"/>
      <c r="UT36" s="97"/>
      <c r="UU36" s="97"/>
      <c r="UV36" s="97"/>
      <c r="UW36" s="97"/>
      <c r="UX36" s="97"/>
      <c r="UY36" s="97"/>
      <c r="UZ36" s="97"/>
      <c r="VA36" s="97"/>
      <c r="VB36" s="97"/>
      <c r="VC36" s="97"/>
      <c r="VD36" s="97"/>
      <c r="VE36" s="97"/>
      <c r="VF36" s="97"/>
    </row>
    <row r="37" spans="1:578" s="97" customFormat="1" ht="15">
      <c r="A37" s="84">
        <v>21</v>
      </c>
      <c r="B37" s="29" t="s">
        <v>43</v>
      </c>
      <c r="C37" s="85" t="s">
        <v>44</v>
      </c>
      <c r="D37" s="86">
        <v>203</v>
      </c>
      <c r="E37" s="85" t="s">
        <v>45</v>
      </c>
      <c r="F37" s="25" t="s">
        <v>46</v>
      </c>
      <c r="G37" s="29" t="s">
        <v>133</v>
      </c>
      <c r="H37" s="26" t="s">
        <v>134</v>
      </c>
      <c r="I37" s="89">
        <v>42047</v>
      </c>
      <c r="J37" s="90" t="s">
        <v>58</v>
      </c>
      <c r="K37" s="90"/>
      <c r="L37" s="88">
        <v>40</v>
      </c>
      <c r="M37" s="88" t="s">
        <v>54</v>
      </c>
      <c r="N37" s="88" t="s">
        <v>59</v>
      </c>
      <c r="O37" s="26" t="s">
        <v>132</v>
      </c>
      <c r="P37" s="34" t="s">
        <v>1158</v>
      </c>
      <c r="Q37" s="34" t="s">
        <v>1146</v>
      </c>
      <c r="R37" s="88">
        <v>1</v>
      </c>
      <c r="S37" s="92">
        <v>14762</v>
      </c>
      <c r="T37" s="92">
        <v>521.74</v>
      </c>
      <c r="U37" s="92"/>
      <c r="V37" s="91">
        <f t="shared" si="25"/>
        <v>15283.74</v>
      </c>
      <c r="W37" s="92"/>
      <c r="X37" s="92">
        <f t="shared" si="38"/>
        <v>2292.5609999999997</v>
      </c>
      <c r="Y37" s="92">
        <f t="shared" si="26"/>
        <v>17576.300999999999</v>
      </c>
      <c r="Z37" s="92">
        <v>1114</v>
      </c>
      <c r="AA37" s="92">
        <v>679</v>
      </c>
      <c r="AB37" s="93"/>
      <c r="AC37" s="92">
        <f t="shared" si="27"/>
        <v>3075.8526749999996</v>
      </c>
      <c r="AD37" s="92">
        <f t="shared" si="28"/>
        <v>527.28902999999991</v>
      </c>
      <c r="AE37" s="92">
        <f t="shared" si="29"/>
        <v>896.39135099999987</v>
      </c>
      <c r="AF37" s="92">
        <f t="shared" si="30"/>
        <v>351.52602000000002</v>
      </c>
      <c r="AG37" s="92">
        <f t="shared" si="31"/>
        <v>3228.2168333333334</v>
      </c>
      <c r="AH37" s="92">
        <f t="shared" si="32"/>
        <v>32282.168333333335</v>
      </c>
      <c r="AI37" s="92">
        <f t="shared" si="33"/>
        <v>9684.6504999999997</v>
      </c>
      <c r="AJ37" s="92">
        <f t="shared" si="35"/>
        <v>27986.613048222222</v>
      </c>
      <c r="AK37" s="92">
        <f t="shared" si="34"/>
        <v>335839.35657866666</v>
      </c>
      <c r="AL37" s="92"/>
      <c r="AM37" s="92"/>
      <c r="AN37" s="92"/>
      <c r="AO37" s="92"/>
      <c r="AQ37" s="94"/>
    </row>
    <row r="38" spans="1:578" s="98" customFormat="1" ht="15">
      <c r="A38" s="84">
        <v>22</v>
      </c>
      <c r="B38" s="29" t="s">
        <v>43</v>
      </c>
      <c r="C38" s="85" t="s">
        <v>44</v>
      </c>
      <c r="D38" s="86">
        <v>203</v>
      </c>
      <c r="E38" s="85" t="s">
        <v>45</v>
      </c>
      <c r="F38" s="25" t="s">
        <v>46</v>
      </c>
      <c r="G38" s="29" t="s">
        <v>135</v>
      </c>
      <c r="H38" s="26" t="s">
        <v>136</v>
      </c>
      <c r="I38" s="89">
        <v>37530</v>
      </c>
      <c r="J38" s="90" t="s">
        <v>58</v>
      </c>
      <c r="K38" s="90"/>
      <c r="L38" s="88">
        <v>40</v>
      </c>
      <c r="M38" s="88" t="s">
        <v>54</v>
      </c>
      <c r="N38" s="88" t="s">
        <v>59</v>
      </c>
      <c r="O38" s="26" t="s">
        <v>132</v>
      </c>
      <c r="P38" s="34" t="s">
        <v>1158</v>
      </c>
      <c r="Q38" s="34" t="s">
        <v>1146</v>
      </c>
      <c r="R38" s="88">
        <v>1</v>
      </c>
      <c r="S38" s="92">
        <v>14762</v>
      </c>
      <c r="T38" s="92">
        <v>521.74</v>
      </c>
      <c r="U38" s="92"/>
      <c r="V38" s="91">
        <f t="shared" si="25"/>
        <v>15283.74</v>
      </c>
      <c r="W38" s="92"/>
      <c r="X38" s="92">
        <f t="shared" si="38"/>
        <v>2292.5609999999997</v>
      </c>
      <c r="Y38" s="92">
        <f t="shared" si="26"/>
        <v>17576.300999999999</v>
      </c>
      <c r="Z38" s="92">
        <v>1114</v>
      </c>
      <c r="AA38" s="92">
        <v>679</v>
      </c>
      <c r="AB38" s="93">
        <f>102.68*4</f>
        <v>410.72</v>
      </c>
      <c r="AC38" s="92">
        <f t="shared" si="27"/>
        <v>3075.8526749999996</v>
      </c>
      <c r="AD38" s="92">
        <f t="shared" si="28"/>
        <v>527.28902999999991</v>
      </c>
      <c r="AE38" s="92">
        <f t="shared" si="29"/>
        <v>896.39135099999987</v>
      </c>
      <c r="AF38" s="92">
        <f t="shared" si="30"/>
        <v>351.52602000000002</v>
      </c>
      <c r="AG38" s="92">
        <f t="shared" si="31"/>
        <v>3228.2168333333334</v>
      </c>
      <c r="AH38" s="92">
        <f t="shared" si="32"/>
        <v>32282.168333333335</v>
      </c>
      <c r="AI38" s="92">
        <f t="shared" si="33"/>
        <v>9684.6504999999997</v>
      </c>
      <c r="AJ38" s="92">
        <f t="shared" si="35"/>
        <v>28397.333048222223</v>
      </c>
      <c r="AK38" s="92">
        <f t="shared" si="34"/>
        <v>340767.99657866667</v>
      </c>
      <c r="AL38" s="92"/>
      <c r="AM38" s="92"/>
      <c r="AN38" s="92"/>
      <c r="AO38" s="92"/>
      <c r="AP38" s="97"/>
      <c r="AQ38" s="94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</row>
    <row r="39" spans="1:578" s="98" customFormat="1" ht="15">
      <c r="A39" s="84">
        <v>23</v>
      </c>
      <c r="B39" s="29" t="s">
        <v>43</v>
      </c>
      <c r="C39" s="85" t="s">
        <v>44</v>
      </c>
      <c r="D39" s="86">
        <v>203</v>
      </c>
      <c r="E39" s="85" t="s">
        <v>45</v>
      </c>
      <c r="F39" s="25" t="s">
        <v>46</v>
      </c>
      <c r="G39" s="29" t="s">
        <v>137</v>
      </c>
      <c r="H39" s="26" t="s">
        <v>138</v>
      </c>
      <c r="I39" s="89">
        <v>33298</v>
      </c>
      <c r="J39" s="90" t="s">
        <v>58</v>
      </c>
      <c r="K39" s="90"/>
      <c r="L39" s="88">
        <v>40</v>
      </c>
      <c r="M39" s="88" t="s">
        <v>54</v>
      </c>
      <c r="N39" s="88" t="s">
        <v>59</v>
      </c>
      <c r="O39" s="26" t="s">
        <v>132</v>
      </c>
      <c r="P39" s="34" t="s">
        <v>1158</v>
      </c>
      <c r="Q39" s="34" t="s">
        <v>1146</v>
      </c>
      <c r="R39" s="88">
        <v>1</v>
      </c>
      <c r="S39" s="92">
        <v>14762</v>
      </c>
      <c r="T39" s="92">
        <v>521.74</v>
      </c>
      <c r="U39" s="92"/>
      <c r="V39" s="91">
        <f t="shared" si="25"/>
        <v>15283.74</v>
      </c>
      <c r="W39" s="92"/>
      <c r="X39" s="92">
        <f t="shared" si="38"/>
        <v>2292.5609999999997</v>
      </c>
      <c r="Y39" s="92">
        <f t="shared" si="26"/>
        <v>17576.300999999999</v>
      </c>
      <c r="Z39" s="92">
        <v>1114</v>
      </c>
      <c r="AA39" s="92">
        <v>679</v>
      </c>
      <c r="AB39" s="93">
        <f>102.68*6</f>
        <v>616.08000000000004</v>
      </c>
      <c r="AC39" s="92">
        <f t="shared" si="27"/>
        <v>3075.8526749999996</v>
      </c>
      <c r="AD39" s="92">
        <f t="shared" si="28"/>
        <v>527.28902999999991</v>
      </c>
      <c r="AE39" s="92">
        <f t="shared" si="29"/>
        <v>896.39135099999987</v>
      </c>
      <c r="AF39" s="92">
        <f t="shared" si="30"/>
        <v>351.52602000000002</v>
      </c>
      <c r="AG39" s="92">
        <f t="shared" si="31"/>
        <v>3228.2168333333334</v>
      </c>
      <c r="AH39" s="92">
        <f t="shared" si="32"/>
        <v>32282.168333333335</v>
      </c>
      <c r="AI39" s="92">
        <f t="shared" si="33"/>
        <v>9684.6504999999997</v>
      </c>
      <c r="AJ39" s="92">
        <f t="shared" si="35"/>
        <v>28602.693048222223</v>
      </c>
      <c r="AK39" s="92">
        <f t="shared" si="34"/>
        <v>343232.31657866668</v>
      </c>
      <c r="AL39" s="92"/>
      <c r="AM39" s="92"/>
      <c r="AN39" s="92"/>
      <c r="AO39" s="92"/>
      <c r="AP39" s="97"/>
      <c r="AQ39" s="94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</row>
    <row r="40" spans="1:578" s="98" customFormat="1" ht="15">
      <c r="A40" s="84">
        <v>24</v>
      </c>
      <c r="B40" s="29" t="s">
        <v>43</v>
      </c>
      <c r="C40" s="85" t="s">
        <v>44</v>
      </c>
      <c r="D40" s="86">
        <v>203</v>
      </c>
      <c r="E40" s="85" t="s">
        <v>45</v>
      </c>
      <c r="F40" s="25" t="s">
        <v>46</v>
      </c>
      <c r="G40" s="29" t="s">
        <v>139</v>
      </c>
      <c r="H40" s="26" t="s">
        <v>140</v>
      </c>
      <c r="I40" s="89">
        <v>43472</v>
      </c>
      <c r="J40" s="90"/>
      <c r="K40" s="90">
        <v>17</v>
      </c>
      <c r="L40" s="88">
        <v>40</v>
      </c>
      <c r="M40" s="88" t="s">
        <v>49</v>
      </c>
      <c r="N40" s="88" t="s">
        <v>50</v>
      </c>
      <c r="O40" s="26" t="s">
        <v>141</v>
      </c>
      <c r="P40" s="34" t="s">
        <v>1158</v>
      </c>
      <c r="Q40" s="34" t="s">
        <v>1146</v>
      </c>
      <c r="R40" s="88">
        <v>1</v>
      </c>
      <c r="S40" s="91">
        <v>25729</v>
      </c>
      <c r="T40" s="91"/>
      <c r="U40" s="91"/>
      <c r="V40" s="91">
        <f t="shared" si="25"/>
        <v>25729</v>
      </c>
      <c r="W40" s="92"/>
      <c r="X40" s="92"/>
      <c r="Y40" s="92">
        <f t="shared" si="26"/>
        <v>25729</v>
      </c>
      <c r="Z40" s="91">
        <v>1286</v>
      </c>
      <c r="AA40" s="91">
        <v>857</v>
      </c>
      <c r="AB40" s="93"/>
      <c r="AC40" s="92">
        <f t="shared" si="27"/>
        <v>4502.5749999999998</v>
      </c>
      <c r="AD40" s="92">
        <f t="shared" si="28"/>
        <v>771.87</v>
      </c>
      <c r="AE40" s="92">
        <f t="shared" si="29"/>
        <v>1312.1789999999999</v>
      </c>
      <c r="AF40" s="92">
        <f t="shared" si="30"/>
        <v>514.58000000000004</v>
      </c>
      <c r="AG40" s="92">
        <f t="shared" si="31"/>
        <v>4645.3333333333339</v>
      </c>
      <c r="AH40" s="92">
        <f t="shared" si="32"/>
        <v>46453.333333333336</v>
      </c>
      <c r="AI40" s="92">
        <f t="shared" si="33"/>
        <v>13936</v>
      </c>
      <c r="AJ40" s="92">
        <f t="shared" si="35"/>
        <v>40392.759555555553</v>
      </c>
      <c r="AK40" s="92">
        <f t="shared" si="34"/>
        <v>484713.1146666666</v>
      </c>
      <c r="AL40" s="92"/>
      <c r="AM40" s="92"/>
      <c r="AN40" s="92"/>
      <c r="AO40" s="92"/>
      <c r="AP40" s="97"/>
      <c r="AQ40" s="94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</row>
    <row r="41" spans="1:578" s="98" customFormat="1" ht="15">
      <c r="A41" s="84">
        <v>25</v>
      </c>
      <c r="B41" s="29" t="s">
        <v>43</v>
      </c>
      <c r="C41" s="85" t="s">
        <v>44</v>
      </c>
      <c r="D41" s="86">
        <v>203</v>
      </c>
      <c r="E41" s="85" t="s">
        <v>45</v>
      </c>
      <c r="F41" s="25" t="s">
        <v>46</v>
      </c>
      <c r="G41" s="29" t="s">
        <v>142</v>
      </c>
      <c r="H41" s="27" t="s">
        <v>143</v>
      </c>
      <c r="I41" s="89">
        <v>43512</v>
      </c>
      <c r="J41" s="90"/>
      <c r="K41" s="90">
        <v>24</v>
      </c>
      <c r="L41" s="88">
        <v>40</v>
      </c>
      <c r="M41" s="88" t="s">
        <v>54</v>
      </c>
      <c r="N41" s="88" t="s">
        <v>50</v>
      </c>
      <c r="O41" s="27" t="s">
        <v>1159</v>
      </c>
      <c r="P41" s="34" t="s">
        <v>1160</v>
      </c>
      <c r="Q41" s="34" t="s">
        <v>1146</v>
      </c>
      <c r="R41" s="88">
        <v>1</v>
      </c>
      <c r="S41" s="91">
        <v>55131</v>
      </c>
      <c r="T41" s="91"/>
      <c r="U41" s="91"/>
      <c r="V41" s="91">
        <f t="shared" si="25"/>
        <v>55131</v>
      </c>
      <c r="W41" s="92"/>
      <c r="X41" s="92"/>
      <c r="Y41" s="92">
        <f t="shared" si="26"/>
        <v>55131</v>
      </c>
      <c r="Z41" s="91">
        <v>2057</v>
      </c>
      <c r="AA41" s="91">
        <v>1457</v>
      </c>
      <c r="AB41" s="93"/>
      <c r="AC41" s="92">
        <f t="shared" si="27"/>
        <v>9647.9249999999993</v>
      </c>
      <c r="AD41" s="92">
        <f t="shared" si="28"/>
        <v>1653.9299999999998</v>
      </c>
      <c r="AE41" s="92">
        <f t="shared" si="29"/>
        <v>2811.681</v>
      </c>
      <c r="AF41" s="92">
        <f t="shared" si="30"/>
        <v>1102.6200000000001</v>
      </c>
      <c r="AG41" s="92">
        <f t="shared" si="31"/>
        <v>9774.1666666666661</v>
      </c>
      <c r="AH41" s="92">
        <f t="shared" si="32"/>
        <v>97741.666666666657</v>
      </c>
      <c r="AI41" s="92">
        <f t="shared" si="33"/>
        <v>29322.5</v>
      </c>
      <c r="AJ41" s="92">
        <f>+(Y41+Z41+AA41+AB41+AC41+AD41+AE41+AF41)+((AG41+AH41+AI41)/12)</f>
        <v>85264.350444444426</v>
      </c>
      <c r="AK41" s="92">
        <f t="shared" si="34"/>
        <v>1023172.2053333331</v>
      </c>
      <c r="AL41" s="92"/>
      <c r="AM41" s="92"/>
      <c r="AN41" s="92"/>
      <c r="AO41" s="92"/>
      <c r="AP41" s="97"/>
      <c r="AQ41" s="94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</row>
    <row r="42" spans="1:578" s="98" customFormat="1" ht="15">
      <c r="A42" s="84">
        <v>26</v>
      </c>
      <c r="B42" s="29" t="s">
        <v>43</v>
      </c>
      <c r="C42" s="85" t="s">
        <v>44</v>
      </c>
      <c r="D42" s="86">
        <v>203</v>
      </c>
      <c r="E42" s="85" t="s">
        <v>45</v>
      </c>
      <c r="F42" s="25" t="s">
        <v>46</v>
      </c>
      <c r="G42" s="29" t="s">
        <v>144</v>
      </c>
      <c r="H42" s="26" t="s">
        <v>145</v>
      </c>
      <c r="I42" s="89">
        <v>43472</v>
      </c>
      <c r="J42" s="90"/>
      <c r="K42" s="90">
        <v>19</v>
      </c>
      <c r="L42" s="88">
        <v>40</v>
      </c>
      <c r="M42" s="88" t="s">
        <v>54</v>
      </c>
      <c r="N42" s="88" t="s">
        <v>50</v>
      </c>
      <c r="O42" s="27" t="s">
        <v>146</v>
      </c>
      <c r="P42" s="34" t="s">
        <v>1160</v>
      </c>
      <c r="Q42" s="34" t="s">
        <v>1146</v>
      </c>
      <c r="R42" s="88">
        <v>1</v>
      </c>
      <c r="S42" s="91">
        <v>33470</v>
      </c>
      <c r="T42" s="91"/>
      <c r="U42" s="91"/>
      <c r="V42" s="91">
        <f t="shared" si="25"/>
        <v>33470</v>
      </c>
      <c r="W42" s="92"/>
      <c r="X42" s="92"/>
      <c r="Y42" s="92">
        <f t="shared" si="26"/>
        <v>33470</v>
      </c>
      <c r="Z42" s="91">
        <v>1549</v>
      </c>
      <c r="AA42" s="91">
        <v>1016</v>
      </c>
      <c r="AB42" s="93"/>
      <c r="AC42" s="92">
        <f t="shared" si="27"/>
        <v>5857.25</v>
      </c>
      <c r="AD42" s="92">
        <f t="shared" si="28"/>
        <v>1004.0999999999999</v>
      </c>
      <c r="AE42" s="92">
        <f t="shared" si="29"/>
        <v>1706.9699999999998</v>
      </c>
      <c r="AF42" s="92">
        <f t="shared" si="30"/>
        <v>669.4</v>
      </c>
      <c r="AG42" s="92">
        <f t="shared" si="31"/>
        <v>6005.8333333333339</v>
      </c>
      <c r="AH42" s="92">
        <f t="shared" si="32"/>
        <v>60058.333333333336</v>
      </c>
      <c r="AI42" s="92">
        <f t="shared" si="33"/>
        <v>18017.5</v>
      </c>
      <c r="AJ42" s="92">
        <f>+(Y42+Z42+AA42+AB42+AC42+AD42+AE42+AF42)+((AG42+AH42+AI42)/12)</f>
        <v>52279.525555555556</v>
      </c>
      <c r="AK42" s="92">
        <f t="shared" si="34"/>
        <v>627354.30666666664</v>
      </c>
      <c r="AL42" s="92"/>
      <c r="AM42" s="92"/>
      <c r="AN42" s="92"/>
      <c r="AO42" s="92"/>
      <c r="AP42" s="97"/>
      <c r="AQ42" s="94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</row>
    <row r="43" spans="1:578" s="98" customFormat="1" ht="15">
      <c r="A43" s="84">
        <v>27</v>
      </c>
      <c r="B43" s="29" t="s">
        <v>43</v>
      </c>
      <c r="C43" s="85" t="s">
        <v>44</v>
      </c>
      <c r="D43" s="86">
        <v>203</v>
      </c>
      <c r="E43" s="85" t="s">
        <v>45</v>
      </c>
      <c r="F43" s="25" t="s">
        <v>46</v>
      </c>
      <c r="G43" s="29" t="s">
        <v>147</v>
      </c>
      <c r="H43" s="26" t="s">
        <v>148</v>
      </c>
      <c r="I43" s="89">
        <v>43481</v>
      </c>
      <c r="J43" s="90"/>
      <c r="K43" s="90">
        <v>17</v>
      </c>
      <c r="L43" s="88">
        <v>40</v>
      </c>
      <c r="M43" s="88" t="s">
        <v>49</v>
      </c>
      <c r="N43" s="88" t="s">
        <v>50</v>
      </c>
      <c r="O43" s="26" t="s">
        <v>149</v>
      </c>
      <c r="P43" s="34" t="s">
        <v>1161</v>
      </c>
      <c r="Q43" s="34" t="s">
        <v>1146</v>
      </c>
      <c r="R43" s="88">
        <v>1</v>
      </c>
      <c r="S43" s="91">
        <v>25729</v>
      </c>
      <c r="T43" s="91"/>
      <c r="U43" s="91"/>
      <c r="V43" s="91">
        <f t="shared" si="25"/>
        <v>25729</v>
      </c>
      <c r="W43" s="92"/>
      <c r="X43" s="92"/>
      <c r="Y43" s="92">
        <f t="shared" si="26"/>
        <v>25729</v>
      </c>
      <c r="Z43" s="91">
        <v>1286</v>
      </c>
      <c r="AA43" s="91">
        <v>857</v>
      </c>
      <c r="AB43" s="93"/>
      <c r="AC43" s="92">
        <f t="shared" si="27"/>
        <v>4502.5749999999998</v>
      </c>
      <c r="AD43" s="92">
        <f t="shared" si="28"/>
        <v>771.87</v>
      </c>
      <c r="AE43" s="92">
        <f t="shared" si="29"/>
        <v>1312.1789999999999</v>
      </c>
      <c r="AF43" s="92">
        <f t="shared" si="30"/>
        <v>514.58000000000004</v>
      </c>
      <c r="AG43" s="92">
        <f t="shared" si="31"/>
        <v>4645.3333333333339</v>
      </c>
      <c r="AH43" s="92">
        <f t="shared" si="32"/>
        <v>46453.333333333336</v>
      </c>
      <c r="AI43" s="92">
        <f t="shared" si="33"/>
        <v>13936</v>
      </c>
      <c r="AJ43" s="92">
        <f>Y43+AB43+AC43+AD43+AE43+AF43+Z43+AA43+(AG43/12+AH43/12+AI43/12)</f>
        <v>40392.759555555553</v>
      </c>
      <c r="AK43" s="92">
        <f t="shared" si="34"/>
        <v>484713.1146666666</v>
      </c>
      <c r="AL43" s="92"/>
      <c r="AM43" s="92"/>
      <c r="AN43" s="92"/>
      <c r="AO43" s="92"/>
      <c r="AP43" s="97"/>
      <c r="AQ43" s="94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  <c r="TC43" s="97"/>
      <c r="TD43" s="97"/>
      <c r="TE43" s="97"/>
      <c r="TF43" s="97"/>
      <c r="TG43" s="97"/>
      <c r="TH43" s="97"/>
      <c r="TI43" s="97"/>
      <c r="TJ43" s="97"/>
      <c r="TK43" s="97"/>
      <c r="TL43" s="97"/>
      <c r="TM43" s="97"/>
      <c r="TN43" s="97"/>
      <c r="TO43" s="97"/>
      <c r="TP43" s="97"/>
      <c r="TQ43" s="97"/>
      <c r="TR43" s="97"/>
      <c r="TS43" s="97"/>
      <c r="TT43" s="97"/>
      <c r="TU43" s="97"/>
      <c r="TV43" s="97"/>
      <c r="TW43" s="97"/>
      <c r="TX43" s="97"/>
      <c r="TY43" s="97"/>
      <c r="TZ43" s="97"/>
      <c r="UA43" s="97"/>
      <c r="UB43" s="97"/>
      <c r="UC43" s="97"/>
      <c r="UD43" s="97"/>
      <c r="UE43" s="97"/>
      <c r="UF43" s="97"/>
      <c r="UG43" s="97"/>
      <c r="UH43" s="97"/>
      <c r="UI43" s="97"/>
      <c r="UJ43" s="97"/>
      <c r="UK43" s="97"/>
      <c r="UL43" s="97"/>
      <c r="UM43" s="97"/>
      <c r="UN43" s="97"/>
      <c r="UO43" s="97"/>
      <c r="UP43" s="97"/>
      <c r="UQ43" s="97"/>
      <c r="UR43" s="97"/>
      <c r="US43" s="97"/>
      <c r="UT43" s="97"/>
      <c r="UU43" s="97"/>
      <c r="UV43" s="97"/>
      <c r="UW43" s="97"/>
      <c r="UX43" s="97"/>
      <c r="UY43" s="97"/>
      <c r="UZ43" s="97"/>
      <c r="VA43" s="97"/>
      <c r="VB43" s="97"/>
      <c r="VC43" s="97"/>
      <c r="VD43" s="97"/>
      <c r="VE43" s="97"/>
      <c r="VF43" s="97"/>
    </row>
    <row r="44" spans="1:578" s="97" customFormat="1" ht="15">
      <c r="A44" s="84">
        <v>28</v>
      </c>
      <c r="B44" s="29" t="s">
        <v>43</v>
      </c>
      <c r="C44" s="85" t="s">
        <v>44</v>
      </c>
      <c r="D44" s="86">
        <v>203</v>
      </c>
      <c r="E44" s="85" t="s">
        <v>45</v>
      </c>
      <c r="F44" s="25" t="s">
        <v>46</v>
      </c>
      <c r="G44" s="29" t="s">
        <v>150</v>
      </c>
      <c r="H44" s="26" t="s">
        <v>151</v>
      </c>
      <c r="I44" s="89">
        <v>37818</v>
      </c>
      <c r="J44" s="90"/>
      <c r="K44" s="90">
        <v>13</v>
      </c>
      <c r="L44" s="88">
        <v>40</v>
      </c>
      <c r="M44" s="88" t="s">
        <v>54</v>
      </c>
      <c r="N44" s="88" t="s">
        <v>50</v>
      </c>
      <c r="O44" s="26" t="s">
        <v>152</v>
      </c>
      <c r="P44" s="34" t="s">
        <v>1161</v>
      </c>
      <c r="Q44" s="34" t="s">
        <v>1146</v>
      </c>
      <c r="R44" s="88">
        <v>1</v>
      </c>
      <c r="S44" s="91">
        <v>16246</v>
      </c>
      <c r="T44" s="91"/>
      <c r="U44" s="91">
        <v>81</v>
      </c>
      <c r="V44" s="91">
        <f t="shared" si="25"/>
        <v>16327</v>
      </c>
      <c r="W44" s="92"/>
      <c r="X44" s="92"/>
      <c r="Y44" s="92">
        <f t="shared" si="26"/>
        <v>16327</v>
      </c>
      <c r="Z44" s="91">
        <v>1128</v>
      </c>
      <c r="AA44" s="91">
        <v>703</v>
      </c>
      <c r="AB44" s="93">
        <f>102.68*4</f>
        <v>410.72</v>
      </c>
      <c r="AC44" s="92">
        <f t="shared" si="27"/>
        <v>2857.2249999999999</v>
      </c>
      <c r="AD44" s="92">
        <f t="shared" si="28"/>
        <v>489.81</v>
      </c>
      <c r="AE44" s="92">
        <f t="shared" si="29"/>
        <v>832.67699999999991</v>
      </c>
      <c r="AF44" s="92">
        <f t="shared" si="30"/>
        <v>326.54000000000002</v>
      </c>
      <c r="AG44" s="92">
        <f t="shared" si="31"/>
        <v>3026.333333333333</v>
      </c>
      <c r="AH44" s="92">
        <f t="shared" si="32"/>
        <v>30263.333333333332</v>
      </c>
      <c r="AI44" s="92">
        <f t="shared" si="33"/>
        <v>9079</v>
      </c>
      <c r="AJ44" s="92">
        <f>Y44+AB44+AC44+AD44+AE44+AF44+Z44+AA44+(AG44/12+AH44/12+AI44/12)</f>
        <v>26605.694222222224</v>
      </c>
      <c r="AK44" s="92">
        <f t="shared" si="34"/>
        <v>319268.33066666668</v>
      </c>
      <c r="AL44" s="92"/>
      <c r="AM44" s="92"/>
      <c r="AN44" s="92"/>
      <c r="AO44" s="92"/>
      <c r="AQ44" s="94"/>
    </row>
    <row r="45" spans="1:578" s="98" customFormat="1" ht="15">
      <c r="A45" s="84">
        <v>29</v>
      </c>
      <c r="B45" s="29" t="s">
        <v>43</v>
      </c>
      <c r="C45" s="85" t="s">
        <v>44</v>
      </c>
      <c r="D45" s="86">
        <v>203</v>
      </c>
      <c r="E45" s="85" t="s">
        <v>45</v>
      </c>
      <c r="F45" s="25" t="s">
        <v>46</v>
      </c>
      <c r="G45" s="29" t="s">
        <v>153</v>
      </c>
      <c r="H45" s="26" t="s">
        <v>154</v>
      </c>
      <c r="I45" s="89">
        <v>43450</v>
      </c>
      <c r="J45" s="90"/>
      <c r="K45" s="90">
        <v>25</v>
      </c>
      <c r="L45" s="88">
        <v>40</v>
      </c>
      <c r="M45" s="88" t="s">
        <v>54</v>
      </c>
      <c r="N45" s="88" t="s">
        <v>50</v>
      </c>
      <c r="O45" s="27" t="s">
        <v>1162</v>
      </c>
      <c r="P45" s="34" t="s">
        <v>1161</v>
      </c>
      <c r="Q45" s="34" t="s">
        <v>1146</v>
      </c>
      <c r="R45" s="88">
        <v>1</v>
      </c>
      <c r="S45" s="91">
        <v>62968</v>
      </c>
      <c r="T45" s="91"/>
      <c r="U45" s="91"/>
      <c r="V45" s="91">
        <f t="shared" si="25"/>
        <v>62968</v>
      </c>
      <c r="W45" s="92"/>
      <c r="X45" s="92"/>
      <c r="Y45" s="92">
        <f t="shared" si="26"/>
        <v>62968</v>
      </c>
      <c r="Z45" s="91">
        <v>2288</v>
      </c>
      <c r="AA45" s="91">
        <v>1617</v>
      </c>
      <c r="AB45" s="93"/>
      <c r="AC45" s="92">
        <f t="shared" si="27"/>
        <v>11019.4</v>
      </c>
      <c r="AD45" s="92">
        <f t="shared" si="28"/>
        <v>1889.04</v>
      </c>
      <c r="AE45" s="92">
        <f t="shared" si="29"/>
        <v>3211.3679999999999</v>
      </c>
      <c r="AF45" s="92">
        <f t="shared" si="30"/>
        <v>1259.3600000000001</v>
      </c>
      <c r="AG45" s="92">
        <f t="shared" si="31"/>
        <v>11145.5</v>
      </c>
      <c r="AH45" s="92">
        <f t="shared" si="32"/>
        <v>111455</v>
      </c>
      <c r="AI45" s="92">
        <f t="shared" si="33"/>
        <v>33436.5</v>
      </c>
      <c r="AJ45" s="92">
        <f>+(Y45+Z45+AA45+AB45+AC45+AD45+AE45+AF45)+((AG45+AH45+AI45)/12)</f>
        <v>97255.251333333319</v>
      </c>
      <c r="AK45" s="92">
        <f t="shared" si="34"/>
        <v>1167063.0159999998</v>
      </c>
      <c r="AL45" s="92"/>
      <c r="AM45" s="92"/>
      <c r="AN45" s="92"/>
      <c r="AO45" s="92"/>
      <c r="AP45" s="97"/>
      <c r="AQ45" s="94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  <c r="TC45" s="97"/>
      <c r="TD45" s="97"/>
      <c r="TE45" s="97"/>
      <c r="TF45" s="97"/>
      <c r="TG45" s="97"/>
      <c r="TH45" s="97"/>
      <c r="TI45" s="97"/>
      <c r="TJ45" s="97"/>
      <c r="TK45" s="97"/>
      <c r="TL45" s="97"/>
      <c r="TM45" s="97"/>
      <c r="TN45" s="97"/>
      <c r="TO45" s="97"/>
      <c r="TP45" s="97"/>
      <c r="TQ45" s="97"/>
      <c r="TR45" s="97"/>
      <c r="TS45" s="97"/>
      <c r="TT45" s="97"/>
      <c r="TU45" s="97"/>
      <c r="TV45" s="97"/>
      <c r="TW45" s="97"/>
      <c r="TX45" s="97"/>
      <c r="TY45" s="97"/>
      <c r="TZ45" s="97"/>
      <c r="UA45" s="97"/>
      <c r="UB45" s="97"/>
      <c r="UC45" s="97"/>
      <c r="UD45" s="97"/>
      <c r="UE45" s="97"/>
      <c r="UF45" s="97"/>
      <c r="UG45" s="97"/>
      <c r="UH45" s="97"/>
      <c r="UI45" s="97"/>
      <c r="UJ45" s="97"/>
      <c r="UK45" s="97"/>
      <c r="UL45" s="97"/>
      <c r="UM45" s="97"/>
      <c r="UN45" s="97"/>
      <c r="UO45" s="97"/>
      <c r="UP45" s="97"/>
      <c r="UQ45" s="97"/>
      <c r="UR45" s="97"/>
      <c r="US45" s="97"/>
      <c r="UT45" s="97"/>
      <c r="UU45" s="97"/>
      <c r="UV45" s="97"/>
      <c r="UW45" s="97"/>
      <c r="UX45" s="97"/>
      <c r="UY45" s="97"/>
      <c r="UZ45" s="97"/>
      <c r="VA45" s="97"/>
      <c r="VB45" s="97"/>
      <c r="VC45" s="97"/>
      <c r="VD45" s="97"/>
      <c r="VE45" s="97"/>
      <c r="VF45" s="97"/>
    </row>
    <row r="46" spans="1:578" s="98" customFormat="1" ht="15">
      <c r="A46" s="84">
        <v>30</v>
      </c>
      <c r="B46" s="29" t="s">
        <v>43</v>
      </c>
      <c r="C46" s="85" t="s">
        <v>44</v>
      </c>
      <c r="D46" s="86">
        <v>203</v>
      </c>
      <c r="E46" s="85" t="s">
        <v>45</v>
      </c>
      <c r="F46" s="25" t="s">
        <v>46</v>
      </c>
      <c r="G46" s="29" t="s">
        <v>155</v>
      </c>
      <c r="H46" s="26" t="s">
        <v>156</v>
      </c>
      <c r="I46" s="89">
        <v>43481</v>
      </c>
      <c r="J46" s="90"/>
      <c r="K46" s="90">
        <v>21</v>
      </c>
      <c r="L46" s="88">
        <v>40</v>
      </c>
      <c r="M46" s="88" t="s">
        <v>49</v>
      </c>
      <c r="N46" s="88" t="s">
        <v>50</v>
      </c>
      <c r="O46" s="27" t="s">
        <v>157</v>
      </c>
      <c r="P46" s="34" t="s">
        <v>1161</v>
      </c>
      <c r="Q46" s="34" t="s">
        <v>1146</v>
      </c>
      <c r="R46" s="88">
        <v>1</v>
      </c>
      <c r="S46" s="91">
        <v>39023</v>
      </c>
      <c r="T46" s="91"/>
      <c r="U46" s="91"/>
      <c r="V46" s="91">
        <f t="shared" si="25"/>
        <v>39023</v>
      </c>
      <c r="W46" s="92"/>
      <c r="X46" s="92"/>
      <c r="Y46" s="92">
        <f t="shared" si="26"/>
        <v>39023</v>
      </c>
      <c r="Z46" s="91">
        <v>1808</v>
      </c>
      <c r="AA46" s="91">
        <v>1299</v>
      </c>
      <c r="AB46" s="93"/>
      <c r="AC46" s="92">
        <f t="shared" si="27"/>
        <v>6829.0249999999996</v>
      </c>
      <c r="AD46" s="92">
        <f t="shared" si="28"/>
        <v>1170.69</v>
      </c>
      <c r="AE46" s="92">
        <f t="shared" si="29"/>
        <v>1990.1729999999998</v>
      </c>
      <c r="AF46" s="92">
        <f t="shared" si="30"/>
        <v>780.46</v>
      </c>
      <c r="AG46" s="92">
        <f t="shared" si="31"/>
        <v>7021.6666666666661</v>
      </c>
      <c r="AH46" s="92">
        <f t="shared" si="32"/>
        <v>70216.666666666657</v>
      </c>
      <c r="AI46" s="92">
        <f t="shared" si="33"/>
        <v>21065</v>
      </c>
      <c r="AJ46" s="92">
        <f>+(Y46+Z46+AA46+AB46+AC46+AD46+AE46+AF46)+((AG46+AH46+AI46)/12)</f>
        <v>61092.292444444451</v>
      </c>
      <c r="AK46" s="92">
        <f t="shared" si="34"/>
        <v>733107.50933333347</v>
      </c>
      <c r="AL46" s="92"/>
      <c r="AM46" s="92"/>
      <c r="AN46" s="92"/>
      <c r="AO46" s="92"/>
      <c r="AP46" s="97"/>
      <c r="AQ46" s="94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  <c r="TC46" s="97"/>
      <c r="TD46" s="97"/>
      <c r="TE46" s="97"/>
      <c r="TF46" s="97"/>
      <c r="TG46" s="97"/>
      <c r="TH46" s="97"/>
      <c r="TI46" s="97"/>
      <c r="TJ46" s="97"/>
      <c r="TK46" s="97"/>
      <c r="TL46" s="97"/>
      <c r="TM46" s="97"/>
      <c r="TN46" s="97"/>
      <c r="TO46" s="97"/>
      <c r="TP46" s="97"/>
      <c r="TQ46" s="97"/>
      <c r="TR46" s="97"/>
      <c r="TS46" s="97"/>
      <c r="TT46" s="97"/>
      <c r="TU46" s="97"/>
      <c r="TV46" s="97"/>
      <c r="TW46" s="97"/>
      <c r="TX46" s="97"/>
      <c r="TY46" s="97"/>
      <c r="TZ46" s="97"/>
      <c r="UA46" s="97"/>
      <c r="UB46" s="97"/>
      <c r="UC46" s="97"/>
      <c r="UD46" s="97"/>
      <c r="UE46" s="97"/>
      <c r="UF46" s="97"/>
      <c r="UG46" s="97"/>
      <c r="UH46" s="97"/>
      <c r="UI46" s="97"/>
      <c r="UJ46" s="97"/>
      <c r="UK46" s="97"/>
      <c r="UL46" s="97"/>
      <c r="UM46" s="97"/>
      <c r="UN46" s="97"/>
      <c r="UO46" s="97"/>
      <c r="UP46" s="97"/>
      <c r="UQ46" s="97"/>
      <c r="UR46" s="97"/>
      <c r="US46" s="97"/>
      <c r="UT46" s="97"/>
      <c r="UU46" s="97"/>
      <c r="UV46" s="97"/>
      <c r="UW46" s="97"/>
      <c r="UX46" s="97"/>
      <c r="UY46" s="97"/>
      <c r="UZ46" s="97"/>
      <c r="VA46" s="97"/>
      <c r="VB46" s="97"/>
      <c r="VC46" s="97"/>
      <c r="VD46" s="97"/>
      <c r="VE46" s="97"/>
      <c r="VF46" s="97"/>
    </row>
    <row r="47" spans="1:578" s="98" customFormat="1" ht="15">
      <c r="A47" s="84">
        <v>31</v>
      </c>
      <c r="B47" s="29" t="s">
        <v>43</v>
      </c>
      <c r="C47" s="85" t="s">
        <v>44</v>
      </c>
      <c r="D47" s="86">
        <v>203</v>
      </c>
      <c r="E47" s="85" t="s">
        <v>45</v>
      </c>
      <c r="F47" s="25" t="s">
        <v>46</v>
      </c>
      <c r="G47" s="29" t="s">
        <v>158</v>
      </c>
      <c r="H47" s="27" t="s">
        <v>159</v>
      </c>
      <c r="I47" s="89">
        <v>43481</v>
      </c>
      <c r="J47" s="90"/>
      <c r="K47" s="90">
        <v>20</v>
      </c>
      <c r="L47" s="88">
        <v>40</v>
      </c>
      <c r="M47" s="88" t="s">
        <v>54</v>
      </c>
      <c r="N47" s="88" t="s">
        <v>50</v>
      </c>
      <c r="O47" s="26" t="s">
        <v>160</v>
      </c>
      <c r="P47" s="34" t="s">
        <v>1161</v>
      </c>
      <c r="Q47" s="34" t="s">
        <v>1146</v>
      </c>
      <c r="R47" s="88">
        <v>1</v>
      </c>
      <c r="S47" s="91">
        <v>35981</v>
      </c>
      <c r="T47" s="91"/>
      <c r="U47" s="91"/>
      <c r="V47" s="91">
        <f t="shared" si="25"/>
        <v>35981</v>
      </c>
      <c r="W47" s="92"/>
      <c r="X47" s="92"/>
      <c r="Y47" s="92">
        <f t="shared" si="26"/>
        <v>35981</v>
      </c>
      <c r="Z47" s="91">
        <v>1680</v>
      </c>
      <c r="AA47" s="91">
        <v>1191</v>
      </c>
      <c r="AB47" s="93"/>
      <c r="AC47" s="92">
        <f t="shared" si="27"/>
        <v>6296.6749999999993</v>
      </c>
      <c r="AD47" s="92">
        <f t="shared" si="28"/>
        <v>1079.43</v>
      </c>
      <c r="AE47" s="92">
        <f t="shared" si="29"/>
        <v>1835.0309999999999</v>
      </c>
      <c r="AF47" s="92">
        <f t="shared" si="30"/>
        <v>719.62</v>
      </c>
      <c r="AG47" s="92">
        <f t="shared" si="31"/>
        <v>6475.333333333333</v>
      </c>
      <c r="AH47" s="92">
        <f t="shared" si="32"/>
        <v>64753.333333333328</v>
      </c>
      <c r="AI47" s="92">
        <f t="shared" si="33"/>
        <v>19426</v>
      </c>
      <c r="AJ47" s="92">
        <f>+(Y47+Z47+AA47+AB47+AC47+AD47+AE47+AF47)+((AG47+AH47+AI47)/12)</f>
        <v>56337.311555555563</v>
      </c>
      <c r="AK47" s="92">
        <f t="shared" si="34"/>
        <v>676047.73866666679</v>
      </c>
      <c r="AL47" s="92"/>
      <c r="AM47" s="92"/>
      <c r="AN47" s="92"/>
      <c r="AO47" s="92"/>
      <c r="AP47" s="97"/>
      <c r="AQ47" s="94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  <c r="TC47" s="97"/>
      <c r="TD47" s="97"/>
      <c r="TE47" s="97"/>
      <c r="TF47" s="97"/>
      <c r="TG47" s="97"/>
      <c r="TH47" s="97"/>
      <c r="TI47" s="97"/>
      <c r="TJ47" s="97"/>
      <c r="TK47" s="97"/>
      <c r="TL47" s="97"/>
      <c r="TM47" s="97"/>
      <c r="TN47" s="97"/>
      <c r="TO47" s="97"/>
      <c r="TP47" s="97"/>
      <c r="TQ47" s="97"/>
      <c r="TR47" s="97"/>
      <c r="TS47" s="97"/>
      <c r="TT47" s="97"/>
      <c r="TU47" s="97"/>
      <c r="TV47" s="97"/>
      <c r="TW47" s="97"/>
      <c r="TX47" s="97"/>
      <c r="TY47" s="97"/>
      <c r="TZ47" s="97"/>
      <c r="UA47" s="97"/>
      <c r="UB47" s="97"/>
      <c r="UC47" s="97"/>
      <c r="UD47" s="97"/>
      <c r="UE47" s="97"/>
      <c r="UF47" s="97"/>
      <c r="UG47" s="97"/>
      <c r="UH47" s="97"/>
      <c r="UI47" s="97"/>
      <c r="UJ47" s="97"/>
      <c r="UK47" s="97"/>
      <c r="UL47" s="97"/>
      <c r="UM47" s="97"/>
      <c r="UN47" s="97"/>
      <c r="UO47" s="97"/>
      <c r="UP47" s="97"/>
      <c r="UQ47" s="97"/>
      <c r="UR47" s="97"/>
      <c r="US47" s="97"/>
      <c r="UT47" s="97"/>
      <c r="UU47" s="97"/>
      <c r="UV47" s="97"/>
      <c r="UW47" s="97"/>
      <c r="UX47" s="97"/>
      <c r="UY47" s="97"/>
      <c r="UZ47" s="97"/>
      <c r="VA47" s="97"/>
      <c r="VB47" s="97"/>
      <c r="VC47" s="97"/>
      <c r="VD47" s="97"/>
      <c r="VE47" s="97"/>
      <c r="VF47" s="97"/>
    </row>
    <row r="48" spans="1:578" s="98" customFormat="1" ht="15">
      <c r="A48" s="84">
        <v>32</v>
      </c>
      <c r="B48" s="29" t="s">
        <v>43</v>
      </c>
      <c r="C48" s="85" t="s">
        <v>44</v>
      </c>
      <c r="D48" s="86">
        <v>203</v>
      </c>
      <c r="E48" s="85" t="s">
        <v>45</v>
      </c>
      <c r="F48" s="25" t="s">
        <v>46</v>
      </c>
      <c r="G48" s="29" t="s">
        <v>161</v>
      </c>
      <c r="H48" s="26" t="s">
        <v>162</v>
      </c>
      <c r="I48" s="89">
        <v>38792</v>
      </c>
      <c r="J48" s="90"/>
      <c r="K48" s="90">
        <v>17</v>
      </c>
      <c r="L48" s="88">
        <v>40</v>
      </c>
      <c r="M48" s="88" t="s">
        <v>49</v>
      </c>
      <c r="N48" s="88" t="s">
        <v>50</v>
      </c>
      <c r="O48" s="27" t="s">
        <v>163</v>
      </c>
      <c r="P48" s="34" t="s">
        <v>1161</v>
      </c>
      <c r="Q48" s="34" t="s">
        <v>1146</v>
      </c>
      <c r="R48" s="88">
        <v>1</v>
      </c>
      <c r="S48" s="91">
        <v>25729</v>
      </c>
      <c r="T48" s="91"/>
      <c r="U48" s="91"/>
      <c r="V48" s="91">
        <f t="shared" si="25"/>
        <v>25729</v>
      </c>
      <c r="W48" s="92"/>
      <c r="X48" s="92"/>
      <c r="Y48" s="92">
        <f t="shared" si="26"/>
        <v>25729</v>
      </c>
      <c r="Z48" s="91">
        <v>1286</v>
      </c>
      <c r="AA48" s="91">
        <v>857</v>
      </c>
      <c r="AB48" s="93">
        <f>102.68*3</f>
        <v>308.04000000000002</v>
      </c>
      <c r="AC48" s="92">
        <f t="shared" si="27"/>
        <v>4502.5749999999998</v>
      </c>
      <c r="AD48" s="92">
        <f t="shared" si="28"/>
        <v>771.87</v>
      </c>
      <c r="AE48" s="92">
        <f t="shared" si="29"/>
        <v>1312.1789999999999</v>
      </c>
      <c r="AF48" s="92">
        <f t="shared" si="30"/>
        <v>514.58000000000004</v>
      </c>
      <c r="AG48" s="92">
        <f t="shared" si="31"/>
        <v>4645.3333333333339</v>
      </c>
      <c r="AH48" s="92">
        <f t="shared" si="32"/>
        <v>46453.333333333336</v>
      </c>
      <c r="AI48" s="92">
        <f t="shared" si="33"/>
        <v>13936</v>
      </c>
      <c r="AJ48" s="92">
        <f>+(Y48+Z48+AA48+AB48+AC48+AD48+AE48+AF48)+((AG48+AH48+AI48)/12)</f>
        <v>40700.799555555554</v>
      </c>
      <c r="AK48" s="92">
        <f t="shared" si="34"/>
        <v>488409.59466666664</v>
      </c>
      <c r="AL48" s="92"/>
      <c r="AM48" s="92"/>
      <c r="AN48" s="92"/>
      <c r="AO48" s="92"/>
      <c r="AP48" s="97"/>
      <c r="AQ48" s="94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  <c r="TC48" s="97"/>
      <c r="TD48" s="97"/>
      <c r="TE48" s="97"/>
      <c r="TF48" s="97"/>
      <c r="TG48" s="97"/>
      <c r="TH48" s="97"/>
      <c r="TI48" s="97"/>
      <c r="TJ48" s="97"/>
      <c r="TK48" s="97"/>
      <c r="TL48" s="97"/>
      <c r="TM48" s="97"/>
      <c r="TN48" s="97"/>
      <c r="TO48" s="97"/>
      <c r="TP48" s="97"/>
      <c r="TQ48" s="97"/>
      <c r="TR48" s="97"/>
      <c r="TS48" s="97"/>
      <c r="TT48" s="97"/>
      <c r="TU48" s="97"/>
      <c r="TV48" s="97"/>
      <c r="TW48" s="97"/>
      <c r="TX48" s="97"/>
      <c r="TY48" s="97"/>
      <c r="TZ48" s="97"/>
      <c r="UA48" s="97"/>
      <c r="UB48" s="97"/>
      <c r="UC48" s="97"/>
      <c r="UD48" s="97"/>
      <c r="UE48" s="97"/>
      <c r="UF48" s="97"/>
      <c r="UG48" s="97"/>
      <c r="UH48" s="97"/>
      <c r="UI48" s="97"/>
      <c r="UJ48" s="97"/>
      <c r="UK48" s="97"/>
      <c r="UL48" s="97"/>
      <c r="UM48" s="97"/>
      <c r="UN48" s="97"/>
      <c r="UO48" s="97"/>
      <c r="UP48" s="97"/>
      <c r="UQ48" s="97"/>
      <c r="UR48" s="97"/>
      <c r="US48" s="97"/>
      <c r="UT48" s="97"/>
      <c r="UU48" s="97"/>
      <c r="UV48" s="97"/>
      <c r="UW48" s="97"/>
      <c r="UX48" s="97"/>
      <c r="UY48" s="97"/>
      <c r="UZ48" s="97"/>
      <c r="VA48" s="97"/>
      <c r="VB48" s="97"/>
      <c r="VC48" s="97"/>
      <c r="VD48" s="97"/>
      <c r="VE48" s="97"/>
      <c r="VF48" s="97"/>
    </row>
    <row r="49" spans="1:578" s="98" customFormat="1" ht="15">
      <c r="A49" s="84">
        <v>33</v>
      </c>
      <c r="B49" s="29" t="s">
        <v>43</v>
      </c>
      <c r="C49" s="85" t="s">
        <v>44</v>
      </c>
      <c r="D49" s="86">
        <v>203</v>
      </c>
      <c r="E49" s="85" t="s">
        <v>45</v>
      </c>
      <c r="F49" s="25" t="s">
        <v>46</v>
      </c>
      <c r="G49" s="29" t="s">
        <v>164</v>
      </c>
      <c r="H49" s="26" t="s">
        <v>165</v>
      </c>
      <c r="I49" s="89">
        <v>38201</v>
      </c>
      <c r="J49" s="90" t="s">
        <v>58</v>
      </c>
      <c r="K49" s="90"/>
      <c r="L49" s="88">
        <v>40</v>
      </c>
      <c r="M49" s="88" t="s">
        <v>54</v>
      </c>
      <c r="N49" s="88" t="s">
        <v>59</v>
      </c>
      <c r="O49" s="26" t="s">
        <v>68</v>
      </c>
      <c r="P49" s="34" t="s">
        <v>1161</v>
      </c>
      <c r="Q49" s="34" t="s">
        <v>1146</v>
      </c>
      <c r="R49" s="88">
        <v>1</v>
      </c>
      <c r="S49" s="92">
        <f>14012+250+500</f>
        <v>14762</v>
      </c>
      <c r="T49" s="92">
        <v>600</v>
      </c>
      <c r="U49" s="92"/>
      <c r="V49" s="91">
        <f t="shared" si="25"/>
        <v>15362</v>
      </c>
      <c r="W49" s="92"/>
      <c r="X49" s="92"/>
      <c r="Y49" s="92">
        <f t="shared" si="26"/>
        <v>15362</v>
      </c>
      <c r="Z49" s="92">
        <v>1114</v>
      </c>
      <c r="AA49" s="92">
        <v>679</v>
      </c>
      <c r="AB49" s="93">
        <f>102.68*4</f>
        <v>410.72</v>
      </c>
      <c r="AC49" s="92">
        <f t="shared" si="27"/>
        <v>2688.35</v>
      </c>
      <c r="AD49" s="92">
        <f t="shared" si="28"/>
        <v>460.85999999999996</v>
      </c>
      <c r="AE49" s="92">
        <f t="shared" si="29"/>
        <v>783.46199999999999</v>
      </c>
      <c r="AF49" s="92">
        <f t="shared" si="30"/>
        <v>307.24</v>
      </c>
      <c r="AG49" s="92">
        <f t="shared" si="31"/>
        <v>2859.166666666667</v>
      </c>
      <c r="AH49" s="92">
        <f t="shared" si="32"/>
        <v>28591.666666666668</v>
      </c>
      <c r="AI49" s="92">
        <f t="shared" si="33"/>
        <v>8577.5</v>
      </c>
      <c r="AJ49" s="92">
        <f t="shared" ref="AJ49:AJ53" si="39">Y49+AB49+AC49+AD49+AE49+AF49+Z49+AA49+(AG49/12+AH49/12+AI49/12)</f>
        <v>25141.326444444447</v>
      </c>
      <c r="AK49" s="92">
        <f t="shared" si="34"/>
        <v>301695.91733333335</v>
      </c>
      <c r="AL49" s="92"/>
      <c r="AM49" s="92"/>
      <c r="AN49" s="92"/>
      <c r="AO49" s="92"/>
      <c r="AP49" s="97"/>
      <c r="AQ49" s="94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  <c r="TC49" s="97"/>
      <c r="TD49" s="97"/>
      <c r="TE49" s="97"/>
      <c r="TF49" s="97"/>
      <c r="TG49" s="97"/>
      <c r="TH49" s="97"/>
      <c r="TI49" s="97"/>
      <c r="TJ49" s="97"/>
      <c r="TK49" s="97"/>
      <c r="TL49" s="97"/>
      <c r="TM49" s="97"/>
      <c r="TN49" s="97"/>
      <c r="TO49" s="97"/>
      <c r="TP49" s="97"/>
      <c r="TQ49" s="97"/>
      <c r="TR49" s="97"/>
      <c r="TS49" s="97"/>
      <c r="TT49" s="97"/>
      <c r="TU49" s="97"/>
      <c r="TV49" s="97"/>
      <c r="TW49" s="97"/>
      <c r="TX49" s="97"/>
      <c r="TY49" s="97"/>
      <c r="TZ49" s="97"/>
      <c r="UA49" s="97"/>
      <c r="UB49" s="97"/>
      <c r="UC49" s="97"/>
      <c r="UD49" s="97"/>
      <c r="UE49" s="97"/>
      <c r="UF49" s="97"/>
      <c r="UG49" s="97"/>
      <c r="UH49" s="97"/>
      <c r="UI49" s="97"/>
      <c r="UJ49" s="97"/>
      <c r="UK49" s="97"/>
      <c r="UL49" s="97"/>
      <c r="UM49" s="97"/>
      <c r="UN49" s="97"/>
      <c r="UO49" s="97"/>
      <c r="UP49" s="97"/>
      <c r="UQ49" s="97"/>
      <c r="UR49" s="97"/>
      <c r="US49" s="97"/>
      <c r="UT49" s="97"/>
      <c r="UU49" s="97"/>
      <c r="UV49" s="97"/>
      <c r="UW49" s="97"/>
      <c r="UX49" s="97"/>
      <c r="UY49" s="97"/>
      <c r="UZ49" s="97"/>
      <c r="VA49" s="97"/>
      <c r="VB49" s="97"/>
      <c r="VC49" s="97"/>
      <c r="VD49" s="97"/>
      <c r="VE49" s="97"/>
      <c r="VF49" s="97"/>
    </row>
    <row r="50" spans="1:578" s="98" customFormat="1" ht="15">
      <c r="A50" s="84">
        <v>34</v>
      </c>
      <c r="B50" s="29" t="s">
        <v>43</v>
      </c>
      <c r="C50" s="85" t="s">
        <v>44</v>
      </c>
      <c r="D50" s="86">
        <v>203</v>
      </c>
      <c r="E50" s="85" t="s">
        <v>45</v>
      </c>
      <c r="F50" s="25" t="s">
        <v>46</v>
      </c>
      <c r="G50" s="29" t="s">
        <v>166</v>
      </c>
      <c r="H50" s="27" t="s">
        <v>167</v>
      </c>
      <c r="I50" s="89">
        <v>37820</v>
      </c>
      <c r="J50" s="90">
        <v>10</v>
      </c>
      <c r="K50" s="90"/>
      <c r="L50" s="88">
        <v>40</v>
      </c>
      <c r="M50" s="88" t="s">
        <v>54</v>
      </c>
      <c r="N50" s="88" t="s">
        <v>59</v>
      </c>
      <c r="O50" s="26" t="s">
        <v>168</v>
      </c>
      <c r="P50" s="34" t="s">
        <v>1161</v>
      </c>
      <c r="Q50" s="34" t="s">
        <v>1146</v>
      </c>
      <c r="R50" s="88">
        <v>1</v>
      </c>
      <c r="S50" s="92">
        <v>16656</v>
      </c>
      <c r="T50" s="92">
        <v>600</v>
      </c>
      <c r="U50" s="92"/>
      <c r="V50" s="91">
        <f t="shared" si="25"/>
        <v>17256</v>
      </c>
      <c r="W50" s="92"/>
      <c r="X50" s="92"/>
      <c r="Y50" s="92">
        <f t="shared" si="26"/>
        <v>17256</v>
      </c>
      <c r="Z50" s="92">
        <v>931</v>
      </c>
      <c r="AA50" s="92">
        <v>571</v>
      </c>
      <c r="AB50" s="93">
        <f>102.68*4</f>
        <v>410.72</v>
      </c>
      <c r="AC50" s="92">
        <f t="shared" si="27"/>
        <v>3019.7999999999997</v>
      </c>
      <c r="AD50" s="92">
        <f t="shared" si="28"/>
        <v>517.67999999999995</v>
      </c>
      <c r="AE50" s="92">
        <f t="shared" si="29"/>
        <v>880.05599999999993</v>
      </c>
      <c r="AF50" s="92">
        <f t="shared" si="30"/>
        <v>345.12</v>
      </c>
      <c r="AG50" s="92">
        <f t="shared" si="31"/>
        <v>3126.333333333333</v>
      </c>
      <c r="AH50" s="92">
        <f t="shared" si="32"/>
        <v>31263.333333333332</v>
      </c>
      <c r="AI50" s="92">
        <f t="shared" si="33"/>
        <v>9379</v>
      </c>
      <c r="AJ50" s="92">
        <f t="shared" si="39"/>
        <v>27578.764888888891</v>
      </c>
      <c r="AK50" s="92">
        <f t="shared" si="34"/>
        <v>330945.17866666667</v>
      </c>
      <c r="AL50" s="92"/>
      <c r="AM50" s="92"/>
      <c r="AN50" s="92"/>
      <c r="AO50" s="92"/>
      <c r="AP50" s="97"/>
      <c r="AQ50" s="94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  <c r="TC50" s="97"/>
      <c r="TD50" s="97"/>
      <c r="TE50" s="97"/>
      <c r="TF50" s="97"/>
      <c r="TG50" s="97"/>
      <c r="TH50" s="97"/>
      <c r="TI50" s="97"/>
      <c r="TJ50" s="97"/>
      <c r="TK50" s="97"/>
      <c r="TL50" s="97"/>
      <c r="TM50" s="97"/>
      <c r="TN50" s="97"/>
      <c r="TO50" s="97"/>
      <c r="TP50" s="97"/>
      <c r="TQ50" s="97"/>
      <c r="TR50" s="97"/>
      <c r="TS50" s="97"/>
      <c r="TT50" s="97"/>
      <c r="TU50" s="97"/>
      <c r="TV50" s="97"/>
      <c r="TW50" s="97"/>
      <c r="TX50" s="97"/>
      <c r="TY50" s="97"/>
      <c r="TZ50" s="97"/>
      <c r="UA50" s="97"/>
      <c r="UB50" s="97"/>
      <c r="UC50" s="97"/>
      <c r="UD50" s="97"/>
      <c r="UE50" s="97"/>
      <c r="UF50" s="97"/>
      <c r="UG50" s="97"/>
      <c r="UH50" s="97"/>
      <c r="UI50" s="97"/>
      <c r="UJ50" s="97"/>
      <c r="UK50" s="97"/>
      <c r="UL50" s="97"/>
      <c r="UM50" s="97"/>
      <c r="UN50" s="97"/>
      <c r="UO50" s="97"/>
      <c r="UP50" s="97"/>
      <c r="UQ50" s="97"/>
      <c r="UR50" s="97"/>
      <c r="US50" s="97"/>
      <c r="UT50" s="97"/>
      <c r="UU50" s="97"/>
      <c r="UV50" s="97"/>
      <c r="UW50" s="97"/>
      <c r="UX50" s="97"/>
      <c r="UY50" s="97"/>
      <c r="UZ50" s="97"/>
      <c r="VA50" s="97"/>
      <c r="VB50" s="97"/>
      <c r="VC50" s="97"/>
      <c r="VD50" s="97"/>
      <c r="VE50" s="97"/>
      <c r="VF50" s="97"/>
    </row>
    <row r="51" spans="1:578" s="98" customFormat="1" ht="15">
      <c r="A51" s="84">
        <v>35</v>
      </c>
      <c r="B51" s="29" t="s">
        <v>43</v>
      </c>
      <c r="C51" s="85" t="s">
        <v>44</v>
      </c>
      <c r="D51" s="86">
        <v>203</v>
      </c>
      <c r="E51" s="85" t="s">
        <v>45</v>
      </c>
      <c r="F51" s="25" t="s">
        <v>46</v>
      </c>
      <c r="G51" s="29" t="s">
        <v>169</v>
      </c>
      <c r="H51" s="26" t="s">
        <v>170</v>
      </c>
      <c r="I51" s="89">
        <v>36220</v>
      </c>
      <c r="J51" s="90"/>
      <c r="K51" s="90">
        <v>17</v>
      </c>
      <c r="L51" s="88">
        <v>40</v>
      </c>
      <c r="M51" s="88" t="s">
        <v>54</v>
      </c>
      <c r="N51" s="88" t="s">
        <v>50</v>
      </c>
      <c r="O51" s="26" t="s">
        <v>171</v>
      </c>
      <c r="P51" s="34" t="s">
        <v>1161</v>
      </c>
      <c r="Q51" s="34" t="s">
        <v>1146</v>
      </c>
      <c r="R51" s="88">
        <v>1</v>
      </c>
      <c r="S51" s="91">
        <v>25729</v>
      </c>
      <c r="T51" s="91"/>
      <c r="U51" s="91"/>
      <c r="V51" s="91">
        <f t="shared" si="25"/>
        <v>25729</v>
      </c>
      <c r="W51" s="92"/>
      <c r="X51" s="92"/>
      <c r="Y51" s="92">
        <f t="shared" si="26"/>
        <v>25729</v>
      </c>
      <c r="Z51" s="91">
        <v>1286</v>
      </c>
      <c r="AA51" s="91">
        <v>857</v>
      </c>
      <c r="AB51" s="93">
        <f>102.68*6</f>
        <v>616.08000000000004</v>
      </c>
      <c r="AC51" s="92">
        <f t="shared" si="27"/>
        <v>4502.5749999999998</v>
      </c>
      <c r="AD51" s="92">
        <f t="shared" si="28"/>
        <v>771.87</v>
      </c>
      <c r="AE51" s="92">
        <f t="shared" si="29"/>
        <v>1312.1789999999999</v>
      </c>
      <c r="AF51" s="92">
        <f t="shared" si="30"/>
        <v>514.58000000000004</v>
      </c>
      <c r="AG51" s="92">
        <f t="shared" si="31"/>
        <v>4645.3333333333339</v>
      </c>
      <c r="AH51" s="92">
        <f t="shared" si="32"/>
        <v>46453.333333333336</v>
      </c>
      <c r="AI51" s="92">
        <f t="shared" si="33"/>
        <v>13936</v>
      </c>
      <c r="AJ51" s="92">
        <f t="shared" si="39"/>
        <v>41008.839555555554</v>
      </c>
      <c r="AK51" s="92">
        <f t="shared" si="34"/>
        <v>492106.07466666668</v>
      </c>
      <c r="AL51" s="92"/>
      <c r="AM51" s="92"/>
      <c r="AN51" s="92"/>
      <c r="AO51" s="92"/>
      <c r="AP51" s="97"/>
      <c r="AQ51" s="94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  <c r="TC51" s="97"/>
      <c r="TD51" s="97"/>
      <c r="TE51" s="97"/>
      <c r="TF51" s="97"/>
      <c r="TG51" s="97"/>
      <c r="TH51" s="97"/>
      <c r="TI51" s="97"/>
      <c r="TJ51" s="97"/>
      <c r="TK51" s="97"/>
      <c r="TL51" s="97"/>
      <c r="TM51" s="97"/>
      <c r="TN51" s="97"/>
      <c r="TO51" s="97"/>
      <c r="TP51" s="97"/>
      <c r="TQ51" s="97"/>
      <c r="TR51" s="97"/>
      <c r="TS51" s="97"/>
      <c r="TT51" s="97"/>
      <c r="TU51" s="97"/>
      <c r="TV51" s="97"/>
      <c r="TW51" s="97"/>
      <c r="TX51" s="97"/>
      <c r="TY51" s="97"/>
      <c r="TZ51" s="97"/>
      <c r="UA51" s="97"/>
      <c r="UB51" s="97"/>
      <c r="UC51" s="97"/>
      <c r="UD51" s="97"/>
      <c r="UE51" s="97"/>
      <c r="UF51" s="97"/>
      <c r="UG51" s="97"/>
      <c r="UH51" s="97"/>
      <c r="UI51" s="97"/>
      <c r="UJ51" s="97"/>
      <c r="UK51" s="97"/>
      <c r="UL51" s="97"/>
      <c r="UM51" s="97"/>
      <c r="UN51" s="97"/>
      <c r="UO51" s="97"/>
      <c r="UP51" s="97"/>
      <c r="UQ51" s="97"/>
      <c r="UR51" s="97"/>
      <c r="US51" s="97"/>
      <c r="UT51" s="97"/>
      <c r="UU51" s="97"/>
      <c r="UV51" s="97"/>
      <c r="UW51" s="97"/>
      <c r="UX51" s="97"/>
      <c r="UY51" s="97"/>
      <c r="UZ51" s="97"/>
      <c r="VA51" s="97"/>
      <c r="VB51" s="97"/>
      <c r="VC51" s="97"/>
      <c r="VD51" s="97"/>
      <c r="VE51" s="97"/>
      <c r="VF51" s="97"/>
    </row>
    <row r="52" spans="1:578" s="98" customFormat="1" ht="15">
      <c r="A52" s="84">
        <v>36</v>
      </c>
      <c r="B52" s="29" t="s">
        <v>43</v>
      </c>
      <c r="C52" s="85" t="s">
        <v>44</v>
      </c>
      <c r="D52" s="86">
        <v>203</v>
      </c>
      <c r="E52" s="85" t="s">
        <v>45</v>
      </c>
      <c r="F52" s="29" t="s">
        <v>46</v>
      </c>
      <c r="G52" s="29" t="s">
        <v>1079</v>
      </c>
      <c r="H52" s="27" t="s">
        <v>1080</v>
      </c>
      <c r="I52" s="89">
        <v>36557</v>
      </c>
      <c r="J52" s="90" t="s">
        <v>353</v>
      </c>
      <c r="K52" s="90"/>
      <c r="L52" s="88">
        <v>40</v>
      </c>
      <c r="M52" s="88" t="s">
        <v>54</v>
      </c>
      <c r="N52" s="88" t="s">
        <v>59</v>
      </c>
      <c r="O52" s="36" t="s">
        <v>1076</v>
      </c>
      <c r="P52" s="34" t="s">
        <v>1161</v>
      </c>
      <c r="Q52" s="34" t="s">
        <v>1146</v>
      </c>
      <c r="R52" s="88">
        <v>1</v>
      </c>
      <c r="S52" s="92">
        <v>11881</v>
      </c>
      <c r="T52" s="92">
        <v>600</v>
      </c>
      <c r="U52" s="92"/>
      <c r="V52" s="91">
        <f>+S52+T52+U52</f>
        <v>12481</v>
      </c>
      <c r="W52" s="92"/>
      <c r="X52" s="92"/>
      <c r="Y52" s="92">
        <f>+V52+W52+X52</f>
        <v>12481</v>
      </c>
      <c r="Z52" s="92">
        <v>926</v>
      </c>
      <c r="AA52" s="92">
        <v>630</v>
      </c>
      <c r="AB52" s="93">
        <f>102.68*4</f>
        <v>410.72</v>
      </c>
      <c r="AC52" s="92">
        <f>Y52*17.5%</f>
        <v>2184.1749999999997</v>
      </c>
      <c r="AD52" s="92">
        <f>Y52*3%</f>
        <v>374.43</v>
      </c>
      <c r="AE52" s="92">
        <f>Y52*5.1%</f>
        <v>636.53099999999995</v>
      </c>
      <c r="AF52" s="92">
        <f>Y52*2%</f>
        <v>249.62</v>
      </c>
      <c r="AG52" s="92">
        <f>(Y52+Z52+AA52)/30*5</f>
        <v>2339.5</v>
      </c>
      <c r="AH52" s="92">
        <f>(Y52+Z52+AA52)/30*50</f>
        <v>23395</v>
      </c>
      <c r="AI52" s="92">
        <f>(Y52+Z52+AA52)/2</f>
        <v>7018.5</v>
      </c>
      <c r="AJ52" s="92">
        <f>Y52+AB52+AC52+AD52+AE52+AF52+Z52+AA52+(AG52/12+AH52/12+AI52/12)</f>
        <v>20621.89266666667</v>
      </c>
      <c r="AK52" s="92">
        <f>+AJ52*12</f>
        <v>247462.71200000006</v>
      </c>
      <c r="AL52" s="92"/>
      <c r="AM52" s="92"/>
      <c r="AN52" s="92"/>
      <c r="AO52" s="92"/>
      <c r="AP52" s="97"/>
      <c r="AQ52" s="94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  <c r="TC52" s="97"/>
      <c r="TD52" s="97"/>
      <c r="TE52" s="97"/>
      <c r="TF52" s="97"/>
      <c r="TG52" s="97"/>
      <c r="TH52" s="97"/>
      <c r="TI52" s="97"/>
      <c r="TJ52" s="97"/>
      <c r="TK52" s="97"/>
      <c r="TL52" s="97"/>
      <c r="TM52" s="97"/>
      <c r="TN52" s="97"/>
      <c r="TO52" s="97"/>
      <c r="TP52" s="97"/>
      <c r="TQ52" s="97"/>
      <c r="TR52" s="97"/>
      <c r="TS52" s="97"/>
      <c r="TT52" s="97"/>
      <c r="TU52" s="97"/>
      <c r="TV52" s="97"/>
      <c r="TW52" s="97"/>
      <c r="TX52" s="97"/>
      <c r="TY52" s="97"/>
      <c r="TZ52" s="97"/>
      <c r="UA52" s="97"/>
      <c r="UB52" s="97"/>
      <c r="UC52" s="97"/>
      <c r="UD52" s="97"/>
      <c r="UE52" s="97"/>
      <c r="UF52" s="97"/>
      <c r="UG52" s="97"/>
      <c r="UH52" s="97"/>
      <c r="UI52" s="97"/>
      <c r="UJ52" s="97"/>
      <c r="UK52" s="97"/>
      <c r="UL52" s="97"/>
      <c r="UM52" s="97"/>
      <c r="UN52" s="97"/>
      <c r="UO52" s="97"/>
      <c r="UP52" s="97"/>
      <c r="UQ52" s="97"/>
      <c r="UR52" s="97"/>
      <c r="US52" s="97"/>
      <c r="UT52" s="97"/>
      <c r="UU52" s="97"/>
      <c r="UV52" s="97"/>
      <c r="UW52" s="97"/>
      <c r="UX52" s="97"/>
      <c r="UY52" s="97"/>
      <c r="UZ52" s="97"/>
      <c r="VA52" s="97"/>
      <c r="VB52" s="97"/>
      <c r="VC52" s="97"/>
      <c r="VD52" s="97"/>
      <c r="VE52" s="97"/>
      <c r="VF52" s="97"/>
    </row>
    <row r="53" spans="1:578" s="98" customFormat="1" ht="15">
      <c r="A53" s="84">
        <v>37</v>
      </c>
      <c r="B53" s="29" t="s">
        <v>43</v>
      </c>
      <c r="C53" s="85" t="s">
        <v>44</v>
      </c>
      <c r="D53" s="86">
        <v>203</v>
      </c>
      <c r="E53" s="85" t="s">
        <v>45</v>
      </c>
      <c r="F53" s="25" t="s">
        <v>46</v>
      </c>
      <c r="G53" s="29" t="s">
        <v>187</v>
      </c>
      <c r="H53" s="26" t="s">
        <v>188</v>
      </c>
      <c r="I53" s="89">
        <v>35186</v>
      </c>
      <c r="J53" s="90"/>
      <c r="K53" s="90">
        <v>18</v>
      </c>
      <c r="L53" s="88">
        <v>40</v>
      </c>
      <c r="M53" s="88" t="s">
        <v>54</v>
      </c>
      <c r="N53" s="88" t="s">
        <v>50</v>
      </c>
      <c r="O53" s="26" t="s">
        <v>189</v>
      </c>
      <c r="P53" s="34" t="s">
        <v>1146</v>
      </c>
      <c r="Q53" s="34" t="s">
        <v>1146</v>
      </c>
      <c r="R53" s="88">
        <v>1</v>
      </c>
      <c r="S53" s="91">
        <v>29714</v>
      </c>
      <c r="T53" s="91"/>
      <c r="U53" s="91"/>
      <c r="V53" s="91">
        <f t="shared" si="25"/>
        <v>29714</v>
      </c>
      <c r="W53" s="92"/>
      <c r="X53" s="92"/>
      <c r="Y53" s="92">
        <f t="shared" si="26"/>
        <v>29714</v>
      </c>
      <c r="Z53" s="91">
        <v>1465</v>
      </c>
      <c r="AA53" s="91">
        <v>987</v>
      </c>
      <c r="AB53" s="92">
        <f>102.68*5</f>
        <v>513.40000000000009</v>
      </c>
      <c r="AC53" s="92">
        <f t="shared" si="27"/>
        <v>5199.95</v>
      </c>
      <c r="AD53" s="92">
        <f t="shared" si="28"/>
        <v>891.42</v>
      </c>
      <c r="AE53" s="92">
        <f t="shared" si="29"/>
        <v>1515.414</v>
      </c>
      <c r="AF53" s="92">
        <f t="shared" si="30"/>
        <v>594.28</v>
      </c>
      <c r="AG53" s="92">
        <f t="shared" si="31"/>
        <v>5361</v>
      </c>
      <c r="AH53" s="92">
        <f t="shared" si="32"/>
        <v>53610</v>
      </c>
      <c r="AI53" s="92">
        <f t="shared" si="33"/>
        <v>16083</v>
      </c>
      <c r="AJ53" s="92">
        <f t="shared" si="39"/>
        <v>47134.963999999993</v>
      </c>
      <c r="AK53" s="92">
        <f t="shared" si="34"/>
        <v>565619.56799999997</v>
      </c>
      <c r="AL53" s="92"/>
      <c r="AM53" s="92"/>
      <c r="AN53" s="92"/>
      <c r="AO53" s="92"/>
      <c r="AP53" s="97"/>
      <c r="AQ53" s="94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  <c r="TC53" s="97"/>
      <c r="TD53" s="97"/>
      <c r="TE53" s="97"/>
      <c r="TF53" s="97"/>
      <c r="TG53" s="97"/>
      <c r="TH53" s="97"/>
      <c r="TI53" s="97"/>
      <c r="TJ53" s="97"/>
      <c r="TK53" s="97"/>
      <c r="TL53" s="97"/>
      <c r="TM53" s="97"/>
      <c r="TN53" s="97"/>
      <c r="TO53" s="97"/>
      <c r="TP53" s="97"/>
      <c r="TQ53" s="97"/>
      <c r="TR53" s="97"/>
      <c r="TS53" s="97"/>
      <c r="TT53" s="97"/>
      <c r="TU53" s="97"/>
      <c r="TV53" s="97"/>
      <c r="TW53" s="97"/>
      <c r="TX53" s="97"/>
      <c r="TY53" s="97"/>
      <c r="TZ53" s="97"/>
      <c r="UA53" s="97"/>
      <c r="UB53" s="97"/>
      <c r="UC53" s="97"/>
      <c r="UD53" s="97"/>
      <c r="UE53" s="97"/>
      <c r="UF53" s="97"/>
      <c r="UG53" s="97"/>
      <c r="UH53" s="97"/>
      <c r="UI53" s="97"/>
      <c r="UJ53" s="97"/>
      <c r="UK53" s="97"/>
      <c r="UL53" s="97"/>
      <c r="UM53" s="97"/>
      <c r="UN53" s="97"/>
      <c r="UO53" s="97"/>
      <c r="UP53" s="97"/>
      <c r="UQ53" s="97"/>
      <c r="UR53" s="97"/>
      <c r="US53" s="97"/>
      <c r="UT53" s="97"/>
      <c r="UU53" s="97"/>
      <c r="UV53" s="97"/>
      <c r="UW53" s="97"/>
      <c r="UX53" s="97"/>
      <c r="UY53" s="97"/>
      <c r="UZ53" s="97"/>
      <c r="VA53" s="97"/>
      <c r="VB53" s="97"/>
      <c r="VC53" s="97"/>
      <c r="VD53" s="97"/>
      <c r="VE53" s="97"/>
      <c r="VF53" s="97"/>
    </row>
    <row r="54" spans="1:578" s="102" customFormat="1" ht="15">
      <c r="A54" s="84">
        <v>38</v>
      </c>
      <c r="B54" s="29" t="s">
        <v>43</v>
      </c>
      <c r="C54" s="85" t="s">
        <v>44</v>
      </c>
      <c r="D54" s="86">
        <v>203</v>
      </c>
      <c r="E54" s="85" t="s">
        <v>45</v>
      </c>
      <c r="F54" s="25" t="s">
        <v>46</v>
      </c>
      <c r="G54" s="29" t="s">
        <v>190</v>
      </c>
      <c r="H54" s="27" t="s">
        <v>191</v>
      </c>
      <c r="I54" s="89">
        <v>43440</v>
      </c>
      <c r="J54" s="90"/>
      <c r="K54" s="90">
        <v>26</v>
      </c>
      <c r="L54" s="88">
        <v>40</v>
      </c>
      <c r="M54" s="88" t="s">
        <v>54</v>
      </c>
      <c r="N54" s="88" t="s">
        <v>50</v>
      </c>
      <c r="O54" s="27" t="s">
        <v>1151</v>
      </c>
      <c r="P54" s="34" t="s">
        <v>1146</v>
      </c>
      <c r="Q54" s="34" t="s">
        <v>1146</v>
      </c>
      <c r="R54" s="88">
        <v>1</v>
      </c>
      <c r="S54" s="91">
        <v>69445</v>
      </c>
      <c r="T54" s="91"/>
      <c r="U54" s="91"/>
      <c r="V54" s="91">
        <f t="shared" si="25"/>
        <v>69445</v>
      </c>
      <c r="W54" s="92"/>
      <c r="X54" s="92"/>
      <c r="Y54" s="92">
        <f t="shared" si="26"/>
        <v>69445</v>
      </c>
      <c r="Z54" s="91">
        <v>2544</v>
      </c>
      <c r="AA54" s="91">
        <v>1794</v>
      </c>
      <c r="AB54" s="93"/>
      <c r="AC54" s="92">
        <f t="shared" si="27"/>
        <v>12152.875</v>
      </c>
      <c r="AD54" s="92">
        <f t="shared" si="28"/>
        <v>2083.35</v>
      </c>
      <c r="AE54" s="92">
        <f t="shared" si="29"/>
        <v>3541.6949999999997</v>
      </c>
      <c r="AF54" s="92">
        <f t="shared" si="30"/>
        <v>1388.9</v>
      </c>
      <c r="AG54" s="92">
        <f t="shared" si="31"/>
        <v>12297.166666666668</v>
      </c>
      <c r="AH54" s="92">
        <f t="shared" si="32"/>
        <v>122971.66666666667</v>
      </c>
      <c r="AI54" s="92">
        <f t="shared" si="33"/>
        <v>36891.5</v>
      </c>
      <c r="AJ54" s="92">
        <f t="shared" ref="AJ54:AJ59" si="40">+(Y54+Z54+AA54+AB54+AC54+AD54+AE54+AF54)+((AG54+AH54+AI54)/12)</f>
        <v>107296.51444444444</v>
      </c>
      <c r="AK54" s="92">
        <f t="shared" si="34"/>
        <v>1287558.1733333333</v>
      </c>
      <c r="AL54" s="92"/>
      <c r="AM54" s="92"/>
      <c r="AN54" s="92"/>
      <c r="AO54" s="92"/>
      <c r="AP54" s="97"/>
      <c r="AQ54" s="94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  <c r="TC54" s="97"/>
      <c r="TD54" s="97"/>
      <c r="TE54" s="97"/>
      <c r="TF54" s="97"/>
      <c r="TG54" s="97"/>
      <c r="TH54" s="97"/>
      <c r="TI54" s="97"/>
      <c r="TJ54" s="97"/>
      <c r="TK54" s="97"/>
      <c r="TL54" s="97"/>
      <c r="TM54" s="97"/>
      <c r="TN54" s="97"/>
      <c r="TO54" s="97"/>
      <c r="TP54" s="97"/>
      <c r="TQ54" s="97"/>
      <c r="TR54" s="97"/>
      <c r="TS54" s="97"/>
      <c r="TT54" s="97"/>
      <c r="TU54" s="97"/>
      <c r="TV54" s="97"/>
      <c r="TW54" s="97"/>
      <c r="TX54" s="97"/>
      <c r="TY54" s="97"/>
      <c r="TZ54" s="97"/>
      <c r="UA54" s="97"/>
      <c r="UB54" s="97"/>
      <c r="UC54" s="97"/>
      <c r="UD54" s="97"/>
      <c r="UE54" s="97"/>
      <c r="UF54" s="97"/>
      <c r="UG54" s="97"/>
      <c r="UH54" s="97"/>
      <c r="UI54" s="97"/>
      <c r="UJ54" s="97"/>
      <c r="UK54" s="97"/>
      <c r="UL54" s="97"/>
      <c r="UM54" s="97"/>
      <c r="UN54" s="97"/>
      <c r="UO54" s="97"/>
      <c r="UP54" s="97"/>
      <c r="UQ54" s="97"/>
      <c r="UR54" s="97"/>
      <c r="US54" s="97"/>
      <c r="UT54" s="97"/>
      <c r="UU54" s="97"/>
      <c r="UV54" s="97"/>
      <c r="UW54" s="97"/>
      <c r="UX54" s="97"/>
      <c r="UY54" s="97"/>
      <c r="UZ54" s="97"/>
      <c r="VA54" s="97"/>
      <c r="VB54" s="97"/>
      <c r="VC54" s="97"/>
      <c r="VD54" s="97"/>
      <c r="VE54" s="97"/>
      <c r="VF54" s="97"/>
    </row>
    <row r="55" spans="1:578" s="102" customFormat="1" ht="15">
      <c r="A55" s="84">
        <v>39</v>
      </c>
      <c r="B55" s="29" t="s">
        <v>43</v>
      </c>
      <c r="C55" s="85" t="s">
        <v>44</v>
      </c>
      <c r="D55" s="86">
        <v>203</v>
      </c>
      <c r="E55" s="85" t="s">
        <v>45</v>
      </c>
      <c r="F55" s="25" t="s">
        <v>46</v>
      </c>
      <c r="G55" s="29" t="s">
        <v>192</v>
      </c>
      <c r="H55" s="26" t="s">
        <v>193</v>
      </c>
      <c r="I55" s="89">
        <v>37144</v>
      </c>
      <c r="J55" s="90"/>
      <c r="K55" s="90">
        <v>13</v>
      </c>
      <c r="L55" s="90">
        <v>40</v>
      </c>
      <c r="M55" s="88" t="s">
        <v>54</v>
      </c>
      <c r="N55" s="88" t="s">
        <v>50</v>
      </c>
      <c r="O55" s="26" t="s">
        <v>194</v>
      </c>
      <c r="P55" s="34" t="s">
        <v>1146</v>
      </c>
      <c r="Q55" s="34" t="s">
        <v>1146</v>
      </c>
      <c r="R55" s="88">
        <v>1</v>
      </c>
      <c r="S55" s="91">
        <v>16246</v>
      </c>
      <c r="T55" s="91"/>
      <c r="U55" s="91">
        <v>81</v>
      </c>
      <c r="V55" s="91">
        <f t="shared" si="25"/>
        <v>16327</v>
      </c>
      <c r="W55" s="92"/>
      <c r="X55" s="92"/>
      <c r="Y55" s="92">
        <f t="shared" si="26"/>
        <v>16327</v>
      </c>
      <c r="Z55" s="91">
        <v>1128</v>
      </c>
      <c r="AA55" s="91">
        <v>703</v>
      </c>
      <c r="AB55" s="93">
        <f>102.68*4</f>
        <v>410.72</v>
      </c>
      <c r="AC55" s="92">
        <f t="shared" si="27"/>
        <v>2857.2249999999999</v>
      </c>
      <c r="AD55" s="92">
        <f t="shared" si="28"/>
        <v>489.81</v>
      </c>
      <c r="AE55" s="92">
        <f t="shared" si="29"/>
        <v>832.67699999999991</v>
      </c>
      <c r="AF55" s="92">
        <f t="shared" si="30"/>
        <v>326.54000000000002</v>
      </c>
      <c r="AG55" s="92">
        <f t="shared" si="31"/>
        <v>3026.333333333333</v>
      </c>
      <c r="AH55" s="92">
        <f t="shared" si="32"/>
        <v>30263.333333333332</v>
      </c>
      <c r="AI55" s="92">
        <f t="shared" si="33"/>
        <v>9079</v>
      </c>
      <c r="AJ55" s="92">
        <f t="shared" si="40"/>
        <v>26605.694222222224</v>
      </c>
      <c r="AK55" s="92">
        <f t="shared" si="34"/>
        <v>319268.33066666668</v>
      </c>
      <c r="AL55" s="92"/>
      <c r="AM55" s="92"/>
      <c r="AN55" s="92"/>
      <c r="AO55" s="92"/>
      <c r="AP55" s="97"/>
      <c r="AQ55" s="94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  <c r="TC55" s="97"/>
      <c r="TD55" s="97"/>
      <c r="TE55" s="97"/>
      <c r="TF55" s="97"/>
      <c r="TG55" s="97"/>
      <c r="TH55" s="97"/>
      <c r="TI55" s="97"/>
      <c r="TJ55" s="97"/>
      <c r="TK55" s="97"/>
      <c r="TL55" s="97"/>
      <c r="TM55" s="97"/>
      <c r="TN55" s="97"/>
      <c r="TO55" s="97"/>
      <c r="TP55" s="97"/>
      <c r="TQ55" s="97"/>
      <c r="TR55" s="97"/>
      <c r="TS55" s="97"/>
      <c r="TT55" s="97"/>
      <c r="TU55" s="97"/>
      <c r="TV55" s="97"/>
      <c r="TW55" s="97"/>
      <c r="TX55" s="97"/>
      <c r="TY55" s="97"/>
      <c r="TZ55" s="97"/>
      <c r="UA55" s="97"/>
      <c r="UB55" s="97"/>
      <c r="UC55" s="97"/>
      <c r="UD55" s="97"/>
      <c r="UE55" s="97"/>
      <c r="UF55" s="97"/>
      <c r="UG55" s="97"/>
      <c r="UH55" s="97"/>
      <c r="UI55" s="97"/>
      <c r="UJ55" s="97"/>
      <c r="UK55" s="97"/>
      <c r="UL55" s="97"/>
      <c r="UM55" s="97"/>
      <c r="UN55" s="97"/>
      <c r="UO55" s="97"/>
      <c r="UP55" s="97"/>
      <c r="UQ55" s="97"/>
      <c r="UR55" s="97"/>
      <c r="US55" s="97"/>
      <c r="UT55" s="97"/>
      <c r="UU55" s="97"/>
      <c r="UV55" s="97"/>
      <c r="UW55" s="97"/>
      <c r="UX55" s="97"/>
      <c r="UY55" s="97"/>
      <c r="UZ55" s="97"/>
      <c r="VA55" s="97"/>
      <c r="VB55" s="97"/>
      <c r="VC55" s="97"/>
      <c r="VD55" s="97"/>
      <c r="VE55" s="97"/>
      <c r="VF55" s="97"/>
    </row>
    <row r="56" spans="1:578" s="98" customFormat="1" ht="15">
      <c r="A56" s="84">
        <v>40</v>
      </c>
      <c r="B56" s="29" t="s">
        <v>43</v>
      </c>
      <c r="C56" s="85" t="s">
        <v>44</v>
      </c>
      <c r="D56" s="86">
        <v>203</v>
      </c>
      <c r="E56" s="85" t="s">
        <v>45</v>
      </c>
      <c r="F56" s="25" t="s">
        <v>46</v>
      </c>
      <c r="G56" s="29" t="s">
        <v>195</v>
      </c>
      <c r="H56" s="26" t="s">
        <v>196</v>
      </c>
      <c r="I56" s="89">
        <v>37753</v>
      </c>
      <c r="J56" s="90"/>
      <c r="K56" s="90">
        <v>13</v>
      </c>
      <c r="L56" s="90">
        <v>40</v>
      </c>
      <c r="M56" s="88" t="s">
        <v>54</v>
      </c>
      <c r="N56" s="88" t="s">
        <v>50</v>
      </c>
      <c r="O56" s="26" t="s">
        <v>197</v>
      </c>
      <c r="P56" s="34" t="s">
        <v>1146</v>
      </c>
      <c r="Q56" s="34" t="s">
        <v>1146</v>
      </c>
      <c r="R56" s="88">
        <v>1</v>
      </c>
      <c r="S56" s="91">
        <v>16246</v>
      </c>
      <c r="T56" s="91"/>
      <c r="U56" s="91">
        <v>81</v>
      </c>
      <c r="V56" s="91">
        <f t="shared" si="25"/>
        <v>16327</v>
      </c>
      <c r="W56" s="92"/>
      <c r="X56" s="92"/>
      <c r="Y56" s="92">
        <f t="shared" si="26"/>
        <v>16327</v>
      </c>
      <c r="Z56" s="91">
        <v>1128</v>
      </c>
      <c r="AA56" s="91">
        <v>703</v>
      </c>
      <c r="AB56" s="93">
        <f>102.68*4</f>
        <v>410.72</v>
      </c>
      <c r="AC56" s="92">
        <f t="shared" si="27"/>
        <v>2857.2249999999999</v>
      </c>
      <c r="AD56" s="92">
        <f t="shared" si="28"/>
        <v>489.81</v>
      </c>
      <c r="AE56" s="92">
        <f t="shared" si="29"/>
        <v>832.67699999999991</v>
      </c>
      <c r="AF56" s="92">
        <f t="shared" si="30"/>
        <v>326.54000000000002</v>
      </c>
      <c r="AG56" s="92">
        <f t="shared" si="31"/>
        <v>3026.333333333333</v>
      </c>
      <c r="AH56" s="92">
        <f t="shared" si="32"/>
        <v>30263.333333333332</v>
      </c>
      <c r="AI56" s="92">
        <f t="shared" si="33"/>
        <v>9079</v>
      </c>
      <c r="AJ56" s="92">
        <f t="shared" si="40"/>
        <v>26605.694222222224</v>
      </c>
      <c r="AK56" s="92">
        <f t="shared" si="34"/>
        <v>319268.33066666668</v>
      </c>
      <c r="AL56" s="92"/>
      <c r="AM56" s="92"/>
      <c r="AN56" s="92"/>
      <c r="AO56" s="92"/>
      <c r="AP56" s="97"/>
      <c r="AQ56" s="94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  <c r="TC56" s="97"/>
      <c r="TD56" s="97"/>
      <c r="TE56" s="97"/>
      <c r="TF56" s="97"/>
      <c r="TG56" s="97"/>
      <c r="TH56" s="97"/>
      <c r="TI56" s="97"/>
      <c r="TJ56" s="97"/>
      <c r="TK56" s="97"/>
      <c r="TL56" s="97"/>
      <c r="TM56" s="97"/>
      <c r="TN56" s="97"/>
      <c r="TO56" s="97"/>
      <c r="TP56" s="97"/>
      <c r="TQ56" s="97"/>
      <c r="TR56" s="97"/>
      <c r="TS56" s="97"/>
      <c r="TT56" s="97"/>
      <c r="TU56" s="97"/>
      <c r="TV56" s="97"/>
      <c r="TW56" s="97"/>
      <c r="TX56" s="97"/>
      <c r="TY56" s="97"/>
      <c r="TZ56" s="97"/>
      <c r="UA56" s="97"/>
      <c r="UB56" s="97"/>
      <c r="UC56" s="97"/>
      <c r="UD56" s="97"/>
      <c r="UE56" s="97"/>
      <c r="UF56" s="97"/>
      <c r="UG56" s="97"/>
      <c r="UH56" s="97"/>
      <c r="UI56" s="97"/>
      <c r="UJ56" s="97"/>
      <c r="UK56" s="97"/>
      <c r="UL56" s="97"/>
      <c r="UM56" s="97"/>
      <c r="UN56" s="97"/>
      <c r="UO56" s="97"/>
      <c r="UP56" s="97"/>
      <c r="UQ56" s="97"/>
      <c r="UR56" s="97"/>
      <c r="US56" s="97"/>
      <c r="UT56" s="97"/>
      <c r="UU56" s="97"/>
      <c r="UV56" s="97"/>
      <c r="UW56" s="97"/>
      <c r="UX56" s="97"/>
      <c r="UY56" s="97"/>
      <c r="UZ56" s="97"/>
      <c r="VA56" s="97"/>
      <c r="VB56" s="97"/>
      <c r="VC56" s="97"/>
      <c r="VD56" s="97"/>
      <c r="VE56" s="97"/>
      <c r="VF56" s="97"/>
    </row>
    <row r="57" spans="1:578" s="96" customFormat="1" ht="15">
      <c r="A57" s="84">
        <v>41</v>
      </c>
      <c r="B57" s="29" t="s">
        <v>43</v>
      </c>
      <c r="C57" s="85" t="s">
        <v>44</v>
      </c>
      <c r="D57" s="86">
        <v>203</v>
      </c>
      <c r="E57" s="85" t="s">
        <v>45</v>
      </c>
      <c r="F57" s="25" t="s">
        <v>46</v>
      </c>
      <c r="G57" s="29" t="s">
        <v>198</v>
      </c>
      <c r="H57" s="26" t="s">
        <v>199</v>
      </c>
      <c r="I57" s="89">
        <v>39630</v>
      </c>
      <c r="J57" s="90"/>
      <c r="K57" s="90">
        <v>11</v>
      </c>
      <c r="L57" s="90">
        <v>40</v>
      </c>
      <c r="M57" s="88" t="s">
        <v>54</v>
      </c>
      <c r="N57" s="88" t="s">
        <v>50</v>
      </c>
      <c r="O57" s="26" t="s">
        <v>200</v>
      </c>
      <c r="P57" s="34" t="s">
        <v>1146</v>
      </c>
      <c r="Q57" s="34" t="s">
        <v>1146</v>
      </c>
      <c r="R57" s="88">
        <v>1</v>
      </c>
      <c r="S57" s="91">
        <v>14133</v>
      </c>
      <c r="T57" s="91">
        <v>600</v>
      </c>
      <c r="U57" s="91">
        <v>337</v>
      </c>
      <c r="V57" s="91">
        <f t="shared" si="25"/>
        <v>15070</v>
      </c>
      <c r="W57" s="92"/>
      <c r="X57" s="92"/>
      <c r="Y57" s="92">
        <f t="shared" si="26"/>
        <v>15070</v>
      </c>
      <c r="Z57" s="91">
        <v>1093</v>
      </c>
      <c r="AA57" s="91">
        <v>679</v>
      </c>
      <c r="AB57" s="93">
        <f>102.68*3</f>
        <v>308.04000000000002</v>
      </c>
      <c r="AC57" s="92">
        <f t="shared" si="27"/>
        <v>2637.25</v>
      </c>
      <c r="AD57" s="92">
        <f t="shared" si="28"/>
        <v>452.09999999999997</v>
      </c>
      <c r="AE57" s="92">
        <f t="shared" si="29"/>
        <v>768.56999999999994</v>
      </c>
      <c r="AF57" s="92">
        <f t="shared" si="30"/>
        <v>301.40000000000003</v>
      </c>
      <c r="AG57" s="92">
        <f t="shared" si="31"/>
        <v>2807</v>
      </c>
      <c r="AH57" s="92">
        <f t="shared" si="32"/>
        <v>28070</v>
      </c>
      <c r="AI57" s="92">
        <f t="shared" si="33"/>
        <v>8421</v>
      </c>
      <c r="AJ57" s="92">
        <f t="shared" si="40"/>
        <v>24584.193333333333</v>
      </c>
      <c r="AK57" s="92">
        <f t="shared" si="34"/>
        <v>295010.32</v>
      </c>
      <c r="AL57" s="92"/>
      <c r="AM57" s="99"/>
      <c r="AN57" s="99"/>
      <c r="AO57" s="99"/>
      <c r="AQ57" s="94"/>
    </row>
    <row r="58" spans="1:578" s="98" customFormat="1" ht="15">
      <c r="A58" s="84">
        <v>42</v>
      </c>
      <c r="B58" s="29" t="s">
        <v>43</v>
      </c>
      <c r="C58" s="85" t="s">
        <v>44</v>
      </c>
      <c r="D58" s="86">
        <v>203</v>
      </c>
      <c r="E58" s="85" t="s">
        <v>45</v>
      </c>
      <c r="F58" s="25" t="s">
        <v>46</v>
      </c>
      <c r="G58" s="29" t="s">
        <v>201</v>
      </c>
      <c r="H58" s="26" t="s">
        <v>202</v>
      </c>
      <c r="I58" s="89">
        <v>41428</v>
      </c>
      <c r="J58" s="90" t="s">
        <v>58</v>
      </c>
      <c r="K58" s="90"/>
      <c r="L58" s="90">
        <v>40</v>
      </c>
      <c r="M58" s="88" t="s">
        <v>54</v>
      </c>
      <c r="N58" s="88" t="s">
        <v>59</v>
      </c>
      <c r="O58" s="26" t="s">
        <v>203</v>
      </c>
      <c r="P58" s="34" t="s">
        <v>1146</v>
      </c>
      <c r="Q58" s="34" t="s">
        <v>1146</v>
      </c>
      <c r="R58" s="88">
        <v>1</v>
      </c>
      <c r="S58" s="92">
        <f>14012+250+500</f>
        <v>14762</v>
      </c>
      <c r="T58" s="92">
        <v>600</v>
      </c>
      <c r="U58" s="92"/>
      <c r="V58" s="91">
        <f t="shared" si="25"/>
        <v>15362</v>
      </c>
      <c r="W58" s="92"/>
      <c r="X58" s="92"/>
      <c r="Y58" s="92">
        <f t="shared" si="26"/>
        <v>15362</v>
      </c>
      <c r="Z58" s="91">
        <v>1114</v>
      </c>
      <c r="AA58" s="91">
        <v>679</v>
      </c>
      <c r="AB58" s="93">
        <f>102.68*2</f>
        <v>205.36</v>
      </c>
      <c r="AC58" s="92">
        <f t="shared" si="27"/>
        <v>2688.35</v>
      </c>
      <c r="AD58" s="92">
        <f t="shared" si="28"/>
        <v>460.85999999999996</v>
      </c>
      <c r="AE58" s="92">
        <f t="shared" si="29"/>
        <v>783.46199999999999</v>
      </c>
      <c r="AF58" s="92">
        <f t="shared" si="30"/>
        <v>307.24</v>
      </c>
      <c r="AG58" s="92">
        <f t="shared" si="31"/>
        <v>2859.166666666667</v>
      </c>
      <c r="AH58" s="92">
        <f t="shared" si="32"/>
        <v>28591.666666666668</v>
      </c>
      <c r="AI58" s="92">
        <f t="shared" si="33"/>
        <v>8577.5</v>
      </c>
      <c r="AJ58" s="92">
        <f t="shared" si="40"/>
        <v>24935.966444444446</v>
      </c>
      <c r="AK58" s="92">
        <f t="shared" si="34"/>
        <v>299231.59733333334</v>
      </c>
      <c r="AL58" s="92"/>
      <c r="AM58" s="92"/>
      <c r="AN58" s="92"/>
      <c r="AO58" s="92"/>
      <c r="AP58" s="97"/>
      <c r="AQ58" s="94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  <c r="TC58" s="97"/>
      <c r="TD58" s="97"/>
      <c r="TE58" s="97"/>
      <c r="TF58" s="97"/>
      <c r="TG58" s="97"/>
      <c r="TH58" s="97"/>
      <c r="TI58" s="97"/>
      <c r="TJ58" s="97"/>
      <c r="TK58" s="97"/>
      <c r="TL58" s="97"/>
      <c r="TM58" s="97"/>
      <c r="TN58" s="97"/>
      <c r="TO58" s="97"/>
      <c r="TP58" s="97"/>
      <c r="TQ58" s="97"/>
      <c r="TR58" s="97"/>
      <c r="TS58" s="97"/>
      <c r="TT58" s="97"/>
      <c r="TU58" s="97"/>
      <c r="TV58" s="97"/>
      <c r="TW58" s="97"/>
      <c r="TX58" s="97"/>
      <c r="TY58" s="97"/>
      <c r="TZ58" s="97"/>
      <c r="UA58" s="97"/>
      <c r="UB58" s="97"/>
      <c r="UC58" s="97"/>
      <c r="UD58" s="97"/>
      <c r="UE58" s="97"/>
      <c r="UF58" s="97"/>
      <c r="UG58" s="97"/>
      <c r="UH58" s="97"/>
      <c r="UI58" s="97"/>
      <c r="UJ58" s="97"/>
      <c r="UK58" s="97"/>
      <c r="UL58" s="97"/>
      <c r="UM58" s="97"/>
      <c r="UN58" s="97"/>
      <c r="UO58" s="97"/>
      <c r="UP58" s="97"/>
      <c r="UQ58" s="97"/>
      <c r="UR58" s="97"/>
      <c r="US58" s="97"/>
      <c r="UT58" s="97"/>
      <c r="UU58" s="97"/>
      <c r="UV58" s="97"/>
      <c r="UW58" s="97"/>
      <c r="UX58" s="97"/>
      <c r="UY58" s="97"/>
      <c r="UZ58" s="97"/>
      <c r="VA58" s="97"/>
      <c r="VB58" s="97"/>
      <c r="VC58" s="97"/>
      <c r="VD58" s="97"/>
      <c r="VE58" s="97"/>
      <c r="VF58" s="97"/>
    </row>
    <row r="59" spans="1:578" s="98" customFormat="1" ht="15">
      <c r="A59" s="84">
        <v>43</v>
      </c>
      <c r="B59" s="29" t="s">
        <v>43</v>
      </c>
      <c r="C59" s="85" t="s">
        <v>44</v>
      </c>
      <c r="D59" s="86">
        <v>203</v>
      </c>
      <c r="E59" s="85" t="s">
        <v>45</v>
      </c>
      <c r="F59" s="25" t="s">
        <v>46</v>
      </c>
      <c r="G59" s="29" t="s">
        <v>204</v>
      </c>
      <c r="H59" s="26" t="s">
        <v>205</v>
      </c>
      <c r="I59" s="89">
        <v>37819</v>
      </c>
      <c r="J59" s="90" t="s">
        <v>58</v>
      </c>
      <c r="K59" s="90"/>
      <c r="L59" s="90">
        <v>40</v>
      </c>
      <c r="M59" s="88" t="s">
        <v>54</v>
      </c>
      <c r="N59" s="88" t="s">
        <v>59</v>
      </c>
      <c r="O59" s="26" t="s">
        <v>68</v>
      </c>
      <c r="P59" s="34" t="s">
        <v>1146</v>
      </c>
      <c r="Q59" s="34" t="s">
        <v>1146</v>
      </c>
      <c r="R59" s="88">
        <v>1</v>
      </c>
      <c r="S59" s="92">
        <f>14012+250+500</f>
        <v>14762</v>
      </c>
      <c r="T59" s="92">
        <v>600</v>
      </c>
      <c r="U59" s="92"/>
      <c r="V59" s="91">
        <f t="shared" si="25"/>
        <v>15362</v>
      </c>
      <c r="W59" s="92"/>
      <c r="X59" s="92"/>
      <c r="Y59" s="92">
        <f t="shared" si="26"/>
        <v>15362</v>
      </c>
      <c r="Z59" s="91">
        <v>1114</v>
      </c>
      <c r="AA59" s="91">
        <v>679</v>
      </c>
      <c r="AB59" s="93">
        <f>102.68*4</f>
        <v>410.72</v>
      </c>
      <c r="AC59" s="92">
        <f t="shared" si="27"/>
        <v>2688.35</v>
      </c>
      <c r="AD59" s="92">
        <f t="shared" si="28"/>
        <v>460.85999999999996</v>
      </c>
      <c r="AE59" s="92">
        <f t="shared" si="29"/>
        <v>783.46199999999999</v>
      </c>
      <c r="AF59" s="92">
        <f t="shared" si="30"/>
        <v>307.24</v>
      </c>
      <c r="AG59" s="92">
        <f t="shared" si="31"/>
        <v>2859.166666666667</v>
      </c>
      <c r="AH59" s="92">
        <f t="shared" si="32"/>
        <v>28591.666666666668</v>
      </c>
      <c r="AI59" s="92">
        <f t="shared" si="33"/>
        <v>8577.5</v>
      </c>
      <c r="AJ59" s="92">
        <f t="shared" si="40"/>
        <v>25141.326444444447</v>
      </c>
      <c r="AK59" s="92">
        <f t="shared" si="34"/>
        <v>301695.91733333335</v>
      </c>
      <c r="AL59" s="92"/>
      <c r="AM59" s="92"/>
      <c r="AN59" s="92"/>
      <c r="AO59" s="92"/>
      <c r="AP59" s="97"/>
      <c r="AQ59" s="94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  <c r="TC59" s="97"/>
      <c r="TD59" s="97"/>
      <c r="TE59" s="97"/>
      <c r="TF59" s="97"/>
      <c r="TG59" s="97"/>
      <c r="TH59" s="97"/>
      <c r="TI59" s="97"/>
      <c r="TJ59" s="97"/>
      <c r="TK59" s="97"/>
      <c r="TL59" s="97"/>
      <c r="TM59" s="97"/>
      <c r="TN59" s="97"/>
      <c r="TO59" s="97"/>
      <c r="TP59" s="97"/>
      <c r="TQ59" s="97"/>
      <c r="TR59" s="97"/>
      <c r="TS59" s="97"/>
      <c r="TT59" s="97"/>
      <c r="TU59" s="97"/>
      <c r="TV59" s="97"/>
      <c r="TW59" s="97"/>
      <c r="TX59" s="97"/>
      <c r="TY59" s="97"/>
      <c r="TZ59" s="97"/>
      <c r="UA59" s="97"/>
      <c r="UB59" s="97"/>
      <c r="UC59" s="97"/>
      <c r="UD59" s="97"/>
      <c r="UE59" s="97"/>
      <c r="UF59" s="97"/>
      <c r="UG59" s="97"/>
      <c r="UH59" s="97"/>
      <c r="UI59" s="97"/>
      <c r="UJ59" s="97"/>
      <c r="UK59" s="97"/>
      <c r="UL59" s="97"/>
      <c r="UM59" s="97"/>
      <c r="UN59" s="97"/>
      <c r="UO59" s="97"/>
      <c r="UP59" s="97"/>
      <c r="UQ59" s="97"/>
      <c r="UR59" s="97"/>
      <c r="US59" s="97"/>
      <c r="UT59" s="97"/>
      <c r="UU59" s="97"/>
      <c r="UV59" s="97"/>
      <c r="UW59" s="97"/>
      <c r="UX59" s="97"/>
      <c r="UY59" s="97"/>
      <c r="UZ59" s="97"/>
      <c r="VA59" s="97"/>
      <c r="VB59" s="97"/>
      <c r="VC59" s="97"/>
      <c r="VD59" s="97"/>
      <c r="VE59" s="97"/>
      <c r="VF59" s="97"/>
    </row>
    <row r="60" spans="1:578" s="98" customFormat="1" ht="15">
      <c r="A60" s="84">
        <v>44</v>
      </c>
      <c r="B60" s="29" t="s">
        <v>43</v>
      </c>
      <c r="C60" s="85" t="s">
        <v>44</v>
      </c>
      <c r="D60" s="86">
        <v>203</v>
      </c>
      <c r="E60" s="85" t="s">
        <v>45</v>
      </c>
      <c r="F60" s="25" t="s">
        <v>46</v>
      </c>
      <c r="G60" s="29" t="s">
        <v>1192</v>
      </c>
      <c r="H60" s="27" t="s">
        <v>1193</v>
      </c>
      <c r="I60" s="89">
        <v>43587</v>
      </c>
      <c r="J60" s="90"/>
      <c r="K60" s="90">
        <v>23</v>
      </c>
      <c r="L60" s="90">
        <v>40</v>
      </c>
      <c r="M60" s="88" t="s">
        <v>54</v>
      </c>
      <c r="N60" s="88" t="s">
        <v>50</v>
      </c>
      <c r="O60" s="27" t="s">
        <v>1163</v>
      </c>
      <c r="P60" s="34" t="s">
        <v>1164</v>
      </c>
      <c r="Q60" s="34" t="s">
        <v>1146</v>
      </c>
      <c r="R60" s="88">
        <v>1</v>
      </c>
      <c r="S60" s="91">
        <v>47094</v>
      </c>
      <c r="T60" s="91"/>
      <c r="U60" s="91"/>
      <c r="V60" s="91">
        <f>+S60+T60+U60</f>
        <v>47094</v>
      </c>
      <c r="W60" s="92"/>
      <c r="X60" s="92"/>
      <c r="Y60" s="92">
        <f>+V60+W60+X60</f>
        <v>47094</v>
      </c>
      <c r="Z60" s="91">
        <v>1920</v>
      </c>
      <c r="AA60" s="91">
        <v>1376</v>
      </c>
      <c r="AB60" s="93"/>
      <c r="AC60" s="92">
        <f>Y60*17.5%</f>
        <v>8241.4499999999989</v>
      </c>
      <c r="AD60" s="92">
        <f>Y60*3%</f>
        <v>1412.82</v>
      </c>
      <c r="AE60" s="92">
        <f>Y60*5.1%</f>
        <v>2401.7939999999999</v>
      </c>
      <c r="AF60" s="92">
        <f>Y60*2%</f>
        <v>941.88</v>
      </c>
      <c r="AG60" s="92">
        <f>(Y60+Z60+AA60)/30*5</f>
        <v>8398.3333333333339</v>
      </c>
      <c r="AH60" s="92">
        <f>(Y60+Z60+AA60)/30*50</f>
        <v>83983.333333333343</v>
      </c>
      <c r="AI60" s="92">
        <f>(Y60+Z60+AA60)/2</f>
        <v>25195</v>
      </c>
      <c r="AJ60" s="92">
        <f>Y60+AB60+AC60+AD60+AE60+AF60+Z60+AA60+(AG60/12+AH60/12+AI60/12)</f>
        <v>73185.999555555551</v>
      </c>
      <c r="AK60" s="92">
        <f>+AJ60*12</f>
        <v>878231.99466666661</v>
      </c>
      <c r="AL60" s="92"/>
      <c r="AM60" s="92"/>
      <c r="AN60" s="92"/>
      <c r="AO60" s="92"/>
      <c r="AP60" s="97"/>
      <c r="AQ60" s="94"/>
      <c r="AR60" s="97"/>
      <c r="AS60" s="97"/>
      <c r="AT60" s="113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  <c r="TC60" s="97"/>
      <c r="TD60" s="97"/>
      <c r="TE60" s="97"/>
      <c r="TF60" s="97"/>
      <c r="TG60" s="97"/>
      <c r="TH60" s="97"/>
      <c r="TI60" s="97"/>
      <c r="TJ60" s="97"/>
      <c r="TK60" s="97"/>
      <c r="TL60" s="97"/>
      <c r="TM60" s="97"/>
      <c r="TN60" s="97"/>
      <c r="TO60" s="97"/>
      <c r="TP60" s="97"/>
      <c r="TQ60" s="97"/>
      <c r="TR60" s="97"/>
      <c r="TS60" s="97"/>
      <c r="TT60" s="97"/>
      <c r="TU60" s="97"/>
      <c r="TV60" s="97"/>
      <c r="TW60" s="97"/>
      <c r="TX60" s="97"/>
      <c r="TY60" s="97"/>
      <c r="TZ60" s="97"/>
      <c r="UA60" s="97"/>
      <c r="UB60" s="97"/>
      <c r="UC60" s="97"/>
      <c r="UD60" s="97"/>
      <c r="UE60" s="97"/>
      <c r="UF60" s="97"/>
      <c r="UG60" s="97"/>
      <c r="UH60" s="97"/>
      <c r="UI60" s="97"/>
      <c r="UJ60" s="97"/>
      <c r="UK60" s="97"/>
      <c r="UL60" s="97"/>
      <c r="UM60" s="97"/>
      <c r="UN60" s="97"/>
      <c r="UO60" s="97"/>
      <c r="UP60" s="97"/>
      <c r="UQ60" s="97"/>
      <c r="UR60" s="97"/>
      <c r="US60" s="97"/>
      <c r="UT60" s="97"/>
      <c r="UU60" s="97"/>
      <c r="UV60" s="97"/>
      <c r="UW60" s="97"/>
      <c r="UX60" s="97"/>
      <c r="UY60" s="97"/>
      <c r="UZ60" s="97"/>
      <c r="VA60" s="97"/>
      <c r="VB60" s="97"/>
      <c r="VC60" s="97"/>
      <c r="VD60" s="97"/>
      <c r="VE60" s="97"/>
      <c r="VF60" s="97"/>
    </row>
    <row r="61" spans="1:578" s="112" customFormat="1" ht="15.75">
      <c r="A61" s="100" t="s">
        <v>1147</v>
      </c>
      <c r="B61" s="101"/>
      <c r="C61" s="107"/>
      <c r="D61" s="108"/>
      <c r="E61" s="101"/>
      <c r="F61" s="107"/>
      <c r="G61" s="109"/>
      <c r="H61" s="109"/>
      <c r="I61" s="109"/>
      <c r="J61" s="109"/>
      <c r="K61" s="109"/>
      <c r="L61" s="110"/>
      <c r="M61" s="110"/>
      <c r="N61" s="110"/>
      <c r="O61" s="111"/>
      <c r="P61" s="101"/>
      <c r="Q61" s="105"/>
      <c r="R61" s="101"/>
      <c r="S61" s="83">
        <f t="shared" ref="S61:AK61" si="41">SUM(S17:S60)</f>
        <v>1076123</v>
      </c>
      <c r="T61" s="83">
        <f t="shared" si="41"/>
        <v>11817.399999999998</v>
      </c>
      <c r="U61" s="83">
        <f t="shared" si="41"/>
        <v>1335</v>
      </c>
      <c r="V61" s="83">
        <f t="shared" si="41"/>
        <v>1089275.3999999999</v>
      </c>
      <c r="W61" s="83">
        <f t="shared" si="41"/>
        <v>0</v>
      </c>
      <c r="X61" s="83">
        <f t="shared" si="41"/>
        <v>22838.010000000002</v>
      </c>
      <c r="Y61" s="83">
        <f t="shared" si="41"/>
        <v>1112113.4099999997</v>
      </c>
      <c r="Z61" s="83">
        <f t="shared" si="41"/>
        <v>57877</v>
      </c>
      <c r="AA61" s="83">
        <f t="shared" si="41"/>
        <v>37890</v>
      </c>
      <c r="AB61" s="83">
        <f t="shared" si="41"/>
        <v>12629.639999999998</v>
      </c>
      <c r="AC61" s="83">
        <f t="shared" si="41"/>
        <v>194619.84675000006</v>
      </c>
      <c r="AD61" s="83">
        <f t="shared" si="41"/>
        <v>33363.402299999994</v>
      </c>
      <c r="AE61" s="83">
        <f t="shared" si="41"/>
        <v>56717.783909999998</v>
      </c>
      <c r="AF61" s="83">
        <f t="shared" si="41"/>
        <v>22242.26820000001</v>
      </c>
      <c r="AG61" s="83">
        <f t="shared" si="41"/>
        <v>201313.4016666667</v>
      </c>
      <c r="AH61" s="83">
        <f t="shared" si="41"/>
        <v>2013134.0166666666</v>
      </c>
      <c r="AI61" s="83">
        <f t="shared" si="41"/>
        <v>603940.20499999984</v>
      </c>
      <c r="AJ61" s="83">
        <f t="shared" si="41"/>
        <v>1762318.9864377782</v>
      </c>
      <c r="AK61" s="83">
        <f t="shared" si="41"/>
        <v>21147827.837253332</v>
      </c>
      <c r="AL61" s="83">
        <f>SUM(AL17:AL59)</f>
        <v>0</v>
      </c>
      <c r="AM61" s="83">
        <f>SUM(AM17:AM41)</f>
        <v>0</v>
      </c>
      <c r="AN61" s="83">
        <f>SUM(AN17:AN41)</f>
        <v>0</v>
      </c>
      <c r="AO61" s="83">
        <f>SUM(AO17:AO41)</f>
        <v>0</v>
      </c>
      <c r="AQ61" s="94"/>
    </row>
    <row r="62" spans="1:578" s="98" customFormat="1" ht="15">
      <c r="A62" s="84">
        <v>1</v>
      </c>
      <c r="B62" s="29" t="s">
        <v>43</v>
      </c>
      <c r="C62" s="85" t="s">
        <v>44</v>
      </c>
      <c r="D62" s="86">
        <v>203</v>
      </c>
      <c r="E62" s="85" t="s">
        <v>45</v>
      </c>
      <c r="F62" s="25" t="s">
        <v>46</v>
      </c>
      <c r="G62" s="29" t="s">
        <v>240</v>
      </c>
      <c r="H62" s="26" t="s">
        <v>241</v>
      </c>
      <c r="I62" s="89">
        <v>43440</v>
      </c>
      <c r="J62" s="90"/>
      <c r="K62" s="90">
        <v>26</v>
      </c>
      <c r="L62" s="88">
        <v>40</v>
      </c>
      <c r="M62" s="88" t="s">
        <v>49</v>
      </c>
      <c r="N62" s="88" t="s">
        <v>50</v>
      </c>
      <c r="O62" s="27" t="s">
        <v>1152</v>
      </c>
      <c r="P62" s="34" t="s">
        <v>1147</v>
      </c>
      <c r="Q62" s="34" t="s">
        <v>1147</v>
      </c>
      <c r="R62" s="88">
        <v>1</v>
      </c>
      <c r="S62" s="91">
        <v>69445</v>
      </c>
      <c r="T62" s="91"/>
      <c r="U62" s="91"/>
      <c r="V62" s="91">
        <f t="shared" ref="V62:V77" si="42">+S62+T62+U62</f>
        <v>69445</v>
      </c>
      <c r="W62" s="92"/>
      <c r="X62" s="92"/>
      <c r="Y62" s="92">
        <f t="shared" ref="Y62:Y77" si="43">+V62+W62+X62</f>
        <v>69445</v>
      </c>
      <c r="Z62" s="91">
        <v>2544</v>
      </c>
      <c r="AA62" s="91">
        <v>1794</v>
      </c>
      <c r="AB62" s="93"/>
      <c r="AC62" s="92">
        <f t="shared" ref="AC62:AC77" si="44">Y62*17.5%</f>
        <v>12152.875</v>
      </c>
      <c r="AD62" s="92">
        <f t="shared" ref="AD62:AD77" si="45">Y62*3%</f>
        <v>2083.35</v>
      </c>
      <c r="AE62" s="92">
        <f t="shared" ref="AE62:AE77" si="46">Y62*5.1%</f>
        <v>3541.6949999999997</v>
      </c>
      <c r="AF62" s="92">
        <f t="shared" ref="AF62:AF77" si="47">Y62*2%</f>
        <v>1388.9</v>
      </c>
      <c r="AG62" s="92">
        <f t="shared" ref="AG62:AG77" si="48">(Y62+Z62+AA62)/30*5</f>
        <v>12297.166666666668</v>
      </c>
      <c r="AH62" s="92">
        <f t="shared" ref="AH62:AH77" si="49">(Y62+Z62+AA62)/30*50</f>
        <v>122971.66666666667</v>
      </c>
      <c r="AI62" s="92">
        <f t="shared" ref="AI62:AI77" si="50">(Y62+Z62+AA62)/2</f>
        <v>36891.5</v>
      </c>
      <c r="AJ62" s="92">
        <f>Y62+AB62+AC62+AD62+AE62+AF62+Z62+AA62+(AG62/12+AH62/12+AI62/12)</f>
        <v>107296.51444444444</v>
      </c>
      <c r="AK62" s="92">
        <f t="shared" ref="AK62:AK77" si="51">+AJ62*12</f>
        <v>1287558.1733333333</v>
      </c>
      <c r="AL62" s="92"/>
      <c r="AM62" s="92"/>
      <c r="AN62" s="92"/>
      <c r="AO62" s="92"/>
      <c r="AP62" s="97"/>
      <c r="AQ62" s="94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  <c r="TC62" s="97"/>
      <c r="TD62" s="97"/>
      <c r="TE62" s="97"/>
      <c r="TF62" s="97"/>
      <c r="TG62" s="97"/>
      <c r="TH62" s="97"/>
      <c r="TI62" s="97"/>
      <c r="TJ62" s="97"/>
      <c r="TK62" s="97"/>
      <c r="TL62" s="97"/>
      <c r="TM62" s="97"/>
      <c r="TN62" s="97"/>
      <c r="TO62" s="97"/>
      <c r="TP62" s="97"/>
      <c r="TQ62" s="97"/>
      <c r="TR62" s="97"/>
      <c r="TS62" s="97"/>
      <c r="TT62" s="97"/>
      <c r="TU62" s="97"/>
      <c r="TV62" s="97"/>
      <c r="TW62" s="97"/>
      <c r="TX62" s="97"/>
      <c r="TY62" s="97"/>
      <c r="TZ62" s="97"/>
      <c r="UA62" s="97"/>
      <c r="UB62" s="97"/>
      <c r="UC62" s="97"/>
      <c r="UD62" s="97"/>
      <c r="UE62" s="97"/>
      <c r="UF62" s="97"/>
      <c r="UG62" s="97"/>
      <c r="UH62" s="97"/>
      <c r="UI62" s="97"/>
      <c r="UJ62" s="97"/>
      <c r="UK62" s="97"/>
      <c r="UL62" s="97"/>
      <c r="UM62" s="97"/>
      <c r="UN62" s="97"/>
      <c r="UO62" s="97"/>
      <c r="UP62" s="97"/>
      <c r="UQ62" s="97"/>
      <c r="UR62" s="97"/>
      <c r="US62" s="97"/>
      <c r="UT62" s="97"/>
      <c r="UU62" s="97"/>
      <c r="UV62" s="97"/>
      <c r="UW62" s="97"/>
      <c r="UX62" s="97"/>
      <c r="UY62" s="97"/>
      <c r="UZ62" s="97"/>
      <c r="VA62" s="97"/>
      <c r="VB62" s="97"/>
      <c r="VC62" s="97"/>
      <c r="VD62" s="97"/>
      <c r="VE62" s="97"/>
      <c r="VF62" s="97"/>
    </row>
    <row r="63" spans="1:578" s="98" customFormat="1" ht="15">
      <c r="A63" s="84">
        <v>2</v>
      </c>
      <c r="B63" s="29" t="s">
        <v>43</v>
      </c>
      <c r="C63" s="85" t="s">
        <v>44</v>
      </c>
      <c r="D63" s="86">
        <v>203</v>
      </c>
      <c r="E63" s="85" t="s">
        <v>45</v>
      </c>
      <c r="F63" s="25" t="s">
        <v>46</v>
      </c>
      <c r="G63" s="29" t="s">
        <v>206</v>
      </c>
      <c r="H63" s="26" t="s">
        <v>207</v>
      </c>
      <c r="I63" s="89">
        <v>43481</v>
      </c>
      <c r="J63" s="90"/>
      <c r="K63" s="90">
        <v>16</v>
      </c>
      <c r="L63" s="90">
        <v>40</v>
      </c>
      <c r="M63" s="88" t="s">
        <v>54</v>
      </c>
      <c r="N63" s="88" t="s">
        <v>50</v>
      </c>
      <c r="O63" s="26" t="s">
        <v>208</v>
      </c>
      <c r="P63" s="34" t="s">
        <v>1147</v>
      </c>
      <c r="Q63" s="34" t="s">
        <v>1147</v>
      </c>
      <c r="R63" s="88">
        <v>1</v>
      </c>
      <c r="S63" s="91">
        <v>22832</v>
      </c>
      <c r="T63" s="91"/>
      <c r="U63" s="91"/>
      <c r="V63" s="91">
        <f t="shared" si="42"/>
        <v>22832</v>
      </c>
      <c r="W63" s="92"/>
      <c r="X63" s="92"/>
      <c r="Y63" s="92">
        <f t="shared" si="43"/>
        <v>22832</v>
      </c>
      <c r="Z63" s="91">
        <v>1247</v>
      </c>
      <c r="AA63" s="91">
        <v>779</v>
      </c>
      <c r="AB63" s="93"/>
      <c r="AC63" s="92">
        <f t="shared" si="44"/>
        <v>3995.6</v>
      </c>
      <c r="AD63" s="92">
        <f t="shared" si="45"/>
        <v>684.95999999999992</v>
      </c>
      <c r="AE63" s="92">
        <f t="shared" si="46"/>
        <v>1164.432</v>
      </c>
      <c r="AF63" s="92">
        <f t="shared" si="47"/>
        <v>456.64</v>
      </c>
      <c r="AG63" s="92">
        <f t="shared" si="48"/>
        <v>4143</v>
      </c>
      <c r="AH63" s="92">
        <f t="shared" si="49"/>
        <v>41430</v>
      </c>
      <c r="AI63" s="92">
        <f t="shared" si="50"/>
        <v>12429</v>
      </c>
      <c r="AJ63" s="92">
        <f>+(Y63+Z63+AA63+AB63+AC63+AD63+AE63+AF63)+((AG63+AH63+AI63)/12)</f>
        <v>35993.131999999998</v>
      </c>
      <c r="AK63" s="92">
        <f t="shared" si="51"/>
        <v>431917.58399999997</v>
      </c>
      <c r="AL63" s="99"/>
      <c r="AM63" s="92"/>
      <c r="AN63" s="92"/>
      <c r="AO63" s="92"/>
      <c r="AP63" s="97"/>
      <c r="AQ63" s="94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  <c r="TC63" s="97"/>
      <c r="TD63" s="97"/>
      <c r="TE63" s="97"/>
      <c r="TF63" s="97"/>
      <c r="TG63" s="97"/>
      <c r="TH63" s="97"/>
      <c r="TI63" s="97"/>
      <c r="TJ63" s="97"/>
      <c r="TK63" s="97"/>
      <c r="TL63" s="97"/>
      <c r="TM63" s="97"/>
      <c r="TN63" s="97"/>
      <c r="TO63" s="97"/>
      <c r="TP63" s="97"/>
      <c r="TQ63" s="97"/>
      <c r="TR63" s="97"/>
      <c r="TS63" s="97"/>
      <c r="TT63" s="97"/>
      <c r="TU63" s="97"/>
      <c r="TV63" s="97"/>
      <c r="TW63" s="97"/>
      <c r="TX63" s="97"/>
      <c r="TY63" s="97"/>
      <c r="TZ63" s="97"/>
      <c r="UA63" s="97"/>
      <c r="UB63" s="97"/>
      <c r="UC63" s="97"/>
      <c r="UD63" s="97"/>
      <c r="UE63" s="97"/>
      <c r="UF63" s="97"/>
      <c r="UG63" s="97"/>
      <c r="UH63" s="97"/>
      <c r="UI63" s="97"/>
      <c r="UJ63" s="97"/>
      <c r="UK63" s="97"/>
      <c r="UL63" s="97"/>
      <c r="UM63" s="97"/>
      <c r="UN63" s="97"/>
      <c r="UO63" s="97"/>
      <c r="UP63" s="97"/>
      <c r="UQ63" s="97"/>
      <c r="UR63" s="97"/>
      <c r="US63" s="97"/>
      <c r="UT63" s="97"/>
      <c r="UU63" s="97"/>
      <c r="UV63" s="97"/>
      <c r="UW63" s="97"/>
      <c r="UX63" s="97"/>
      <c r="UY63" s="97"/>
      <c r="UZ63" s="97"/>
      <c r="VA63" s="97"/>
      <c r="VB63" s="97"/>
      <c r="VC63" s="97"/>
      <c r="VD63" s="97"/>
      <c r="VE63" s="97"/>
      <c r="VF63" s="97"/>
    </row>
    <row r="64" spans="1:578" s="98" customFormat="1" ht="15">
      <c r="A64" s="84">
        <v>3</v>
      </c>
      <c r="B64" s="29" t="s">
        <v>43</v>
      </c>
      <c r="C64" s="85" t="s">
        <v>44</v>
      </c>
      <c r="D64" s="86">
        <v>203</v>
      </c>
      <c r="E64" s="85" t="s">
        <v>45</v>
      </c>
      <c r="F64" s="25" t="s">
        <v>46</v>
      </c>
      <c r="G64" s="29" t="s">
        <v>209</v>
      </c>
      <c r="H64" s="26" t="s">
        <v>210</v>
      </c>
      <c r="I64" s="89">
        <v>43440</v>
      </c>
      <c r="J64" s="90"/>
      <c r="K64" s="90">
        <v>17</v>
      </c>
      <c r="L64" s="88">
        <v>40</v>
      </c>
      <c r="M64" s="88" t="s">
        <v>54</v>
      </c>
      <c r="N64" s="29" t="s">
        <v>50</v>
      </c>
      <c r="O64" s="27" t="s">
        <v>211</v>
      </c>
      <c r="P64" s="34" t="s">
        <v>1147</v>
      </c>
      <c r="Q64" s="34" t="s">
        <v>1147</v>
      </c>
      <c r="R64" s="88">
        <v>1</v>
      </c>
      <c r="S64" s="91">
        <v>25729</v>
      </c>
      <c r="T64" s="91"/>
      <c r="U64" s="91"/>
      <c r="V64" s="91">
        <f t="shared" si="42"/>
        <v>25729</v>
      </c>
      <c r="W64" s="114"/>
      <c r="X64" s="114"/>
      <c r="Y64" s="92">
        <f t="shared" si="43"/>
        <v>25729</v>
      </c>
      <c r="Z64" s="91">
        <v>1286</v>
      </c>
      <c r="AA64" s="91">
        <v>857</v>
      </c>
      <c r="AB64" s="114"/>
      <c r="AC64" s="92">
        <f t="shared" si="44"/>
        <v>4502.5749999999998</v>
      </c>
      <c r="AD64" s="92">
        <f t="shared" si="45"/>
        <v>771.87</v>
      </c>
      <c r="AE64" s="92">
        <f t="shared" si="46"/>
        <v>1312.1789999999999</v>
      </c>
      <c r="AF64" s="92">
        <f t="shared" si="47"/>
        <v>514.58000000000004</v>
      </c>
      <c r="AG64" s="92">
        <f t="shared" si="48"/>
        <v>4645.3333333333339</v>
      </c>
      <c r="AH64" s="92">
        <f t="shared" si="49"/>
        <v>46453.333333333336</v>
      </c>
      <c r="AI64" s="92">
        <f t="shared" si="50"/>
        <v>13936</v>
      </c>
      <c r="AJ64" s="92">
        <f t="shared" ref="AJ64:AJ77" si="52">Y64+AB64+AC64+AD64+AE64+AF64+Z64+AA64+(AG64/12+AH64/12+AI64/12)</f>
        <v>40392.759555555553</v>
      </c>
      <c r="AK64" s="92">
        <f t="shared" si="51"/>
        <v>484713.1146666666</v>
      </c>
      <c r="AL64" s="92"/>
      <c r="AM64" s="92"/>
      <c r="AN64" s="92"/>
      <c r="AO64" s="92"/>
      <c r="AP64" s="97"/>
      <c r="AQ64" s="94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  <c r="TC64" s="97"/>
      <c r="TD64" s="97"/>
      <c r="TE64" s="97"/>
      <c r="TF64" s="97"/>
      <c r="TG64" s="97"/>
      <c r="TH64" s="97"/>
      <c r="TI64" s="97"/>
      <c r="TJ64" s="97"/>
      <c r="TK64" s="97"/>
      <c r="TL64" s="97"/>
      <c r="TM64" s="97"/>
      <c r="TN64" s="97"/>
      <c r="TO64" s="97"/>
      <c r="TP64" s="97"/>
      <c r="TQ64" s="97"/>
      <c r="TR64" s="97"/>
      <c r="TS64" s="97"/>
      <c r="TT64" s="97"/>
      <c r="TU64" s="97"/>
      <c r="TV64" s="97"/>
      <c r="TW64" s="97"/>
      <c r="TX64" s="97"/>
      <c r="TY64" s="97"/>
      <c r="TZ64" s="97"/>
      <c r="UA64" s="97"/>
      <c r="UB64" s="97"/>
      <c r="UC64" s="97"/>
      <c r="UD64" s="97"/>
      <c r="UE64" s="97"/>
      <c r="UF64" s="97"/>
      <c r="UG64" s="97"/>
      <c r="UH64" s="97"/>
      <c r="UI64" s="97"/>
      <c r="UJ64" s="97"/>
      <c r="UK64" s="97"/>
      <c r="UL64" s="97"/>
      <c r="UM64" s="97"/>
      <c r="UN64" s="97"/>
      <c r="UO64" s="97"/>
      <c r="UP64" s="97"/>
      <c r="UQ64" s="97"/>
      <c r="UR64" s="97"/>
      <c r="US64" s="97"/>
      <c r="UT64" s="97"/>
      <c r="UU64" s="97"/>
      <c r="UV64" s="97"/>
      <c r="UW64" s="97"/>
      <c r="UX64" s="97"/>
      <c r="UY64" s="97"/>
      <c r="UZ64" s="97"/>
      <c r="VA64" s="97"/>
      <c r="VB64" s="97"/>
      <c r="VC64" s="97"/>
      <c r="VD64" s="97"/>
      <c r="VE64" s="97"/>
      <c r="VF64" s="97"/>
    </row>
    <row r="65" spans="1:578" s="96" customFormat="1" ht="15">
      <c r="A65" s="84">
        <v>4</v>
      </c>
      <c r="B65" s="29" t="s">
        <v>43</v>
      </c>
      <c r="C65" s="85" t="s">
        <v>44</v>
      </c>
      <c r="D65" s="86">
        <v>203</v>
      </c>
      <c r="E65" s="85" t="s">
        <v>45</v>
      </c>
      <c r="F65" s="25" t="s">
        <v>46</v>
      </c>
      <c r="G65" s="29" t="s">
        <v>242</v>
      </c>
      <c r="H65" s="26" t="s">
        <v>243</v>
      </c>
      <c r="I65" s="89">
        <v>41085</v>
      </c>
      <c r="J65" s="90" t="s">
        <v>87</v>
      </c>
      <c r="K65" s="90"/>
      <c r="L65" s="88">
        <v>40</v>
      </c>
      <c r="M65" s="88" t="s">
        <v>54</v>
      </c>
      <c r="N65" s="88" t="s">
        <v>59</v>
      </c>
      <c r="O65" s="26" t="s">
        <v>88</v>
      </c>
      <c r="P65" s="34" t="s">
        <v>1147</v>
      </c>
      <c r="Q65" s="34" t="s">
        <v>1147</v>
      </c>
      <c r="R65" s="88">
        <v>1</v>
      </c>
      <c r="S65" s="92">
        <v>13012</v>
      </c>
      <c r="T65" s="92">
        <v>600</v>
      </c>
      <c r="U65" s="92"/>
      <c r="V65" s="91">
        <f t="shared" si="42"/>
        <v>13612</v>
      </c>
      <c r="W65" s="92"/>
      <c r="X65" s="92"/>
      <c r="Y65" s="92">
        <f t="shared" si="43"/>
        <v>13612</v>
      </c>
      <c r="Z65" s="92">
        <v>957</v>
      </c>
      <c r="AA65" s="92">
        <v>661</v>
      </c>
      <c r="AB65" s="93">
        <f>102.68*2</f>
        <v>205.36</v>
      </c>
      <c r="AC65" s="92">
        <f t="shared" si="44"/>
        <v>2382.1</v>
      </c>
      <c r="AD65" s="92">
        <f t="shared" si="45"/>
        <v>408.35999999999996</v>
      </c>
      <c r="AE65" s="92">
        <f t="shared" si="46"/>
        <v>694.21199999999999</v>
      </c>
      <c r="AF65" s="92">
        <f t="shared" si="47"/>
        <v>272.24</v>
      </c>
      <c r="AG65" s="92">
        <f t="shared" si="48"/>
        <v>2538.3333333333335</v>
      </c>
      <c r="AH65" s="92">
        <f t="shared" si="49"/>
        <v>25383.333333333336</v>
      </c>
      <c r="AI65" s="92">
        <f t="shared" si="50"/>
        <v>7615</v>
      </c>
      <c r="AJ65" s="92">
        <f t="shared" si="52"/>
        <v>22153.660888888891</v>
      </c>
      <c r="AK65" s="92">
        <f t="shared" si="51"/>
        <v>265843.93066666671</v>
      </c>
      <c r="AL65" s="92"/>
      <c r="AM65" s="92"/>
      <c r="AN65" s="92"/>
      <c r="AO65" s="92"/>
      <c r="AQ65" s="94"/>
    </row>
    <row r="66" spans="1:578" s="98" customFormat="1" ht="15">
      <c r="A66" s="84">
        <v>5</v>
      </c>
      <c r="B66" s="29" t="s">
        <v>43</v>
      </c>
      <c r="C66" s="85" t="s">
        <v>44</v>
      </c>
      <c r="D66" s="86">
        <v>203</v>
      </c>
      <c r="E66" s="85" t="s">
        <v>45</v>
      </c>
      <c r="F66" s="25" t="s">
        <v>46</v>
      </c>
      <c r="G66" s="29" t="s">
        <v>244</v>
      </c>
      <c r="H66" s="26" t="s">
        <v>245</v>
      </c>
      <c r="I66" s="89">
        <v>41410</v>
      </c>
      <c r="J66" s="90" t="s">
        <v>87</v>
      </c>
      <c r="K66" s="90"/>
      <c r="L66" s="88">
        <v>40</v>
      </c>
      <c r="M66" s="88" t="s">
        <v>54</v>
      </c>
      <c r="N66" s="88" t="s">
        <v>59</v>
      </c>
      <c r="O66" s="26" t="s">
        <v>88</v>
      </c>
      <c r="P66" s="34" t="s">
        <v>1147</v>
      </c>
      <c r="Q66" s="34" t="s">
        <v>1147</v>
      </c>
      <c r="R66" s="88">
        <v>1</v>
      </c>
      <c r="S66" s="92">
        <f>12087+375+550</f>
        <v>13012</v>
      </c>
      <c r="T66" s="92">
        <v>600</v>
      </c>
      <c r="U66" s="92"/>
      <c r="V66" s="91">
        <f t="shared" si="42"/>
        <v>13612</v>
      </c>
      <c r="W66" s="92"/>
      <c r="X66" s="92"/>
      <c r="Y66" s="92">
        <f t="shared" si="43"/>
        <v>13612</v>
      </c>
      <c r="Z66" s="92">
        <v>957</v>
      </c>
      <c r="AA66" s="92">
        <v>661</v>
      </c>
      <c r="AB66" s="93">
        <f>102.68*2</f>
        <v>205.36</v>
      </c>
      <c r="AC66" s="92">
        <f t="shared" si="44"/>
        <v>2382.1</v>
      </c>
      <c r="AD66" s="92">
        <f t="shared" si="45"/>
        <v>408.35999999999996</v>
      </c>
      <c r="AE66" s="92">
        <f t="shared" si="46"/>
        <v>694.21199999999999</v>
      </c>
      <c r="AF66" s="92">
        <f t="shared" si="47"/>
        <v>272.24</v>
      </c>
      <c r="AG66" s="92">
        <f t="shared" si="48"/>
        <v>2538.3333333333335</v>
      </c>
      <c r="AH66" s="92">
        <f t="shared" si="49"/>
        <v>25383.333333333336</v>
      </c>
      <c r="AI66" s="92">
        <f t="shared" si="50"/>
        <v>7615</v>
      </c>
      <c r="AJ66" s="92">
        <f t="shared" si="52"/>
        <v>22153.660888888891</v>
      </c>
      <c r="AK66" s="92">
        <f t="shared" si="51"/>
        <v>265843.93066666671</v>
      </c>
      <c r="AL66" s="92"/>
      <c r="AM66" s="92"/>
      <c r="AN66" s="92"/>
      <c r="AO66" s="92"/>
      <c r="AP66" s="97"/>
      <c r="AQ66" s="94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  <c r="TC66" s="97"/>
      <c r="TD66" s="97"/>
      <c r="TE66" s="97"/>
      <c r="TF66" s="97"/>
      <c r="TG66" s="97"/>
      <c r="TH66" s="97"/>
      <c r="TI66" s="97"/>
      <c r="TJ66" s="97"/>
      <c r="TK66" s="97"/>
      <c r="TL66" s="97"/>
      <c r="TM66" s="97"/>
      <c r="TN66" s="97"/>
      <c r="TO66" s="97"/>
      <c r="TP66" s="97"/>
      <c r="TQ66" s="97"/>
      <c r="TR66" s="97"/>
      <c r="TS66" s="97"/>
      <c r="TT66" s="97"/>
      <c r="TU66" s="97"/>
      <c r="TV66" s="97"/>
      <c r="TW66" s="97"/>
      <c r="TX66" s="97"/>
      <c r="TY66" s="97"/>
      <c r="TZ66" s="97"/>
      <c r="UA66" s="97"/>
      <c r="UB66" s="97"/>
      <c r="UC66" s="97"/>
      <c r="UD66" s="97"/>
      <c r="UE66" s="97"/>
      <c r="UF66" s="97"/>
      <c r="UG66" s="97"/>
      <c r="UH66" s="97"/>
      <c r="UI66" s="97"/>
      <c r="UJ66" s="97"/>
      <c r="UK66" s="97"/>
      <c r="UL66" s="97"/>
      <c r="UM66" s="97"/>
      <c r="UN66" s="97"/>
      <c r="UO66" s="97"/>
      <c r="UP66" s="97"/>
      <c r="UQ66" s="97"/>
      <c r="UR66" s="97"/>
      <c r="US66" s="97"/>
      <c r="UT66" s="97"/>
      <c r="UU66" s="97"/>
      <c r="UV66" s="97"/>
      <c r="UW66" s="97"/>
      <c r="UX66" s="97"/>
      <c r="UY66" s="97"/>
      <c r="UZ66" s="97"/>
      <c r="VA66" s="97"/>
      <c r="VB66" s="97"/>
      <c r="VC66" s="97"/>
      <c r="VD66" s="97"/>
      <c r="VE66" s="97"/>
      <c r="VF66" s="97"/>
    </row>
    <row r="67" spans="1:578" s="96" customFormat="1" ht="15">
      <c r="A67" s="84">
        <v>6</v>
      </c>
      <c r="B67" s="29" t="s">
        <v>43</v>
      </c>
      <c r="C67" s="85" t="s">
        <v>44</v>
      </c>
      <c r="D67" s="86">
        <v>203</v>
      </c>
      <c r="E67" s="85" t="s">
        <v>45</v>
      </c>
      <c r="F67" s="25" t="s">
        <v>46</v>
      </c>
      <c r="G67" s="29" t="s">
        <v>214</v>
      </c>
      <c r="H67" s="26" t="s">
        <v>215</v>
      </c>
      <c r="I67" s="89">
        <v>43440</v>
      </c>
      <c r="J67" s="90"/>
      <c r="K67" s="90">
        <v>19</v>
      </c>
      <c r="L67" s="88">
        <v>40</v>
      </c>
      <c r="M67" s="88" t="s">
        <v>49</v>
      </c>
      <c r="N67" s="88" t="s">
        <v>50</v>
      </c>
      <c r="O67" s="26" t="s">
        <v>216</v>
      </c>
      <c r="P67" s="34" t="s">
        <v>1165</v>
      </c>
      <c r="Q67" s="34" t="s">
        <v>1147</v>
      </c>
      <c r="R67" s="88">
        <v>1</v>
      </c>
      <c r="S67" s="91">
        <v>33470</v>
      </c>
      <c r="T67" s="91"/>
      <c r="U67" s="91"/>
      <c r="V67" s="91">
        <f t="shared" si="42"/>
        <v>33470</v>
      </c>
      <c r="W67" s="92"/>
      <c r="X67" s="92"/>
      <c r="Y67" s="92">
        <f t="shared" si="43"/>
        <v>33470</v>
      </c>
      <c r="Z67" s="91">
        <v>1549</v>
      </c>
      <c r="AA67" s="91">
        <v>1016</v>
      </c>
      <c r="AB67" s="93"/>
      <c r="AC67" s="92">
        <f t="shared" si="44"/>
        <v>5857.25</v>
      </c>
      <c r="AD67" s="92">
        <f t="shared" si="45"/>
        <v>1004.0999999999999</v>
      </c>
      <c r="AE67" s="92">
        <f t="shared" si="46"/>
        <v>1706.9699999999998</v>
      </c>
      <c r="AF67" s="92">
        <f t="shared" si="47"/>
        <v>669.4</v>
      </c>
      <c r="AG67" s="92">
        <f t="shared" si="48"/>
        <v>6005.8333333333339</v>
      </c>
      <c r="AH67" s="92">
        <f t="shared" si="49"/>
        <v>60058.333333333336</v>
      </c>
      <c r="AI67" s="92">
        <f t="shared" si="50"/>
        <v>18017.5</v>
      </c>
      <c r="AJ67" s="92">
        <f t="shared" si="52"/>
        <v>52279.525555555556</v>
      </c>
      <c r="AK67" s="92">
        <f t="shared" si="51"/>
        <v>627354.30666666664</v>
      </c>
      <c r="AL67" s="92"/>
      <c r="AM67" s="99"/>
      <c r="AN67" s="99"/>
      <c r="AO67" s="99"/>
      <c r="AQ67" s="94"/>
    </row>
    <row r="68" spans="1:578" s="98" customFormat="1" ht="15">
      <c r="A68" s="84">
        <v>7</v>
      </c>
      <c r="B68" s="29" t="s">
        <v>43</v>
      </c>
      <c r="C68" s="85" t="s">
        <v>44</v>
      </c>
      <c r="D68" s="86">
        <v>203</v>
      </c>
      <c r="E68" s="85" t="s">
        <v>45</v>
      </c>
      <c r="F68" s="25" t="s">
        <v>46</v>
      </c>
      <c r="G68" s="29" t="s">
        <v>217</v>
      </c>
      <c r="H68" s="26" t="s">
        <v>218</v>
      </c>
      <c r="I68" s="89">
        <v>43440</v>
      </c>
      <c r="J68" s="90"/>
      <c r="K68" s="90">
        <v>17</v>
      </c>
      <c r="L68" s="88">
        <v>40</v>
      </c>
      <c r="M68" s="88" t="s">
        <v>54</v>
      </c>
      <c r="N68" s="88" t="s">
        <v>50</v>
      </c>
      <c r="O68" s="26" t="s">
        <v>219</v>
      </c>
      <c r="P68" s="34" t="s">
        <v>1165</v>
      </c>
      <c r="Q68" s="34" t="s">
        <v>1147</v>
      </c>
      <c r="R68" s="88">
        <v>1</v>
      </c>
      <c r="S68" s="91">
        <v>25729</v>
      </c>
      <c r="T68" s="91"/>
      <c r="U68" s="91"/>
      <c r="V68" s="91">
        <f t="shared" si="42"/>
        <v>25729</v>
      </c>
      <c r="W68" s="92"/>
      <c r="X68" s="92"/>
      <c r="Y68" s="92">
        <f t="shared" si="43"/>
        <v>25729</v>
      </c>
      <c r="Z68" s="91">
        <v>1286</v>
      </c>
      <c r="AA68" s="91">
        <v>857</v>
      </c>
      <c r="AB68" s="93"/>
      <c r="AC68" s="92">
        <f t="shared" si="44"/>
        <v>4502.5749999999998</v>
      </c>
      <c r="AD68" s="92">
        <f t="shared" si="45"/>
        <v>771.87</v>
      </c>
      <c r="AE68" s="92">
        <f t="shared" si="46"/>
        <v>1312.1789999999999</v>
      </c>
      <c r="AF68" s="92">
        <f t="shared" si="47"/>
        <v>514.58000000000004</v>
      </c>
      <c r="AG68" s="92">
        <f t="shared" si="48"/>
        <v>4645.3333333333339</v>
      </c>
      <c r="AH68" s="92">
        <f t="shared" si="49"/>
        <v>46453.333333333336</v>
      </c>
      <c r="AI68" s="92">
        <f t="shared" si="50"/>
        <v>13936</v>
      </c>
      <c r="AJ68" s="92">
        <f t="shared" si="52"/>
        <v>40392.759555555553</v>
      </c>
      <c r="AK68" s="92">
        <f t="shared" si="51"/>
        <v>484713.1146666666</v>
      </c>
      <c r="AL68" s="92"/>
      <c r="AM68" s="92"/>
      <c r="AN68" s="92"/>
      <c r="AO68" s="92"/>
      <c r="AP68" s="97"/>
      <c r="AQ68" s="94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  <c r="TC68" s="97"/>
      <c r="TD68" s="97"/>
      <c r="TE68" s="97"/>
      <c r="TF68" s="97"/>
      <c r="TG68" s="97"/>
      <c r="TH68" s="97"/>
      <c r="TI68" s="97"/>
      <c r="TJ68" s="97"/>
      <c r="TK68" s="97"/>
      <c r="TL68" s="97"/>
      <c r="TM68" s="97"/>
      <c r="TN68" s="97"/>
      <c r="TO68" s="97"/>
      <c r="TP68" s="97"/>
      <c r="TQ68" s="97"/>
      <c r="TR68" s="97"/>
      <c r="TS68" s="97"/>
      <c r="TT68" s="97"/>
      <c r="TU68" s="97"/>
      <c r="TV68" s="97"/>
      <c r="TW68" s="97"/>
      <c r="TX68" s="97"/>
      <c r="TY68" s="97"/>
      <c r="TZ68" s="97"/>
      <c r="UA68" s="97"/>
      <c r="UB68" s="97"/>
      <c r="UC68" s="97"/>
      <c r="UD68" s="97"/>
      <c r="UE68" s="97"/>
      <c r="UF68" s="97"/>
      <c r="UG68" s="97"/>
      <c r="UH68" s="97"/>
      <c r="UI68" s="97"/>
      <c r="UJ68" s="97"/>
      <c r="UK68" s="97"/>
      <c r="UL68" s="97"/>
      <c r="UM68" s="97"/>
      <c r="UN68" s="97"/>
      <c r="UO68" s="97"/>
      <c r="UP68" s="97"/>
      <c r="UQ68" s="97"/>
      <c r="UR68" s="97"/>
      <c r="US68" s="97"/>
      <c r="UT68" s="97"/>
      <c r="UU68" s="97"/>
      <c r="UV68" s="97"/>
      <c r="UW68" s="97"/>
      <c r="UX68" s="97"/>
      <c r="UY68" s="97"/>
      <c r="UZ68" s="97"/>
      <c r="VA68" s="97"/>
      <c r="VB68" s="97"/>
      <c r="VC68" s="97"/>
      <c r="VD68" s="97"/>
      <c r="VE68" s="97"/>
      <c r="VF68" s="97"/>
    </row>
    <row r="69" spans="1:578" s="102" customFormat="1" ht="15">
      <c r="A69" s="84">
        <v>8</v>
      </c>
      <c r="B69" s="29" t="s">
        <v>43</v>
      </c>
      <c r="C69" s="85" t="s">
        <v>44</v>
      </c>
      <c r="D69" s="86">
        <v>203</v>
      </c>
      <c r="E69" s="85" t="s">
        <v>45</v>
      </c>
      <c r="F69" s="25" t="s">
        <v>46</v>
      </c>
      <c r="G69" s="29" t="s">
        <v>220</v>
      </c>
      <c r="H69" s="26" t="s">
        <v>221</v>
      </c>
      <c r="I69" s="89">
        <v>43440</v>
      </c>
      <c r="J69" s="90"/>
      <c r="K69" s="90">
        <v>17</v>
      </c>
      <c r="L69" s="88">
        <v>40</v>
      </c>
      <c r="M69" s="88" t="s">
        <v>54</v>
      </c>
      <c r="N69" s="88" t="s">
        <v>50</v>
      </c>
      <c r="O69" s="26" t="s">
        <v>222</v>
      </c>
      <c r="P69" s="34" t="s">
        <v>1165</v>
      </c>
      <c r="Q69" s="34" t="s">
        <v>1147</v>
      </c>
      <c r="R69" s="88">
        <v>1</v>
      </c>
      <c r="S69" s="91">
        <v>25729</v>
      </c>
      <c r="T69" s="91"/>
      <c r="U69" s="91"/>
      <c r="V69" s="91">
        <f t="shared" si="42"/>
        <v>25729</v>
      </c>
      <c r="W69" s="92"/>
      <c r="X69" s="92"/>
      <c r="Y69" s="92">
        <f t="shared" si="43"/>
        <v>25729</v>
      </c>
      <c r="Z69" s="91">
        <v>1286</v>
      </c>
      <c r="AA69" s="91">
        <v>857</v>
      </c>
      <c r="AB69" s="93"/>
      <c r="AC69" s="92">
        <f t="shared" si="44"/>
        <v>4502.5749999999998</v>
      </c>
      <c r="AD69" s="92">
        <f t="shared" si="45"/>
        <v>771.87</v>
      </c>
      <c r="AE69" s="92">
        <f t="shared" si="46"/>
        <v>1312.1789999999999</v>
      </c>
      <c r="AF69" s="92">
        <f t="shared" si="47"/>
        <v>514.58000000000004</v>
      </c>
      <c r="AG69" s="92">
        <f t="shared" si="48"/>
        <v>4645.3333333333339</v>
      </c>
      <c r="AH69" s="92">
        <f t="shared" si="49"/>
        <v>46453.333333333336</v>
      </c>
      <c r="AI69" s="92">
        <f t="shared" si="50"/>
        <v>13936</v>
      </c>
      <c r="AJ69" s="92">
        <f t="shared" si="52"/>
        <v>40392.759555555553</v>
      </c>
      <c r="AK69" s="92">
        <f t="shared" si="51"/>
        <v>484713.1146666666</v>
      </c>
      <c r="AL69" s="92"/>
      <c r="AM69" s="99"/>
      <c r="AN69" s="99"/>
      <c r="AO69" s="99"/>
      <c r="AP69" s="97"/>
      <c r="AQ69" s="94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  <c r="TC69" s="97"/>
      <c r="TD69" s="97"/>
      <c r="TE69" s="97"/>
      <c r="TF69" s="97"/>
      <c r="TG69" s="97"/>
      <c r="TH69" s="97"/>
      <c r="TI69" s="97"/>
      <c r="TJ69" s="97"/>
      <c r="TK69" s="97"/>
      <c r="TL69" s="97"/>
      <c r="TM69" s="97"/>
      <c r="TN69" s="97"/>
      <c r="TO69" s="97"/>
      <c r="TP69" s="97"/>
      <c r="TQ69" s="97"/>
      <c r="TR69" s="97"/>
      <c r="TS69" s="97"/>
      <c r="TT69" s="97"/>
      <c r="TU69" s="97"/>
      <c r="TV69" s="97"/>
      <c r="TW69" s="97"/>
      <c r="TX69" s="97"/>
      <c r="TY69" s="97"/>
      <c r="TZ69" s="97"/>
      <c r="UA69" s="97"/>
      <c r="UB69" s="97"/>
      <c r="UC69" s="97"/>
      <c r="UD69" s="97"/>
      <c r="UE69" s="97"/>
      <c r="UF69" s="97"/>
      <c r="UG69" s="97"/>
      <c r="UH69" s="97"/>
      <c r="UI69" s="97"/>
      <c r="UJ69" s="97"/>
      <c r="UK69" s="97"/>
      <c r="UL69" s="97"/>
      <c r="UM69" s="97"/>
      <c r="UN69" s="97"/>
      <c r="UO69" s="97"/>
      <c r="UP69" s="97"/>
      <c r="UQ69" s="97"/>
      <c r="UR69" s="97"/>
      <c r="US69" s="97"/>
      <c r="UT69" s="97"/>
      <c r="UU69" s="97"/>
      <c r="UV69" s="97"/>
      <c r="UW69" s="97"/>
      <c r="UX69" s="97"/>
      <c r="UY69" s="97"/>
      <c r="UZ69" s="97"/>
      <c r="VA69" s="97"/>
      <c r="VB69" s="97"/>
      <c r="VC69" s="97"/>
      <c r="VD69" s="97"/>
      <c r="VE69" s="97"/>
      <c r="VF69" s="97"/>
    </row>
    <row r="70" spans="1:578" s="98" customFormat="1" ht="15">
      <c r="A70" s="84">
        <v>9</v>
      </c>
      <c r="B70" s="29" t="s">
        <v>43</v>
      </c>
      <c r="C70" s="85" t="s">
        <v>44</v>
      </c>
      <c r="D70" s="86">
        <v>203</v>
      </c>
      <c r="E70" s="85" t="s">
        <v>45</v>
      </c>
      <c r="F70" s="25" t="s">
        <v>46</v>
      </c>
      <c r="G70" s="29" t="s">
        <v>212</v>
      </c>
      <c r="H70" s="26" t="s">
        <v>213</v>
      </c>
      <c r="I70" s="89">
        <v>43440</v>
      </c>
      <c r="J70" s="90"/>
      <c r="K70" s="90">
        <v>23</v>
      </c>
      <c r="L70" s="88">
        <v>40</v>
      </c>
      <c r="M70" s="88" t="s">
        <v>49</v>
      </c>
      <c r="N70" s="88" t="s">
        <v>50</v>
      </c>
      <c r="O70" s="27" t="s">
        <v>1166</v>
      </c>
      <c r="P70" s="34" t="s">
        <v>1165</v>
      </c>
      <c r="Q70" s="34" t="s">
        <v>1147</v>
      </c>
      <c r="R70" s="88">
        <v>1</v>
      </c>
      <c r="S70" s="91">
        <v>47094</v>
      </c>
      <c r="T70" s="91"/>
      <c r="U70" s="91"/>
      <c r="V70" s="91">
        <f t="shared" si="42"/>
        <v>47094</v>
      </c>
      <c r="W70" s="92"/>
      <c r="X70" s="92"/>
      <c r="Y70" s="92">
        <f t="shared" si="43"/>
        <v>47094</v>
      </c>
      <c r="Z70" s="91">
        <v>1920</v>
      </c>
      <c r="AA70" s="91">
        <v>1376</v>
      </c>
      <c r="AB70" s="92"/>
      <c r="AC70" s="92">
        <f t="shared" si="44"/>
        <v>8241.4499999999989</v>
      </c>
      <c r="AD70" s="92">
        <f t="shared" si="45"/>
        <v>1412.82</v>
      </c>
      <c r="AE70" s="92">
        <f t="shared" si="46"/>
        <v>2401.7939999999999</v>
      </c>
      <c r="AF70" s="92">
        <f t="shared" si="47"/>
        <v>941.88</v>
      </c>
      <c r="AG70" s="92">
        <f t="shared" si="48"/>
        <v>8398.3333333333339</v>
      </c>
      <c r="AH70" s="92">
        <f t="shared" si="49"/>
        <v>83983.333333333343</v>
      </c>
      <c r="AI70" s="92">
        <f t="shared" si="50"/>
        <v>25195</v>
      </c>
      <c r="AJ70" s="92">
        <f t="shared" si="52"/>
        <v>73185.999555555551</v>
      </c>
      <c r="AK70" s="92">
        <f t="shared" si="51"/>
        <v>878231.99466666661</v>
      </c>
      <c r="AL70" s="92"/>
      <c r="AM70" s="92"/>
      <c r="AN70" s="92"/>
      <c r="AO70" s="92"/>
      <c r="AP70" s="97"/>
      <c r="AQ70" s="94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  <c r="TC70" s="97"/>
      <c r="TD70" s="97"/>
      <c r="TE70" s="97"/>
      <c r="TF70" s="97"/>
      <c r="TG70" s="97"/>
      <c r="TH70" s="97"/>
      <c r="TI70" s="97"/>
      <c r="TJ70" s="97"/>
      <c r="TK70" s="97"/>
      <c r="TL70" s="97"/>
      <c r="TM70" s="97"/>
      <c r="TN70" s="97"/>
      <c r="TO70" s="97"/>
      <c r="TP70" s="97"/>
      <c r="TQ70" s="97"/>
      <c r="TR70" s="97"/>
      <c r="TS70" s="97"/>
      <c r="TT70" s="97"/>
      <c r="TU70" s="97"/>
      <c r="TV70" s="97"/>
      <c r="TW70" s="97"/>
      <c r="TX70" s="97"/>
      <c r="TY70" s="97"/>
      <c r="TZ70" s="97"/>
      <c r="UA70" s="97"/>
      <c r="UB70" s="97"/>
      <c r="UC70" s="97"/>
      <c r="UD70" s="97"/>
      <c r="UE70" s="97"/>
      <c r="UF70" s="97"/>
      <c r="UG70" s="97"/>
      <c r="UH70" s="97"/>
      <c r="UI70" s="97"/>
      <c r="UJ70" s="97"/>
      <c r="UK70" s="97"/>
      <c r="UL70" s="97"/>
      <c r="UM70" s="97"/>
      <c r="UN70" s="97"/>
      <c r="UO70" s="97"/>
      <c r="UP70" s="97"/>
      <c r="UQ70" s="97"/>
      <c r="UR70" s="97"/>
      <c r="US70" s="97"/>
      <c r="UT70" s="97"/>
      <c r="UU70" s="97"/>
      <c r="UV70" s="97"/>
      <c r="UW70" s="97"/>
      <c r="UX70" s="97"/>
      <c r="UY70" s="97"/>
      <c r="UZ70" s="97"/>
      <c r="VA70" s="97"/>
      <c r="VB70" s="97"/>
      <c r="VC70" s="97"/>
      <c r="VD70" s="97"/>
      <c r="VE70" s="97"/>
      <c r="VF70" s="97"/>
    </row>
    <row r="71" spans="1:578" s="102" customFormat="1" ht="15">
      <c r="A71" s="84">
        <v>10</v>
      </c>
      <c r="B71" s="29" t="s">
        <v>43</v>
      </c>
      <c r="C71" s="85" t="s">
        <v>44</v>
      </c>
      <c r="D71" s="86">
        <v>203</v>
      </c>
      <c r="E71" s="85" t="s">
        <v>45</v>
      </c>
      <c r="F71" s="25" t="s">
        <v>46</v>
      </c>
      <c r="G71" s="29"/>
      <c r="H71" s="27" t="s">
        <v>439</v>
      </c>
      <c r="I71" s="89"/>
      <c r="J71" s="90"/>
      <c r="K71" s="90">
        <v>18</v>
      </c>
      <c r="L71" s="88">
        <v>40</v>
      </c>
      <c r="M71" s="88" t="s">
        <v>49</v>
      </c>
      <c r="N71" s="88" t="s">
        <v>50</v>
      </c>
      <c r="O71" s="26" t="s">
        <v>225</v>
      </c>
      <c r="P71" s="34" t="s">
        <v>1167</v>
      </c>
      <c r="Q71" s="34" t="s">
        <v>1147</v>
      </c>
      <c r="R71" s="88">
        <v>1</v>
      </c>
      <c r="S71" s="91">
        <v>29714</v>
      </c>
      <c r="T71" s="91"/>
      <c r="U71" s="91"/>
      <c r="V71" s="91">
        <f t="shared" si="42"/>
        <v>29714</v>
      </c>
      <c r="W71" s="92"/>
      <c r="X71" s="92"/>
      <c r="Y71" s="92">
        <f t="shared" si="43"/>
        <v>29714</v>
      </c>
      <c r="Z71" s="91">
        <v>1465</v>
      </c>
      <c r="AA71" s="91">
        <v>987</v>
      </c>
      <c r="AB71" s="93"/>
      <c r="AC71" s="92">
        <f t="shared" si="44"/>
        <v>5199.95</v>
      </c>
      <c r="AD71" s="92">
        <f t="shared" si="45"/>
        <v>891.42</v>
      </c>
      <c r="AE71" s="92">
        <f t="shared" si="46"/>
        <v>1515.414</v>
      </c>
      <c r="AF71" s="92">
        <f t="shared" si="47"/>
        <v>594.28</v>
      </c>
      <c r="AG71" s="92">
        <f t="shared" si="48"/>
        <v>5361</v>
      </c>
      <c r="AH71" s="92">
        <f t="shared" si="49"/>
        <v>53610</v>
      </c>
      <c r="AI71" s="92">
        <f t="shared" si="50"/>
        <v>16083</v>
      </c>
      <c r="AJ71" s="92">
        <f t="shared" si="52"/>
        <v>46621.563999999991</v>
      </c>
      <c r="AK71" s="92">
        <f t="shared" si="51"/>
        <v>559458.76799999992</v>
      </c>
      <c r="AL71" s="92"/>
      <c r="AM71" s="92"/>
      <c r="AN71" s="92"/>
      <c r="AO71" s="92"/>
      <c r="AP71" s="97"/>
      <c r="AQ71" s="94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  <c r="TC71" s="97"/>
      <c r="TD71" s="97"/>
      <c r="TE71" s="97"/>
      <c r="TF71" s="97"/>
      <c r="TG71" s="97"/>
      <c r="TH71" s="97"/>
      <c r="TI71" s="97"/>
      <c r="TJ71" s="97"/>
      <c r="TK71" s="97"/>
      <c r="TL71" s="97"/>
      <c r="TM71" s="97"/>
      <c r="TN71" s="97"/>
      <c r="TO71" s="97"/>
      <c r="TP71" s="97"/>
      <c r="TQ71" s="97"/>
      <c r="TR71" s="97"/>
      <c r="TS71" s="97"/>
      <c r="TT71" s="97"/>
      <c r="TU71" s="97"/>
      <c r="TV71" s="97"/>
      <c r="TW71" s="97"/>
      <c r="TX71" s="97"/>
      <c r="TY71" s="97"/>
      <c r="TZ71" s="97"/>
      <c r="UA71" s="97"/>
      <c r="UB71" s="97"/>
      <c r="UC71" s="97"/>
      <c r="UD71" s="97"/>
      <c r="UE71" s="97"/>
      <c r="UF71" s="97"/>
      <c r="UG71" s="97"/>
      <c r="UH71" s="97"/>
      <c r="UI71" s="97"/>
      <c r="UJ71" s="97"/>
      <c r="UK71" s="97"/>
      <c r="UL71" s="97"/>
      <c r="UM71" s="97"/>
      <c r="UN71" s="97"/>
      <c r="UO71" s="97"/>
      <c r="UP71" s="97"/>
      <c r="UQ71" s="97"/>
      <c r="UR71" s="97"/>
      <c r="US71" s="97"/>
      <c r="UT71" s="97"/>
      <c r="UU71" s="97"/>
      <c r="UV71" s="97"/>
      <c r="UW71" s="97"/>
      <c r="UX71" s="97"/>
      <c r="UY71" s="97"/>
      <c r="UZ71" s="97"/>
      <c r="VA71" s="97"/>
      <c r="VB71" s="97"/>
      <c r="VC71" s="97"/>
      <c r="VD71" s="97"/>
      <c r="VE71" s="97"/>
      <c r="VF71" s="97"/>
    </row>
    <row r="72" spans="1:578" s="98" customFormat="1" ht="15">
      <c r="A72" s="84">
        <v>11</v>
      </c>
      <c r="B72" s="29" t="s">
        <v>43</v>
      </c>
      <c r="C72" s="85" t="s">
        <v>44</v>
      </c>
      <c r="D72" s="86">
        <v>203</v>
      </c>
      <c r="E72" s="85" t="s">
        <v>45</v>
      </c>
      <c r="F72" s="25" t="s">
        <v>46</v>
      </c>
      <c r="G72" s="29" t="s">
        <v>226</v>
      </c>
      <c r="H72" s="26" t="s">
        <v>227</v>
      </c>
      <c r="I72" s="89">
        <v>43440</v>
      </c>
      <c r="J72" s="90"/>
      <c r="K72" s="90">
        <v>16</v>
      </c>
      <c r="L72" s="88">
        <v>40</v>
      </c>
      <c r="M72" s="88" t="s">
        <v>54</v>
      </c>
      <c r="N72" s="88" t="s">
        <v>50</v>
      </c>
      <c r="O72" s="26" t="s">
        <v>228</v>
      </c>
      <c r="P72" s="34" t="s">
        <v>1167</v>
      </c>
      <c r="Q72" s="34" t="s">
        <v>1147</v>
      </c>
      <c r="R72" s="88">
        <v>1</v>
      </c>
      <c r="S72" s="91">
        <v>22832</v>
      </c>
      <c r="T72" s="91"/>
      <c r="U72" s="91"/>
      <c r="V72" s="91">
        <f t="shared" si="42"/>
        <v>22832</v>
      </c>
      <c r="W72" s="92"/>
      <c r="X72" s="92"/>
      <c r="Y72" s="92">
        <f t="shared" si="43"/>
        <v>22832</v>
      </c>
      <c r="Z72" s="91">
        <v>1247</v>
      </c>
      <c r="AA72" s="91">
        <v>779</v>
      </c>
      <c r="AB72" s="93"/>
      <c r="AC72" s="92">
        <f t="shared" si="44"/>
        <v>3995.6</v>
      </c>
      <c r="AD72" s="92">
        <f t="shared" si="45"/>
        <v>684.95999999999992</v>
      </c>
      <c r="AE72" s="92">
        <f t="shared" si="46"/>
        <v>1164.432</v>
      </c>
      <c r="AF72" s="92">
        <f t="shared" si="47"/>
        <v>456.64</v>
      </c>
      <c r="AG72" s="92">
        <f t="shared" si="48"/>
        <v>4143</v>
      </c>
      <c r="AH72" s="92">
        <f t="shared" si="49"/>
        <v>41430</v>
      </c>
      <c r="AI72" s="92">
        <f t="shared" si="50"/>
        <v>12429</v>
      </c>
      <c r="AJ72" s="92">
        <f t="shared" si="52"/>
        <v>35993.131999999998</v>
      </c>
      <c r="AK72" s="92">
        <f t="shared" si="51"/>
        <v>431917.58399999997</v>
      </c>
      <c r="AL72" s="92"/>
      <c r="AM72" s="92"/>
      <c r="AN72" s="92"/>
      <c r="AO72" s="92"/>
      <c r="AP72" s="97"/>
      <c r="AQ72" s="94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  <c r="TC72" s="97"/>
      <c r="TD72" s="97"/>
      <c r="TE72" s="97"/>
      <c r="TF72" s="97"/>
      <c r="TG72" s="97"/>
      <c r="TH72" s="97"/>
      <c r="TI72" s="97"/>
      <c r="TJ72" s="97"/>
      <c r="TK72" s="97"/>
      <c r="TL72" s="97"/>
      <c r="TM72" s="97"/>
      <c r="TN72" s="97"/>
      <c r="TO72" s="97"/>
      <c r="TP72" s="97"/>
      <c r="TQ72" s="97"/>
      <c r="TR72" s="97"/>
      <c r="TS72" s="97"/>
      <c r="TT72" s="97"/>
      <c r="TU72" s="97"/>
      <c r="TV72" s="97"/>
      <c r="TW72" s="97"/>
      <c r="TX72" s="97"/>
      <c r="TY72" s="97"/>
      <c r="TZ72" s="97"/>
      <c r="UA72" s="97"/>
      <c r="UB72" s="97"/>
      <c r="UC72" s="97"/>
      <c r="UD72" s="97"/>
      <c r="UE72" s="97"/>
      <c r="UF72" s="97"/>
      <c r="UG72" s="97"/>
      <c r="UH72" s="97"/>
      <c r="UI72" s="97"/>
      <c r="UJ72" s="97"/>
      <c r="UK72" s="97"/>
      <c r="UL72" s="97"/>
      <c r="UM72" s="97"/>
      <c r="UN72" s="97"/>
      <c r="UO72" s="97"/>
      <c r="UP72" s="97"/>
      <c r="UQ72" s="97"/>
      <c r="UR72" s="97"/>
      <c r="US72" s="97"/>
      <c r="UT72" s="97"/>
      <c r="UU72" s="97"/>
      <c r="UV72" s="97"/>
      <c r="UW72" s="97"/>
      <c r="UX72" s="97"/>
      <c r="UY72" s="97"/>
      <c r="UZ72" s="97"/>
      <c r="VA72" s="97"/>
      <c r="VB72" s="97"/>
      <c r="VC72" s="97"/>
      <c r="VD72" s="97"/>
      <c r="VE72" s="97"/>
      <c r="VF72" s="97"/>
    </row>
    <row r="73" spans="1:578" s="98" customFormat="1" ht="15">
      <c r="A73" s="84">
        <v>12</v>
      </c>
      <c r="B73" s="29" t="s">
        <v>43</v>
      </c>
      <c r="C73" s="85" t="s">
        <v>44</v>
      </c>
      <c r="D73" s="86">
        <v>203</v>
      </c>
      <c r="E73" s="85" t="s">
        <v>45</v>
      </c>
      <c r="F73" s="25" t="s">
        <v>46</v>
      </c>
      <c r="G73" s="29" t="s">
        <v>223</v>
      </c>
      <c r="H73" s="26" t="s">
        <v>224</v>
      </c>
      <c r="I73" s="89">
        <v>43440</v>
      </c>
      <c r="J73" s="90"/>
      <c r="K73" s="90">
        <v>23</v>
      </c>
      <c r="L73" s="88">
        <v>40</v>
      </c>
      <c r="M73" s="88" t="s">
        <v>49</v>
      </c>
      <c r="N73" s="88" t="s">
        <v>50</v>
      </c>
      <c r="O73" s="27" t="s">
        <v>1197</v>
      </c>
      <c r="P73" s="34" t="s">
        <v>1167</v>
      </c>
      <c r="Q73" s="34" t="s">
        <v>1147</v>
      </c>
      <c r="R73" s="88">
        <v>1</v>
      </c>
      <c r="S73" s="91">
        <v>47094</v>
      </c>
      <c r="T73" s="91"/>
      <c r="U73" s="91"/>
      <c r="V73" s="91">
        <f t="shared" si="42"/>
        <v>47094</v>
      </c>
      <c r="W73" s="92"/>
      <c r="X73" s="92"/>
      <c r="Y73" s="92">
        <f t="shared" si="43"/>
        <v>47094</v>
      </c>
      <c r="Z73" s="91">
        <v>1920</v>
      </c>
      <c r="AA73" s="91">
        <v>1376</v>
      </c>
      <c r="AB73" s="92"/>
      <c r="AC73" s="92">
        <f t="shared" si="44"/>
        <v>8241.4499999999989</v>
      </c>
      <c r="AD73" s="92">
        <f t="shared" si="45"/>
        <v>1412.82</v>
      </c>
      <c r="AE73" s="92">
        <f t="shared" si="46"/>
        <v>2401.7939999999999</v>
      </c>
      <c r="AF73" s="92">
        <f t="shared" si="47"/>
        <v>941.88</v>
      </c>
      <c r="AG73" s="92">
        <f t="shared" si="48"/>
        <v>8398.3333333333339</v>
      </c>
      <c r="AH73" s="92">
        <f t="shared" si="49"/>
        <v>83983.333333333343</v>
      </c>
      <c r="AI73" s="92">
        <f t="shared" si="50"/>
        <v>25195</v>
      </c>
      <c r="AJ73" s="92">
        <f t="shared" si="52"/>
        <v>73185.999555555551</v>
      </c>
      <c r="AK73" s="92">
        <f t="shared" si="51"/>
        <v>878231.99466666661</v>
      </c>
      <c r="AL73" s="92"/>
      <c r="AM73" s="92"/>
      <c r="AN73" s="92"/>
      <c r="AO73" s="92"/>
      <c r="AP73" s="97"/>
      <c r="AQ73" s="94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  <c r="TC73" s="97"/>
      <c r="TD73" s="97"/>
      <c r="TE73" s="97"/>
      <c r="TF73" s="97"/>
      <c r="TG73" s="97"/>
      <c r="TH73" s="97"/>
      <c r="TI73" s="97"/>
      <c r="TJ73" s="97"/>
      <c r="TK73" s="97"/>
      <c r="TL73" s="97"/>
      <c r="TM73" s="97"/>
      <c r="TN73" s="97"/>
      <c r="TO73" s="97"/>
      <c r="TP73" s="97"/>
      <c r="TQ73" s="97"/>
      <c r="TR73" s="97"/>
      <c r="TS73" s="97"/>
      <c r="TT73" s="97"/>
      <c r="TU73" s="97"/>
      <c r="TV73" s="97"/>
      <c r="TW73" s="97"/>
      <c r="TX73" s="97"/>
      <c r="TY73" s="97"/>
      <c r="TZ73" s="97"/>
      <c r="UA73" s="97"/>
      <c r="UB73" s="97"/>
      <c r="UC73" s="97"/>
      <c r="UD73" s="97"/>
      <c r="UE73" s="97"/>
      <c r="UF73" s="97"/>
      <c r="UG73" s="97"/>
      <c r="UH73" s="97"/>
      <c r="UI73" s="97"/>
      <c r="UJ73" s="97"/>
      <c r="UK73" s="97"/>
      <c r="UL73" s="97"/>
      <c r="UM73" s="97"/>
      <c r="UN73" s="97"/>
      <c r="UO73" s="97"/>
      <c r="UP73" s="97"/>
      <c r="UQ73" s="97"/>
      <c r="UR73" s="97"/>
      <c r="US73" s="97"/>
      <c r="UT73" s="97"/>
      <c r="UU73" s="97"/>
      <c r="UV73" s="97"/>
      <c r="UW73" s="97"/>
      <c r="UX73" s="97"/>
      <c r="UY73" s="97"/>
      <c r="UZ73" s="97"/>
      <c r="VA73" s="97"/>
      <c r="VB73" s="97"/>
      <c r="VC73" s="97"/>
      <c r="VD73" s="97"/>
      <c r="VE73" s="97"/>
      <c r="VF73" s="97"/>
    </row>
    <row r="74" spans="1:578" s="98" customFormat="1" ht="15">
      <c r="A74" s="84">
        <v>13</v>
      </c>
      <c r="B74" s="29" t="s">
        <v>43</v>
      </c>
      <c r="C74" s="85" t="s">
        <v>44</v>
      </c>
      <c r="D74" s="86">
        <v>203</v>
      </c>
      <c r="E74" s="85" t="s">
        <v>45</v>
      </c>
      <c r="F74" s="25" t="s">
        <v>46</v>
      </c>
      <c r="G74" s="29" t="s">
        <v>234</v>
      </c>
      <c r="H74" s="26" t="s">
        <v>235</v>
      </c>
      <c r="I74" s="89">
        <v>43440</v>
      </c>
      <c r="J74" s="90"/>
      <c r="K74" s="90">
        <v>18</v>
      </c>
      <c r="L74" s="88">
        <v>40</v>
      </c>
      <c r="M74" s="88" t="s">
        <v>54</v>
      </c>
      <c r="N74" s="88" t="s">
        <v>50</v>
      </c>
      <c r="O74" s="26" t="s">
        <v>236</v>
      </c>
      <c r="P74" s="34" t="s">
        <v>1168</v>
      </c>
      <c r="Q74" s="34" t="s">
        <v>1147</v>
      </c>
      <c r="R74" s="88">
        <v>1</v>
      </c>
      <c r="S74" s="91">
        <v>29714</v>
      </c>
      <c r="T74" s="91"/>
      <c r="U74" s="91"/>
      <c r="V74" s="91">
        <f t="shared" si="42"/>
        <v>29714</v>
      </c>
      <c r="W74" s="92"/>
      <c r="X74" s="92"/>
      <c r="Y74" s="92">
        <f t="shared" si="43"/>
        <v>29714</v>
      </c>
      <c r="Z74" s="91">
        <v>1465</v>
      </c>
      <c r="AA74" s="91">
        <v>987</v>
      </c>
      <c r="AB74" s="92"/>
      <c r="AC74" s="92">
        <f t="shared" si="44"/>
        <v>5199.95</v>
      </c>
      <c r="AD74" s="92">
        <f t="shared" si="45"/>
        <v>891.42</v>
      </c>
      <c r="AE74" s="92">
        <f t="shared" si="46"/>
        <v>1515.414</v>
      </c>
      <c r="AF74" s="92">
        <f t="shared" si="47"/>
        <v>594.28</v>
      </c>
      <c r="AG74" s="92">
        <f t="shared" si="48"/>
        <v>5361</v>
      </c>
      <c r="AH74" s="92">
        <f t="shared" si="49"/>
        <v>53610</v>
      </c>
      <c r="AI74" s="92">
        <f t="shared" si="50"/>
        <v>16083</v>
      </c>
      <c r="AJ74" s="92">
        <f t="shared" si="52"/>
        <v>46621.563999999991</v>
      </c>
      <c r="AK74" s="92">
        <f t="shared" si="51"/>
        <v>559458.76799999992</v>
      </c>
      <c r="AL74" s="92"/>
      <c r="AM74" s="92"/>
      <c r="AN74" s="92"/>
      <c r="AO74" s="92"/>
      <c r="AP74" s="97"/>
      <c r="AQ74" s="94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  <c r="TC74" s="97"/>
      <c r="TD74" s="97"/>
      <c r="TE74" s="97"/>
      <c r="TF74" s="97"/>
      <c r="TG74" s="97"/>
      <c r="TH74" s="97"/>
      <c r="TI74" s="97"/>
      <c r="TJ74" s="97"/>
      <c r="TK74" s="97"/>
      <c r="TL74" s="97"/>
      <c r="TM74" s="97"/>
      <c r="TN74" s="97"/>
      <c r="TO74" s="97"/>
      <c r="TP74" s="97"/>
      <c r="TQ74" s="97"/>
      <c r="TR74" s="97"/>
      <c r="TS74" s="97"/>
      <c r="TT74" s="97"/>
      <c r="TU74" s="97"/>
      <c r="TV74" s="97"/>
      <c r="TW74" s="97"/>
      <c r="TX74" s="97"/>
      <c r="TY74" s="97"/>
      <c r="TZ74" s="97"/>
      <c r="UA74" s="97"/>
      <c r="UB74" s="97"/>
      <c r="UC74" s="97"/>
      <c r="UD74" s="97"/>
      <c r="UE74" s="97"/>
      <c r="UF74" s="97"/>
      <c r="UG74" s="97"/>
      <c r="UH74" s="97"/>
      <c r="UI74" s="97"/>
      <c r="UJ74" s="97"/>
      <c r="UK74" s="97"/>
      <c r="UL74" s="97"/>
      <c r="UM74" s="97"/>
      <c r="UN74" s="97"/>
      <c r="UO74" s="97"/>
      <c r="UP74" s="97"/>
      <c r="UQ74" s="97"/>
      <c r="UR74" s="97"/>
      <c r="US74" s="97"/>
      <c r="UT74" s="97"/>
      <c r="UU74" s="97"/>
      <c r="UV74" s="97"/>
      <c r="UW74" s="97"/>
      <c r="UX74" s="97"/>
      <c r="UY74" s="97"/>
      <c r="UZ74" s="97"/>
      <c r="VA74" s="97"/>
      <c r="VB74" s="97"/>
      <c r="VC74" s="97"/>
      <c r="VD74" s="97"/>
      <c r="VE74" s="97"/>
      <c r="VF74" s="97"/>
    </row>
    <row r="75" spans="1:578" s="98" customFormat="1" ht="15">
      <c r="A75" s="84">
        <v>14</v>
      </c>
      <c r="B75" s="29" t="s">
        <v>43</v>
      </c>
      <c r="C75" s="85" t="s">
        <v>44</v>
      </c>
      <c r="D75" s="86">
        <v>203</v>
      </c>
      <c r="E75" s="85" t="s">
        <v>45</v>
      </c>
      <c r="F75" s="25" t="s">
        <v>46</v>
      </c>
      <c r="G75" s="29" t="s">
        <v>237</v>
      </c>
      <c r="H75" s="26" t="s">
        <v>238</v>
      </c>
      <c r="I75" s="89">
        <v>43440</v>
      </c>
      <c r="J75" s="90"/>
      <c r="K75" s="90">
        <v>17</v>
      </c>
      <c r="L75" s="88">
        <v>40</v>
      </c>
      <c r="M75" s="88" t="s">
        <v>49</v>
      </c>
      <c r="N75" s="88" t="s">
        <v>50</v>
      </c>
      <c r="O75" s="26" t="s">
        <v>239</v>
      </c>
      <c r="P75" s="34" t="s">
        <v>1168</v>
      </c>
      <c r="Q75" s="34" t="s">
        <v>1147</v>
      </c>
      <c r="R75" s="88">
        <v>1</v>
      </c>
      <c r="S75" s="91">
        <v>25729</v>
      </c>
      <c r="T75" s="91"/>
      <c r="U75" s="91"/>
      <c r="V75" s="91">
        <f t="shared" si="42"/>
        <v>25729</v>
      </c>
      <c r="W75" s="92"/>
      <c r="X75" s="92"/>
      <c r="Y75" s="92">
        <f t="shared" si="43"/>
        <v>25729</v>
      </c>
      <c r="Z75" s="91">
        <v>1286</v>
      </c>
      <c r="AA75" s="91">
        <v>857</v>
      </c>
      <c r="AB75" s="93"/>
      <c r="AC75" s="92">
        <f t="shared" si="44"/>
        <v>4502.5749999999998</v>
      </c>
      <c r="AD75" s="92">
        <f t="shared" si="45"/>
        <v>771.87</v>
      </c>
      <c r="AE75" s="92">
        <f t="shared" si="46"/>
        <v>1312.1789999999999</v>
      </c>
      <c r="AF75" s="92">
        <f t="shared" si="47"/>
        <v>514.58000000000004</v>
      </c>
      <c r="AG75" s="92">
        <f t="shared" si="48"/>
        <v>4645.3333333333339</v>
      </c>
      <c r="AH75" s="92">
        <f t="shared" si="49"/>
        <v>46453.333333333336</v>
      </c>
      <c r="AI75" s="92">
        <f t="shared" si="50"/>
        <v>13936</v>
      </c>
      <c r="AJ75" s="92">
        <f t="shared" si="52"/>
        <v>40392.759555555553</v>
      </c>
      <c r="AK75" s="92">
        <f t="shared" si="51"/>
        <v>484713.1146666666</v>
      </c>
      <c r="AL75" s="92"/>
      <c r="AM75" s="92"/>
      <c r="AN75" s="92"/>
      <c r="AO75" s="92"/>
      <c r="AP75" s="97"/>
      <c r="AQ75" s="94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  <c r="TC75" s="97"/>
      <c r="TD75" s="97"/>
      <c r="TE75" s="97"/>
      <c r="TF75" s="97"/>
      <c r="TG75" s="97"/>
      <c r="TH75" s="97"/>
      <c r="TI75" s="97"/>
      <c r="TJ75" s="97"/>
      <c r="TK75" s="97"/>
      <c r="TL75" s="97"/>
      <c r="TM75" s="97"/>
      <c r="TN75" s="97"/>
      <c r="TO75" s="97"/>
      <c r="TP75" s="97"/>
      <c r="TQ75" s="97"/>
      <c r="TR75" s="97"/>
      <c r="TS75" s="97"/>
      <c r="TT75" s="97"/>
      <c r="TU75" s="97"/>
      <c r="TV75" s="97"/>
      <c r="TW75" s="97"/>
      <c r="TX75" s="97"/>
      <c r="TY75" s="97"/>
      <c r="TZ75" s="97"/>
      <c r="UA75" s="97"/>
      <c r="UB75" s="97"/>
      <c r="UC75" s="97"/>
      <c r="UD75" s="97"/>
      <c r="UE75" s="97"/>
      <c r="UF75" s="97"/>
      <c r="UG75" s="97"/>
      <c r="UH75" s="97"/>
      <c r="UI75" s="97"/>
      <c r="UJ75" s="97"/>
      <c r="UK75" s="97"/>
      <c r="UL75" s="97"/>
      <c r="UM75" s="97"/>
      <c r="UN75" s="97"/>
      <c r="UO75" s="97"/>
      <c r="UP75" s="97"/>
      <c r="UQ75" s="97"/>
      <c r="UR75" s="97"/>
      <c r="US75" s="97"/>
      <c r="UT75" s="97"/>
      <c r="UU75" s="97"/>
      <c r="UV75" s="97"/>
      <c r="UW75" s="97"/>
      <c r="UX75" s="97"/>
      <c r="UY75" s="97"/>
      <c r="UZ75" s="97"/>
      <c r="VA75" s="97"/>
      <c r="VB75" s="97"/>
      <c r="VC75" s="97"/>
      <c r="VD75" s="97"/>
      <c r="VE75" s="97"/>
      <c r="VF75" s="97"/>
    </row>
    <row r="76" spans="1:578" s="98" customFormat="1" ht="15">
      <c r="A76" s="84">
        <v>15</v>
      </c>
      <c r="B76" s="29" t="s">
        <v>43</v>
      </c>
      <c r="C76" s="85" t="s">
        <v>44</v>
      </c>
      <c r="D76" s="86">
        <v>203</v>
      </c>
      <c r="E76" s="85" t="s">
        <v>45</v>
      </c>
      <c r="F76" s="25" t="s">
        <v>46</v>
      </c>
      <c r="G76" s="29" t="s">
        <v>231</v>
      </c>
      <c r="H76" s="26" t="s">
        <v>232</v>
      </c>
      <c r="I76" s="89">
        <v>43472</v>
      </c>
      <c r="J76" s="90"/>
      <c r="K76" s="90">
        <v>18</v>
      </c>
      <c r="L76" s="88">
        <v>40</v>
      </c>
      <c r="M76" s="88" t="s">
        <v>54</v>
      </c>
      <c r="N76" s="88" t="s">
        <v>50</v>
      </c>
      <c r="O76" s="26" t="s">
        <v>233</v>
      </c>
      <c r="P76" s="34" t="s">
        <v>1168</v>
      </c>
      <c r="Q76" s="34" t="s">
        <v>1147</v>
      </c>
      <c r="R76" s="88">
        <v>1</v>
      </c>
      <c r="S76" s="91">
        <v>29714</v>
      </c>
      <c r="T76" s="91"/>
      <c r="U76" s="91"/>
      <c r="V76" s="91">
        <f t="shared" si="42"/>
        <v>29714</v>
      </c>
      <c r="W76" s="92"/>
      <c r="X76" s="92"/>
      <c r="Y76" s="92">
        <f t="shared" si="43"/>
        <v>29714</v>
      </c>
      <c r="Z76" s="91">
        <v>1465</v>
      </c>
      <c r="AA76" s="91">
        <v>987</v>
      </c>
      <c r="AB76" s="92"/>
      <c r="AC76" s="92">
        <f t="shared" si="44"/>
        <v>5199.95</v>
      </c>
      <c r="AD76" s="92">
        <f t="shared" si="45"/>
        <v>891.42</v>
      </c>
      <c r="AE76" s="92">
        <f t="shared" si="46"/>
        <v>1515.414</v>
      </c>
      <c r="AF76" s="92">
        <f t="shared" si="47"/>
        <v>594.28</v>
      </c>
      <c r="AG76" s="92">
        <f t="shared" si="48"/>
        <v>5361</v>
      </c>
      <c r="AH76" s="92">
        <f t="shared" si="49"/>
        <v>53610</v>
      </c>
      <c r="AI76" s="92">
        <f t="shared" si="50"/>
        <v>16083</v>
      </c>
      <c r="AJ76" s="92">
        <f t="shared" si="52"/>
        <v>46621.563999999991</v>
      </c>
      <c r="AK76" s="92">
        <f t="shared" si="51"/>
        <v>559458.76799999992</v>
      </c>
      <c r="AL76" s="99"/>
      <c r="AM76" s="92"/>
      <c r="AN76" s="92"/>
      <c r="AO76" s="92"/>
      <c r="AP76" s="97"/>
      <c r="AQ76" s="94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  <c r="TC76" s="97"/>
      <c r="TD76" s="97"/>
      <c r="TE76" s="97"/>
      <c r="TF76" s="97"/>
      <c r="TG76" s="97"/>
      <c r="TH76" s="97"/>
      <c r="TI76" s="97"/>
      <c r="TJ76" s="97"/>
      <c r="TK76" s="97"/>
      <c r="TL76" s="97"/>
      <c r="TM76" s="97"/>
      <c r="TN76" s="97"/>
      <c r="TO76" s="97"/>
      <c r="TP76" s="97"/>
      <c r="TQ76" s="97"/>
      <c r="TR76" s="97"/>
      <c r="TS76" s="97"/>
      <c r="TT76" s="97"/>
      <c r="TU76" s="97"/>
      <c r="TV76" s="97"/>
      <c r="TW76" s="97"/>
      <c r="TX76" s="97"/>
      <c r="TY76" s="97"/>
      <c r="TZ76" s="97"/>
      <c r="UA76" s="97"/>
      <c r="UB76" s="97"/>
      <c r="UC76" s="97"/>
      <c r="UD76" s="97"/>
      <c r="UE76" s="97"/>
      <c r="UF76" s="97"/>
      <c r="UG76" s="97"/>
      <c r="UH76" s="97"/>
      <c r="UI76" s="97"/>
      <c r="UJ76" s="97"/>
      <c r="UK76" s="97"/>
      <c r="UL76" s="97"/>
      <c r="UM76" s="97"/>
      <c r="UN76" s="97"/>
      <c r="UO76" s="97"/>
      <c r="UP76" s="97"/>
      <c r="UQ76" s="97"/>
      <c r="UR76" s="97"/>
      <c r="US76" s="97"/>
      <c r="UT76" s="97"/>
      <c r="UU76" s="97"/>
      <c r="UV76" s="97"/>
      <c r="UW76" s="97"/>
      <c r="UX76" s="97"/>
      <c r="UY76" s="97"/>
      <c r="UZ76" s="97"/>
      <c r="VA76" s="97"/>
      <c r="VB76" s="97"/>
      <c r="VC76" s="97"/>
      <c r="VD76" s="97"/>
      <c r="VE76" s="97"/>
      <c r="VF76" s="97"/>
    </row>
    <row r="77" spans="1:578" s="98" customFormat="1" ht="15">
      <c r="A77" s="84">
        <v>16</v>
      </c>
      <c r="B77" s="29" t="s">
        <v>43</v>
      </c>
      <c r="C77" s="85" t="s">
        <v>44</v>
      </c>
      <c r="D77" s="86">
        <v>203</v>
      </c>
      <c r="E77" s="85" t="s">
        <v>45</v>
      </c>
      <c r="F77" s="25" t="s">
        <v>46</v>
      </c>
      <c r="G77" s="29" t="s">
        <v>229</v>
      </c>
      <c r="H77" s="26" t="s">
        <v>230</v>
      </c>
      <c r="I77" s="89">
        <v>43440</v>
      </c>
      <c r="J77" s="90"/>
      <c r="K77" s="90">
        <v>23</v>
      </c>
      <c r="L77" s="88">
        <v>40</v>
      </c>
      <c r="M77" s="88" t="s">
        <v>49</v>
      </c>
      <c r="N77" s="88" t="s">
        <v>50</v>
      </c>
      <c r="O77" s="27" t="s">
        <v>1169</v>
      </c>
      <c r="P77" s="34" t="s">
        <v>1168</v>
      </c>
      <c r="Q77" s="34" t="s">
        <v>1147</v>
      </c>
      <c r="R77" s="88">
        <v>1</v>
      </c>
      <c r="S77" s="91">
        <v>47094</v>
      </c>
      <c r="T77" s="91"/>
      <c r="U77" s="91"/>
      <c r="V77" s="91">
        <f t="shared" si="42"/>
        <v>47094</v>
      </c>
      <c r="W77" s="92"/>
      <c r="X77" s="92"/>
      <c r="Y77" s="92">
        <f t="shared" si="43"/>
        <v>47094</v>
      </c>
      <c r="Z77" s="91">
        <v>1920</v>
      </c>
      <c r="AA77" s="91">
        <v>1376</v>
      </c>
      <c r="AB77" s="93"/>
      <c r="AC77" s="92">
        <f t="shared" si="44"/>
        <v>8241.4499999999989</v>
      </c>
      <c r="AD77" s="92">
        <f t="shared" si="45"/>
        <v>1412.82</v>
      </c>
      <c r="AE77" s="92">
        <f t="shared" si="46"/>
        <v>2401.7939999999999</v>
      </c>
      <c r="AF77" s="92">
        <f t="shared" si="47"/>
        <v>941.88</v>
      </c>
      <c r="AG77" s="92">
        <f t="shared" si="48"/>
        <v>8398.3333333333339</v>
      </c>
      <c r="AH77" s="92">
        <f t="shared" si="49"/>
        <v>83983.333333333343</v>
      </c>
      <c r="AI77" s="92">
        <f t="shared" si="50"/>
        <v>25195</v>
      </c>
      <c r="AJ77" s="92">
        <f t="shared" si="52"/>
        <v>73185.999555555551</v>
      </c>
      <c r="AK77" s="92">
        <f t="shared" si="51"/>
        <v>878231.99466666661</v>
      </c>
      <c r="AL77" s="92"/>
      <c r="AM77" s="92"/>
      <c r="AN77" s="92"/>
      <c r="AO77" s="92"/>
      <c r="AP77" s="97"/>
      <c r="AQ77" s="94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  <c r="TC77" s="97"/>
      <c r="TD77" s="97"/>
      <c r="TE77" s="97"/>
      <c r="TF77" s="97"/>
      <c r="TG77" s="97"/>
      <c r="TH77" s="97"/>
      <c r="TI77" s="97"/>
      <c r="TJ77" s="97"/>
      <c r="TK77" s="97"/>
      <c r="TL77" s="97"/>
      <c r="TM77" s="97"/>
      <c r="TN77" s="97"/>
      <c r="TO77" s="97"/>
      <c r="TP77" s="97"/>
      <c r="TQ77" s="97"/>
      <c r="TR77" s="97"/>
      <c r="TS77" s="97"/>
      <c r="TT77" s="97"/>
      <c r="TU77" s="97"/>
      <c r="TV77" s="97"/>
      <c r="TW77" s="97"/>
      <c r="TX77" s="97"/>
      <c r="TY77" s="97"/>
      <c r="TZ77" s="97"/>
      <c r="UA77" s="97"/>
      <c r="UB77" s="97"/>
      <c r="UC77" s="97"/>
      <c r="UD77" s="97"/>
      <c r="UE77" s="97"/>
      <c r="UF77" s="97"/>
      <c r="UG77" s="97"/>
      <c r="UH77" s="97"/>
      <c r="UI77" s="97"/>
      <c r="UJ77" s="97"/>
      <c r="UK77" s="97"/>
      <c r="UL77" s="97"/>
      <c r="UM77" s="97"/>
      <c r="UN77" s="97"/>
      <c r="UO77" s="97"/>
      <c r="UP77" s="97"/>
      <c r="UQ77" s="97"/>
      <c r="UR77" s="97"/>
      <c r="US77" s="97"/>
      <c r="UT77" s="97"/>
      <c r="UU77" s="97"/>
      <c r="UV77" s="97"/>
      <c r="UW77" s="97"/>
      <c r="UX77" s="97"/>
      <c r="UY77" s="97"/>
      <c r="UZ77" s="97"/>
      <c r="VA77" s="97"/>
      <c r="VB77" s="97"/>
      <c r="VC77" s="97"/>
      <c r="VD77" s="97"/>
      <c r="VE77" s="97"/>
      <c r="VF77" s="97"/>
    </row>
    <row r="78" spans="1:578" s="122" customFormat="1" ht="15.75">
      <c r="A78" s="100" t="s">
        <v>1148</v>
      </c>
      <c r="B78" s="115"/>
      <c r="C78" s="107"/>
      <c r="D78" s="108"/>
      <c r="E78" s="115"/>
      <c r="F78" s="115"/>
      <c r="G78" s="115"/>
      <c r="H78" s="116"/>
      <c r="I78" s="117"/>
      <c r="J78" s="118"/>
      <c r="K78" s="118"/>
      <c r="L78" s="119"/>
      <c r="M78" s="119"/>
      <c r="N78" s="119"/>
      <c r="O78" s="120"/>
      <c r="P78" s="120"/>
      <c r="Q78" s="101"/>
      <c r="R78" s="101"/>
      <c r="S78" s="83">
        <f t="shared" ref="S78:AL78" si="53">SUM(S62:S77)</f>
        <v>507943</v>
      </c>
      <c r="T78" s="83">
        <f t="shared" si="53"/>
        <v>1200</v>
      </c>
      <c r="U78" s="83">
        <f t="shared" si="53"/>
        <v>0</v>
      </c>
      <c r="V78" s="83">
        <f t="shared" si="53"/>
        <v>509143</v>
      </c>
      <c r="W78" s="83">
        <f t="shared" si="53"/>
        <v>0</v>
      </c>
      <c r="X78" s="83">
        <f t="shared" si="53"/>
        <v>0</v>
      </c>
      <c r="Y78" s="83">
        <f t="shared" si="53"/>
        <v>509143</v>
      </c>
      <c r="Z78" s="83">
        <f t="shared" si="53"/>
        <v>23800</v>
      </c>
      <c r="AA78" s="83">
        <f t="shared" si="53"/>
        <v>16207</v>
      </c>
      <c r="AB78" s="83">
        <f t="shared" si="53"/>
        <v>410.72</v>
      </c>
      <c r="AC78" s="83">
        <f t="shared" si="53"/>
        <v>89100.02499999998</v>
      </c>
      <c r="AD78" s="83">
        <f t="shared" si="53"/>
        <v>15274.289999999999</v>
      </c>
      <c r="AE78" s="83">
        <f t="shared" si="53"/>
        <v>25966.292999999998</v>
      </c>
      <c r="AF78" s="83">
        <f t="shared" si="53"/>
        <v>10182.86</v>
      </c>
      <c r="AG78" s="83">
        <f t="shared" si="53"/>
        <v>91525</v>
      </c>
      <c r="AH78" s="83">
        <f t="shared" si="53"/>
        <v>915250.00000000012</v>
      </c>
      <c r="AI78" s="83">
        <f t="shared" si="53"/>
        <v>274575</v>
      </c>
      <c r="AJ78" s="83">
        <f t="shared" si="53"/>
        <v>796863.35466666659</v>
      </c>
      <c r="AK78" s="83">
        <f t="shared" si="53"/>
        <v>9562360.2559999991</v>
      </c>
      <c r="AL78" s="83">
        <f t="shared" si="53"/>
        <v>0</v>
      </c>
      <c r="AM78" s="83">
        <f>SUM(AM55:AM73)</f>
        <v>0</v>
      </c>
      <c r="AN78" s="83">
        <f>SUM(AN55:AN73)</f>
        <v>0</v>
      </c>
      <c r="AO78" s="83">
        <f>SUM(AO55:AO73)</f>
        <v>0</v>
      </c>
      <c r="AP78" s="121"/>
      <c r="AQ78" s="94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  <c r="EQ78" s="121"/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1"/>
      <c r="IX78" s="121"/>
      <c r="IY78" s="121"/>
      <c r="IZ78" s="121"/>
      <c r="JA78" s="121"/>
      <c r="JB78" s="121"/>
      <c r="JC78" s="121"/>
      <c r="JD78" s="121"/>
      <c r="JE78" s="121"/>
      <c r="JF78" s="121"/>
      <c r="JG78" s="121"/>
      <c r="JH78" s="121"/>
      <c r="JI78" s="121"/>
      <c r="JJ78" s="121"/>
      <c r="JK78" s="121"/>
      <c r="JL78" s="121"/>
      <c r="JM78" s="121"/>
      <c r="JN78" s="121"/>
      <c r="JO78" s="121"/>
      <c r="JP78" s="121"/>
      <c r="JQ78" s="121"/>
      <c r="JR78" s="121"/>
      <c r="JS78" s="121"/>
      <c r="JT78" s="121"/>
      <c r="JU78" s="121"/>
      <c r="JV78" s="121"/>
      <c r="JW78" s="121"/>
      <c r="JX78" s="121"/>
      <c r="JY78" s="121"/>
      <c r="JZ78" s="121"/>
      <c r="KA78" s="121"/>
      <c r="KB78" s="121"/>
      <c r="KC78" s="121"/>
      <c r="KD78" s="121"/>
      <c r="KE78" s="121"/>
      <c r="KF78" s="121"/>
      <c r="KG78" s="121"/>
      <c r="KH78" s="121"/>
      <c r="KI78" s="121"/>
      <c r="KJ78" s="121"/>
      <c r="KK78" s="121"/>
      <c r="KL78" s="121"/>
      <c r="KM78" s="121"/>
      <c r="KN78" s="121"/>
      <c r="KO78" s="121"/>
      <c r="KP78" s="121"/>
      <c r="KQ78" s="121"/>
      <c r="KR78" s="121"/>
      <c r="KS78" s="121"/>
      <c r="KT78" s="121"/>
      <c r="KU78" s="121"/>
      <c r="KV78" s="121"/>
      <c r="KW78" s="121"/>
      <c r="KX78" s="121"/>
      <c r="KY78" s="121"/>
      <c r="KZ78" s="121"/>
      <c r="LA78" s="121"/>
      <c r="LB78" s="121"/>
      <c r="LC78" s="121"/>
      <c r="LD78" s="121"/>
      <c r="LE78" s="121"/>
      <c r="LF78" s="121"/>
      <c r="LG78" s="121"/>
      <c r="LH78" s="121"/>
      <c r="LI78" s="121"/>
      <c r="LJ78" s="121"/>
      <c r="LK78" s="121"/>
      <c r="LL78" s="121"/>
      <c r="LM78" s="121"/>
      <c r="LN78" s="121"/>
      <c r="LO78" s="121"/>
      <c r="LP78" s="121"/>
      <c r="LQ78" s="121"/>
      <c r="LR78" s="121"/>
      <c r="LS78" s="121"/>
      <c r="LT78" s="121"/>
      <c r="LU78" s="121"/>
      <c r="LV78" s="121"/>
      <c r="LW78" s="121"/>
      <c r="LX78" s="121"/>
      <c r="LY78" s="121"/>
      <c r="LZ78" s="121"/>
      <c r="MA78" s="121"/>
      <c r="MB78" s="121"/>
      <c r="MC78" s="121"/>
      <c r="MD78" s="121"/>
      <c r="ME78" s="121"/>
      <c r="MF78" s="121"/>
      <c r="MG78" s="121"/>
      <c r="MH78" s="121"/>
      <c r="MI78" s="121"/>
      <c r="MJ78" s="121"/>
      <c r="MK78" s="121"/>
      <c r="ML78" s="121"/>
      <c r="MM78" s="121"/>
      <c r="MN78" s="121"/>
      <c r="MO78" s="121"/>
      <c r="MP78" s="121"/>
      <c r="MQ78" s="121"/>
      <c r="MR78" s="121"/>
      <c r="MS78" s="121"/>
      <c r="MT78" s="121"/>
      <c r="MU78" s="121"/>
      <c r="MV78" s="121"/>
      <c r="MW78" s="121"/>
      <c r="MX78" s="121"/>
      <c r="MY78" s="121"/>
      <c r="MZ78" s="121"/>
      <c r="NA78" s="121"/>
      <c r="NB78" s="121"/>
      <c r="NC78" s="121"/>
      <c r="ND78" s="121"/>
      <c r="NE78" s="121"/>
      <c r="NF78" s="121"/>
      <c r="NG78" s="121"/>
      <c r="NH78" s="121"/>
      <c r="NI78" s="121"/>
      <c r="NJ78" s="121"/>
      <c r="NK78" s="121"/>
      <c r="NL78" s="121"/>
      <c r="NM78" s="121"/>
      <c r="NN78" s="121"/>
      <c r="NO78" s="121"/>
      <c r="NP78" s="121"/>
      <c r="NQ78" s="121"/>
      <c r="NR78" s="121"/>
      <c r="NS78" s="121"/>
      <c r="NT78" s="121"/>
      <c r="NU78" s="121"/>
      <c r="NV78" s="121"/>
      <c r="NW78" s="121"/>
      <c r="NX78" s="121"/>
      <c r="NY78" s="121"/>
      <c r="NZ78" s="121"/>
      <c r="OA78" s="121"/>
      <c r="OB78" s="121"/>
      <c r="OC78" s="121"/>
      <c r="OD78" s="121"/>
      <c r="OE78" s="121"/>
      <c r="OF78" s="121"/>
      <c r="OG78" s="121"/>
      <c r="OH78" s="121"/>
      <c r="OI78" s="121"/>
      <c r="OJ78" s="121"/>
      <c r="OK78" s="121"/>
      <c r="OL78" s="121"/>
      <c r="OM78" s="121"/>
      <c r="ON78" s="121"/>
      <c r="OO78" s="121"/>
      <c r="OP78" s="121"/>
      <c r="OQ78" s="121"/>
      <c r="OR78" s="121"/>
      <c r="OS78" s="121"/>
      <c r="OT78" s="121"/>
      <c r="OU78" s="121"/>
      <c r="OV78" s="121"/>
      <c r="OW78" s="121"/>
      <c r="OX78" s="121"/>
      <c r="OY78" s="121"/>
      <c r="OZ78" s="112"/>
      <c r="PA78" s="112"/>
      <c r="PB78" s="112"/>
      <c r="PC78" s="112"/>
      <c r="PD78" s="112"/>
      <c r="PE78" s="112"/>
      <c r="PF78" s="112"/>
      <c r="PG78" s="112"/>
      <c r="PH78" s="112"/>
      <c r="PI78" s="112"/>
      <c r="PJ78" s="112"/>
      <c r="PK78" s="112"/>
      <c r="PL78" s="112"/>
      <c r="PM78" s="112"/>
      <c r="PN78" s="112"/>
      <c r="PO78" s="112"/>
      <c r="PP78" s="112"/>
      <c r="PQ78" s="112"/>
      <c r="PR78" s="112"/>
      <c r="PS78" s="112"/>
      <c r="PT78" s="112"/>
      <c r="PU78" s="112"/>
      <c r="PV78" s="112"/>
      <c r="PW78" s="112"/>
      <c r="PX78" s="112"/>
      <c r="PY78" s="112"/>
      <c r="PZ78" s="112"/>
      <c r="QA78" s="112"/>
      <c r="QB78" s="112"/>
      <c r="QC78" s="112"/>
      <c r="QD78" s="112"/>
      <c r="QE78" s="112"/>
      <c r="QF78" s="112"/>
      <c r="QG78" s="112"/>
      <c r="QH78" s="112"/>
      <c r="QI78" s="112"/>
      <c r="QJ78" s="112"/>
      <c r="QK78" s="112"/>
      <c r="QL78" s="112"/>
      <c r="QM78" s="112"/>
      <c r="QN78" s="112"/>
      <c r="QO78" s="112"/>
      <c r="QP78" s="112"/>
      <c r="QQ78" s="112"/>
      <c r="QR78" s="112"/>
      <c r="QS78" s="112"/>
      <c r="QT78" s="112"/>
      <c r="QU78" s="112"/>
      <c r="QV78" s="112"/>
      <c r="QW78" s="112"/>
      <c r="QX78" s="112"/>
      <c r="QY78" s="112"/>
      <c r="QZ78" s="112"/>
      <c r="RA78" s="112"/>
      <c r="RB78" s="112"/>
      <c r="RC78" s="112"/>
      <c r="RD78" s="112"/>
      <c r="RE78" s="112"/>
      <c r="RF78" s="112"/>
      <c r="RG78" s="112"/>
      <c r="RH78" s="112"/>
      <c r="RI78" s="112"/>
      <c r="RJ78" s="112"/>
      <c r="RK78" s="112"/>
      <c r="RL78" s="112"/>
      <c r="RM78" s="112"/>
      <c r="RN78" s="112"/>
      <c r="RO78" s="112"/>
      <c r="RP78" s="112"/>
      <c r="RQ78" s="112"/>
      <c r="RR78" s="112"/>
      <c r="RS78" s="112"/>
      <c r="RT78" s="112"/>
      <c r="RU78" s="112"/>
      <c r="RV78" s="112"/>
      <c r="RW78" s="112"/>
      <c r="RX78" s="112"/>
      <c r="RY78" s="112"/>
      <c r="RZ78" s="112"/>
      <c r="SA78" s="112"/>
      <c r="SB78" s="112"/>
      <c r="SC78" s="112"/>
      <c r="SD78" s="112"/>
      <c r="SE78" s="112"/>
      <c r="SF78" s="112"/>
      <c r="SG78" s="112"/>
      <c r="SH78" s="112"/>
      <c r="SI78" s="112"/>
      <c r="SJ78" s="112"/>
      <c r="SK78" s="112"/>
      <c r="SL78" s="112"/>
      <c r="SM78" s="112"/>
      <c r="SN78" s="112"/>
      <c r="SO78" s="112"/>
      <c r="SP78" s="112"/>
      <c r="SQ78" s="112"/>
      <c r="SR78" s="112"/>
      <c r="SS78" s="112"/>
      <c r="ST78" s="112"/>
      <c r="SU78" s="112"/>
      <c r="SV78" s="112"/>
      <c r="SW78" s="112"/>
      <c r="SX78" s="112"/>
      <c r="SY78" s="112"/>
      <c r="SZ78" s="112"/>
      <c r="TA78" s="112"/>
      <c r="TB78" s="112"/>
      <c r="TC78" s="112"/>
      <c r="TD78" s="112"/>
      <c r="TE78" s="112"/>
      <c r="TF78" s="112"/>
      <c r="TG78" s="112"/>
      <c r="TH78" s="112"/>
      <c r="TI78" s="112"/>
      <c r="TJ78" s="112"/>
      <c r="TK78" s="112"/>
      <c r="TL78" s="112"/>
      <c r="TM78" s="112"/>
      <c r="TN78" s="112"/>
      <c r="TO78" s="112"/>
      <c r="TP78" s="112"/>
      <c r="TQ78" s="112"/>
      <c r="TR78" s="112"/>
      <c r="TS78" s="112"/>
      <c r="TT78" s="112"/>
      <c r="TU78" s="112"/>
      <c r="TV78" s="112"/>
      <c r="TW78" s="112"/>
      <c r="TX78" s="112"/>
      <c r="TY78" s="112"/>
      <c r="TZ78" s="112"/>
      <c r="UA78" s="112"/>
      <c r="UB78" s="112"/>
      <c r="UC78" s="112"/>
      <c r="UD78" s="112"/>
      <c r="UE78" s="112"/>
      <c r="UF78" s="112"/>
      <c r="UG78" s="112"/>
      <c r="UH78" s="112"/>
      <c r="UI78" s="112"/>
      <c r="UJ78" s="112"/>
      <c r="UK78" s="112"/>
      <c r="UL78" s="112"/>
      <c r="UM78" s="112"/>
      <c r="UN78" s="112"/>
      <c r="UO78" s="112"/>
      <c r="UP78" s="112"/>
      <c r="UQ78" s="112"/>
      <c r="UR78" s="112"/>
      <c r="US78" s="112"/>
      <c r="UT78" s="112"/>
      <c r="UU78" s="112"/>
      <c r="UV78" s="112"/>
      <c r="UW78" s="112"/>
      <c r="UX78" s="112"/>
      <c r="UY78" s="112"/>
      <c r="UZ78" s="112"/>
      <c r="VA78" s="112"/>
      <c r="VB78" s="112"/>
      <c r="VC78" s="112"/>
      <c r="VD78" s="112"/>
      <c r="VE78" s="112"/>
      <c r="VF78" s="112"/>
    </row>
    <row r="79" spans="1:578" s="98" customFormat="1" ht="15">
      <c r="A79" s="84">
        <v>1</v>
      </c>
      <c r="B79" s="29" t="s">
        <v>43</v>
      </c>
      <c r="C79" s="85" t="s">
        <v>44</v>
      </c>
      <c r="D79" s="86">
        <v>203</v>
      </c>
      <c r="E79" s="85" t="s">
        <v>45</v>
      </c>
      <c r="F79" s="25" t="s">
        <v>46</v>
      </c>
      <c r="G79" s="29" t="s">
        <v>246</v>
      </c>
      <c r="H79" s="26" t="s">
        <v>247</v>
      </c>
      <c r="I79" s="89">
        <v>43512</v>
      </c>
      <c r="J79" s="90"/>
      <c r="K79" s="90">
        <v>26</v>
      </c>
      <c r="L79" s="88">
        <v>40</v>
      </c>
      <c r="M79" s="88" t="s">
        <v>49</v>
      </c>
      <c r="N79" s="88" t="s">
        <v>50</v>
      </c>
      <c r="O79" s="27" t="s">
        <v>1153</v>
      </c>
      <c r="P79" s="34" t="s">
        <v>1148</v>
      </c>
      <c r="Q79" s="34" t="s">
        <v>1148</v>
      </c>
      <c r="R79" s="88">
        <v>1</v>
      </c>
      <c r="S79" s="91">
        <v>69445</v>
      </c>
      <c r="T79" s="91"/>
      <c r="U79" s="91"/>
      <c r="V79" s="91">
        <f t="shared" ref="V79:V140" si="54">+S79+T79+U79</f>
        <v>69445</v>
      </c>
      <c r="W79" s="92"/>
      <c r="X79" s="92"/>
      <c r="Y79" s="92">
        <f t="shared" ref="Y79:Y140" si="55">+V79+W79+X79</f>
        <v>69445</v>
      </c>
      <c r="Z79" s="91">
        <v>2544</v>
      </c>
      <c r="AA79" s="91">
        <v>1794</v>
      </c>
      <c r="AB79" s="93"/>
      <c r="AC79" s="92">
        <f t="shared" ref="AC79:AC140" si="56">Y79*17.5%</f>
        <v>12152.875</v>
      </c>
      <c r="AD79" s="92">
        <f t="shared" ref="AD79:AD140" si="57">Y79*3%</f>
        <v>2083.35</v>
      </c>
      <c r="AE79" s="92">
        <f t="shared" ref="AE79:AE140" si="58">Y79*5.1%</f>
        <v>3541.6949999999997</v>
      </c>
      <c r="AF79" s="92">
        <f t="shared" ref="AF79:AF140" si="59">Y79*2%</f>
        <v>1388.9</v>
      </c>
      <c r="AG79" s="92">
        <f t="shared" ref="AG79:AG140" si="60">(Y79+Z79+AA79)/30*5</f>
        <v>12297.166666666668</v>
      </c>
      <c r="AH79" s="92">
        <f t="shared" ref="AH79:AH140" si="61">(Y79+Z79+AA79)/30*50</f>
        <v>122971.66666666667</v>
      </c>
      <c r="AI79" s="92">
        <f t="shared" ref="AI79:AI140" si="62">(Y79+Z79+AA79)/2</f>
        <v>36891.5</v>
      </c>
      <c r="AJ79" s="92">
        <f t="shared" ref="AJ79:AJ140" si="63">Y79+AB79+AC79+AD79+AE79+AF79+Z79+AA79+(AG79/12+AH79/12+AI79/12)</f>
        <v>107296.51444444444</v>
      </c>
      <c r="AK79" s="92">
        <f t="shared" ref="AK79:AK140" si="64">+AJ79*12</f>
        <v>1287558.1733333333</v>
      </c>
      <c r="AL79" s="92"/>
      <c r="AM79" s="92"/>
      <c r="AN79" s="92"/>
      <c r="AO79" s="92"/>
      <c r="AP79" s="97"/>
      <c r="AQ79" s="94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  <c r="TC79" s="97"/>
      <c r="TD79" s="97"/>
      <c r="TE79" s="97"/>
      <c r="TF79" s="97"/>
      <c r="TG79" s="97"/>
      <c r="TH79" s="97"/>
      <c r="TI79" s="97"/>
      <c r="TJ79" s="97"/>
      <c r="TK79" s="97"/>
      <c r="TL79" s="97"/>
      <c r="TM79" s="97"/>
      <c r="TN79" s="97"/>
      <c r="TO79" s="97"/>
      <c r="TP79" s="97"/>
      <c r="TQ79" s="97"/>
      <c r="TR79" s="97"/>
      <c r="TS79" s="97"/>
      <c r="TT79" s="97"/>
      <c r="TU79" s="97"/>
      <c r="TV79" s="97"/>
      <c r="TW79" s="97"/>
      <c r="TX79" s="97"/>
      <c r="TY79" s="97"/>
      <c r="TZ79" s="97"/>
      <c r="UA79" s="97"/>
      <c r="UB79" s="97"/>
      <c r="UC79" s="97"/>
      <c r="UD79" s="97"/>
      <c r="UE79" s="97"/>
      <c r="UF79" s="97"/>
      <c r="UG79" s="97"/>
      <c r="UH79" s="97"/>
      <c r="UI79" s="97"/>
      <c r="UJ79" s="97"/>
      <c r="UK79" s="97"/>
      <c r="UL79" s="97"/>
      <c r="UM79" s="97"/>
      <c r="UN79" s="97"/>
      <c r="UO79" s="97"/>
      <c r="UP79" s="97"/>
      <c r="UQ79" s="97"/>
      <c r="UR79" s="97"/>
      <c r="US79" s="97"/>
      <c r="UT79" s="97"/>
      <c r="UU79" s="97"/>
      <c r="UV79" s="97"/>
      <c r="UW79" s="97"/>
      <c r="UX79" s="97"/>
      <c r="UY79" s="97"/>
      <c r="UZ79" s="97"/>
      <c r="VA79" s="97"/>
      <c r="VB79" s="97"/>
      <c r="VC79" s="97"/>
      <c r="VD79" s="97"/>
      <c r="VE79" s="97"/>
      <c r="VF79" s="97"/>
    </row>
    <row r="80" spans="1:578" s="98" customFormat="1" ht="15">
      <c r="A80" s="84">
        <v>2</v>
      </c>
      <c r="B80" s="29" t="s">
        <v>43</v>
      </c>
      <c r="C80" s="85" t="s">
        <v>44</v>
      </c>
      <c r="D80" s="86">
        <v>203</v>
      </c>
      <c r="E80" s="85" t="s">
        <v>45</v>
      </c>
      <c r="F80" s="25" t="s">
        <v>46</v>
      </c>
      <c r="G80" s="29" t="s">
        <v>248</v>
      </c>
      <c r="H80" s="26" t="s">
        <v>249</v>
      </c>
      <c r="I80" s="89">
        <v>33827</v>
      </c>
      <c r="J80" s="90" t="s">
        <v>58</v>
      </c>
      <c r="K80" s="90"/>
      <c r="L80" s="88">
        <v>40</v>
      </c>
      <c r="M80" s="88" t="s">
        <v>54</v>
      </c>
      <c r="N80" s="88" t="s">
        <v>59</v>
      </c>
      <c r="O80" s="26" t="s">
        <v>68</v>
      </c>
      <c r="P80" s="87" t="s">
        <v>1148</v>
      </c>
      <c r="Q80" s="34" t="s">
        <v>1148</v>
      </c>
      <c r="R80" s="88">
        <v>1</v>
      </c>
      <c r="S80" s="92">
        <v>14762</v>
      </c>
      <c r="T80" s="92">
        <v>600</v>
      </c>
      <c r="U80" s="92"/>
      <c r="V80" s="91">
        <f t="shared" si="54"/>
        <v>15362</v>
      </c>
      <c r="W80" s="92"/>
      <c r="X80" s="92"/>
      <c r="Y80" s="92">
        <f t="shared" si="55"/>
        <v>15362</v>
      </c>
      <c r="Z80" s="92">
        <v>1114</v>
      </c>
      <c r="AA80" s="92">
        <v>679</v>
      </c>
      <c r="AB80" s="93">
        <f>102.68*6</f>
        <v>616.08000000000004</v>
      </c>
      <c r="AC80" s="92">
        <f t="shared" si="56"/>
        <v>2688.35</v>
      </c>
      <c r="AD80" s="92">
        <f t="shared" si="57"/>
        <v>460.85999999999996</v>
      </c>
      <c r="AE80" s="92">
        <f t="shared" si="58"/>
        <v>783.46199999999999</v>
      </c>
      <c r="AF80" s="92">
        <f t="shared" si="59"/>
        <v>307.24</v>
      </c>
      <c r="AG80" s="92">
        <f t="shared" si="60"/>
        <v>2859.166666666667</v>
      </c>
      <c r="AH80" s="92">
        <f t="shared" si="61"/>
        <v>28591.666666666668</v>
      </c>
      <c r="AI80" s="92">
        <f t="shared" si="62"/>
        <v>8577.5</v>
      </c>
      <c r="AJ80" s="92">
        <f t="shared" si="63"/>
        <v>25346.686444444447</v>
      </c>
      <c r="AK80" s="92">
        <f t="shared" si="64"/>
        <v>304160.23733333335</v>
      </c>
      <c r="AL80" s="92"/>
      <c r="AM80" s="92"/>
      <c r="AN80" s="92"/>
      <c r="AO80" s="92"/>
      <c r="AP80" s="97"/>
      <c r="AQ80" s="94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  <c r="TC80" s="97"/>
      <c r="TD80" s="97"/>
      <c r="TE80" s="97"/>
      <c r="TF80" s="97"/>
      <c r="TG80" s="97"/>
      <c r="TH80" s="97"/>
      <c r="TI80" s="97"/>
      <c r="TJ80" s="97"/>
      <c r="TK80" s="97"/>
      <c r="TL80" s="97"/>
      <c r="TM80" s="97"/>
      <c r="TN80" s="97"/>
      <c r="TO80" s="97"/>
      <c r="TP80" s="97"/>
      <c r="TQ80" s="97"/>
      <c r="TR80" s="97"/>
      <c r="TS80" s="97"/>
      <c r="TT80" s="97"/>
      <c r="TU80" s="97"/>
      <c r="TV80" s="97"/>
      <c r="TW80" s="97"/>
      <c r="TX80" s="97"/>
      <c r="TY80" s="97"/>
      <c r="TZ80" s="97"/>
      <c r="UA80" s="97"/>
      <c r="UB80" s="97"/>
      <c r="UC80" s="97"/>
      <c r="UD80" s="97"/>
      <c r="UE80" s="97"/>
      <c r="UF80" s="97"/>
      <c r="UG80" s="97"/>
      <c r="UH80" s="97"/>
      <c r="UI80" s="97"/>
      <c r="UJ80" s="97"/>
      <c r="UK80" s="97"/>
      <c r="UL80" s="97"/>
      <c r="UM80" s="97"/>
      <c r="UN80" s="97"/>
      <c r="UO80" s="97"/>
      <c r="UP80" s="97"/>
      <c r="UQ80" s="97"/>
      <c r="UR80" s="97"/>
      <c r="US80" s="97"/>
      <c r="UT80" s="97"/>
      <c r="UU80" s="97"/>
      <c r="UV80" s="97"/>
      <c r="UW80" s="97"/>
      <c r="UX80" s="97"/>
      <c r="UY80" s="97"/>
      <c r="UZ80" s="97"/>
      <c r="VA80" s="97"/>
      <c r="VB80" s="97"/>
      <c r="VC80" s="97"/>
      <c r="VD80" s="97"/>
      <c r="VE80" s="97"/>
      <c r="VF80" s="97"/>
    </row>
    <row r="81" spans="1:578" s="98" customFormat="1" ht="15">
      <c r="A81" s="84">
        <v>3</v>
      </c>
      <c r="B81" s="29" t="s">
        <v>43</v>
      </c>
      <c r="C81" s="85" t="s">
        <v>44</v>
      </c>
      <c r="D81" s="86">
        <v>203</v>
      </c>
      <c r="E81" s="85" t="s">
        <v>45</v>
      </c>
      <c r="F81" s="25" t="s">
        <v>46</v>
      </c>
      <c r="G81" s="29" t="s">
        <v>250</v>
      </c>
      <c r="H81" s="27" t="s">
        <v>1198</v>
      </c>
      <c r="I81" s="89">
        <v>38299</v>
      </c>
      <c r="J81" s="90" t="s">
        <v>251</v>
      </c>
      <c r="K81" s="90"/>
      <c r="L81" s="88">
        <v>40</v>
      </c>
      <c r="M81" s="88" t="s">
        <v>54</v>
      </c>
      <c r="N81" s="88" t="s">
        <v>59</v>
      </c>
      <c r="O81" s="26" t="s">
        <v>252</v>
      </c>
      <c r="P81" s="87" t="s">
        <v>1148</v>
      </c>
      <c r="Q81" s="34" t="s">
        <v>1148</v>
      </c>
      <c r="R81" s="88">
        <v>1</v>
      </c>
      <c r="S81" s="92">
        <v>10419</v>
      </c>
      <c r="T81" s="92">
        <v>600</v>
      </c>
      <c r="U81" s="92"/>
      <c r="V81" s="91">
        <f t="shared" si="54"/>
        <v>11019</v>
      </c>
      <c r="W81" s="92"/>
      <c r="X81" s="92"/>
      <c r="Y81" s="92">
        <f t="shared" si="55"/>
        <v>11019</v>
      </c>
      <c r="Z81" s="92">
        <v>788</v>
      </c>
      <c r="AA81" s="92">
        <v>468</v>
      </c>
      <c r="AB81" s="93">
        <f>102.68*4</f>
        <v>410.72</v>
      </c>
      <c r="AC81" s="92">
        <f t="shared" si="56"/>
        <v>1928.3249999999998</v>
      </c>
      <c r="AD81" s="92">
        <f t="shared" si="57"/>
        <v>330.57</v>
      </c>
      <c r="AE81" s="92">
        <f t="shared" si="58"/>
        <v>561.96899999999994</v>
      </c>
      <c r="AF81" s="92">
        <f t="shared" si="59"/>
        <v>220.38</v>
      </c>
      <c r="AG81" s="92">
        <f t="shared" si="60"/>
        <v>2045.8333333333335</v>
      </c>
      <c r="AH81" s="92">
        <f t="shared" si="61"/>
        <v>20458.333333333336</v>
      </c>
      <c r="AI81" s="92">
        <f t="shared" si="62"/>
        <v>6137.5</v>
      </c>
      <c r="AJ81" s="92">
        <f t="shared" si="63"/>
        <v>18113.769555555551</v>
      </c>
      <c r="AK81" s="92">
        <f t="shared" si="64"/>
        <v>217365.2346666666</v>
      </c>
      <c r="AL81" s="92"/>
      <c r="AM81" s="92"/>
      <c r="AN81" s="92"/>
      <c r="AO81" s="92"/>
      <c r="AP81" s="97"/>
      <c r="AQ81" s="94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  <c r="TC81" s="97"/>
      <c r="TD81" s="97"/>
      <c r="TE81" s="97"/>
      <c r="TF81" s="97"/>
      <c r="TG81" s="97"/>
      <c r="TH81" s="97"/>
      <c r="TI81" s="97"/>
      <c r="TJ81" s="97"/>
      <c r="TK81" s="97"/>
      <c r="TL81" s="97"/>
      <c r="TM81" s="97"/>
      <c r="TN81" s="97"/>
      <c r="TO81" s="97"/>
      <c r="TP81" s="97"/>
      <c r="TQ81" s="97"/>
      <c r="TR81" s="97"/>
      <c r="TS81" s="97"/>
      <c r="TT81" s="97"/>
      <c r="TU81" s="97"/>
      <c r="TV81" s="97"/>
      <c r="TW81" s="97"/>
      <c r="TX81" s="97"/>
      <c r="TY81" s="97"/>
      <c r="TZ81" s="97"/>
      <c r="UA81" s="97"/>
      <c r="UB81" s="97"/>
      <c r="UC81" s="97"/>
      <c r="UD81" s="97"/>
      <c r="UE81" s="97"/>
      <c r="UF81" s="97"/>
      <c r="UG81" s="97"/>
      <c r="UH81" s="97"/>
      <c r="UI81" s="97"/>
      <c r="UJ81" s="97"/>
      <c r="UK81" s="97"/>
      <c r="UL81" s="97"/>
      <c r="UM81" s="97"/>
      <c r="UN81" s="97"/>
      <c r="UO81" s="97"/>
      <c r="UP81" s="97"/>
      <c r="UQ81" s="97"/>
      <c r="UR81" s="97"/>
      <c r="US81" s="97"/>
      <c r="UT81" s="97"/>
      <c r="UU81" s="97"/>
      <c r="UV81" s="97"/>
      <c r="UW81" s="97"/>
      <c r="UX81" s="97"/>
      <c r="UY81" s="97"/>
      <c r="UZ81" s="97"/>
      <c r="VA81" s="97"/>
      <c r="VB81" s="97"/>
      <c r="VC81" s="97"/>
      <c r="VD81" s="97"/>
      <c r="VE81" s="97"/>
      <c r="VF81" s="97"/>
    </row>
    <row r="82" spans="1:578" s="98" customFormat="1" ht="15">
      <c r="A82" s="84">
        <v>4</v>
      </c>
      <c r="B82" s="29" t="s">
        <v>43</v>
      </c>
      <c r="C82" s="85" t="s">
        <v>44</v>
      </c>
      <c r="D82" s="86">
        <v>203</v>
      </c>
      <c r="E82" s="85" t="s">
        <v>45</v>
      </c>
      <c r="F82" s="25" t="s">
        <v>46</v>
      </c>
      <c r="G82" s="29" t="s">
        <v>253</v>
      </c>
      <c r="H82" s="26" t="s">
        <v>254</v>
      </c>
      <c r="I82" s="89">
        <v>42354</v>
      </c>
      <c r="J82" s="90">
        <v>6</v>
      </c>
      <c r="K82" s="90"/>
      <c r="L82" s="88">
        <v>40</v>
      </c>
      <c r="M82" s="88" t="s">
        <v>54</v>
      </c>
      <c r="N82" s="88" t="s">
        <v>59</v>
      </c>
      <c r="O82" s="26" t="s">
        <v>255</v>
      </c>
      <c r="P82" s="34" t="s">
        <v>1170</v>
      </c>
      <c r="Q82" s="34" t="s">
        <v>1148</v>
      </c>
      <c r="R82" s="88">
        <v>1</v>
      </c>
      <c r="S82" s="92">
        <v>11383</v>
      </c>
      <c r="T82" s="92">
        <v>600</v>
      </c>
      <c r="U82" s="92"/>
      <c r="V82" s="91">
        <f t="shared" si="54"/>
        <v>11983</v>
      </c>
      <c r="W82" s="92"/>
      <c r="X82" s="92"/>
      <c r="Y82" s="92">
        <f t="shared" si="55"/>
        <v>11983</v>
      </c>
      <c r="Z82" s="92">
        <v>915</v>
      </c>
      <c r="AA82" s="92">
        <v>616</v>
      </c>
      <c r="AB82" s="93"/>
      <c r="AC82" s="92">
        <f t="shared" si="56"/>
        <v>2097.0250000000001</v>
      </c>
      <c r="AD82" s="92">
        <f t="shared" si="57"/>
        <v>359.49</v>
      </c>
      <c r="AE82" s="92">
        <f t="shared" si="58"/>
        <v>611.13299999999992</v>
      </c>
      <c r="AF82" s="92">
        <f t="shared" si="59"/>
        <v>239.66</v>
      </c>
      <c r="AG82" s="92">
        <f t="shared" si="60"/>
        <v>2252.333333333333</v>
      </c>
      <c r="AH82" s="92">
        <f t="shared" si="61"/>
        <v>22523.333333333332</v>
      </c>
      <c r="AI82" s="92">
        <f t="shared" si="62"/>
        <v>6757</v>
      </c>
      <c r="AJ82" s="92">
        <f t="shared" si="63"/>
        <v>19449.03022222222</v>
      </c>
      <c r="AK82" s="92">
        <f t="shared" si="64"/>
        <v>233388.36266666662</v>
      </c>
      <c r="AL82" s="92"/>
      <c r="AM82" s="92"/>
      <c r="AN82" s="92"/>
      <c r="AO82" s="92"/>
      <c r="AP82" s="97"/>
      <c r="AQ82" s="94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  <c r="TC82" s="97"/>
      <c r="TD82" s="97"/>
      <c r="TE82" s="97"/>
      <c r="TF82" s="97"/>
      <c r="TG82" s="97"/>
      <c r="TH82" s="97"/>
      <c r="TI82" s="97"/>
      <c r="TJ82" s="97"/>
      <c r="TK82" s="97"/>
      <c r="TL82" s="97"/>
      <c r="TM82" s="97"/>
      <c r="TN82" s="97"/>
      <c r="TO82" s="97"/>
      <c r="TP82" s="97"/>
      <c r="TQ82" s="97"/>
      <c r="TR82" s="97"/>
      <c r="TS82" s="97"/>
      <c r="TT82" s="97"/>
      <c r="TU82" s="97"/>
      <c r="TV82" s="97"/>
      <c r="TW82" s="97"/>
      <c r="TX82" s="97"/>
      <c r="TY82" s="97"/>
      <c r="TZ82" s="97"/>
      <c r="UA82" s="97"/>
      <c r="UB82" s="97"/>
      <c r="UC82" s="97"/>
      <c r="UD82" s="97"/>
      <c r="UE82" s="97"/>
      <c r="UF82" s="97"/>
      <c r="UG82" s="97"/>
      <c r="UH82" s="97"/>
      <c r="UI82" s="97"/>
      <c r="UJ82" s="97"/>
      <c r="UK82" s="97"/>
      <c r="UL82" s="97"/>
      <c r="UM82" s="97"/>
      <c r="UN82" s="97"/>
      <c r="UO82" s="97"/>
      <c r="UP82" s="97"/>
      <c r="UQ82" s="97"/>
      <c r="UR82" s="97"/>
      <c r="US82" s="97"/>
      <c r="UT82" s="97"/>
      <c r="UU82" s="97"/>
      <c r="UV82" s="97"/>
      <c r="UW82" s="97"/>
      <c r="UX82" s="97"/>
      <c r="UY82" s="97"/>
      <c r="UZ82" s="97"/>
      <c r="VA82" s="97"/>
      <c r="VB82" s="97"/>
      <c r="VC82" s="97"/>
      <c r="VD82" s="97"/>
      <c r="VE82" s="97"/>
      <c r="VF82" s="97"/>
    </row>
    <row r="83" spans="1:578" s="98" customFormat="1" ht="15">
      <c r="A83" s="84">
        <v>5</v>
      </c>
      <c r="B83" s="29" t="s">
        <v>43</v>
      </c>
      <c r="C83" s="85" t="s">
        <v>44</v>
      </c>
      <c r="D83" s="86">
        <v>203</v>
      </c>
      <c r="E83" s="85" t="s">
        <v>45</v>
      </c>
      <c r="F83" s="25" t="s">
        <v>46</v>
      </c>
      <c r="G83" s="88" t="s">
        <v>256</v>
      </c>
      <c r="H83" s="26" t="s">
        <v>257</v>
      </c>
      <c r="I83" s="89">
        <v>39664</v>
      </c>
      <c r="J83" s="90">
        <v>6</v>
      </c>
      <c r="K83" s="90"/>
      <c r="L83" s="88">
        <v>40</v>
      </c>
      <c r="M83" s="88" t="s">
        <v>54</v>
      </c>
      <c r="N83" s="88" t="s">
        <v>59</v>
      </c>
      <c r="O83" s="26" t="s">
        <v>255</v>
      </c>
      <c r="P83" s="34" t="s">
        <v>1170</v>
      </c>
      <c r="Q83" s="34" t="s">
        <v>1148</v>
      </c>
      <c r="R83" s="88">
        <v>1</v>
      </c>
      <c r="S83" s="92">
        <v>11383</v>
      </c>
      <c r="T83" s="92">
        <v>600</v>
      </c>
      <c r="U83" s="92"/>
      <c r="V83" s="91">
        <f t="shared" si="54"/>
        <v>11983</v>
      </c>
      <c r="W83" s="92"/>
      <c r="X83" s="92"/>
      <c r="Y83" s="92">
        <f t="shared" si="55"/>
        <v>11983</v>
      </c>
      <c r="Z83" s="92">
        <v>915</v>
      </c>
      <c r="AA83" s="92">
        <v>616</v>
      </c>
      <c r="AB83" s="92">
        <f>102.68*3</f>
        <v>308.04000000000002</v>
      </c>
      <c r="AC83" s="92">
        <f t="shared" si="56"/>
        <v>2097.0250000000001</v>
      </c>
      <c r="AD83" s="92">
        <f t="shared" si="57"/>
        <v>359.49</v>
      </c>
      <c r="AE83" s="92">
        <f t="shared" si="58"/>
        <v>611.13299999999992</v>
      </c>
      <c r="AF83" s="92">
        <f t="shared" si="59"/>
        <v>239.66</v>
      </c>
      <c r="AG83" s="92">
        <f t="shared" si="60"/>
        <v>2252.333333333333</v>
      </c>
      <c r="AH83" s="92">
        <f t="shared" si="61"/>
        <v>22523.333333333332</v>
      </c>
      <c r="AI83" s="92">
        <f t="shared" si="62"/>
        <v>6757</v>
      </c>
      <c r="AJ83" s="92">
        <f t="shared" si="63"/>
        <v>19757.070222222221</v>
      </c>
      <c r="AK83" s="92">
        <f t="shared" si="64"/>
        <v>237084.84266666666</v>
      </c>
      <c r="AL83" s="92"/>
      <c r="AM83" s="99"/>
      <c r="AN83" s="99"/>
      <c r="AO83" s="99"/>
      <c r="AP83" s="97"/>
      <c r="AQ83" s="94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  <c r="TC83" s="97"/>
      <c r="TD83" s="97"/>
      <c r="TE83" s="97"/>
      <c r="TF83" s="97"/>
      <c r="TG83" s="97"/>
      <c r="TH83" s="97"/>
      <c r="TI83" s="97"/>
      <c r="TJ83" s="97"/>
      <c r="TK83" s="97"/>
      <c r="TL83" s="97"/>
      <c r="TM83" s="97"/>
      <c r="TN83" s="97"/>
      <c r="TO83" s="97"/>
      <c r="TP83" s="97"/>
      <c r="TQ83" s="97"/>
      <c r="TR83" s="97"/>
      <c r="TS83" s="97"/>
      <c r="TT83" s="97"/>
      <c r="TU83" s="97"/>
      <c r="TV83" s="97"/>
      <c r="TW83" s="97"/>
      <c r="TX83" s="97"/>
      <c r="TY83" s="97"/>
      <c r="TZ83" s="97"/>
      <c r="UA83" s="97"/>
      <c r="UB83" s="97"/>
      <c r="UC83" s="97"/>
      <c r="UD83" s="97"/>
      <c r="UE83" s="97"/>
      <c r="UF83" s="97"/>
      <c r="UG83" s="97"/>
      <c r="UH83" s="97"/>
      <c r="UI83" s="97"/>
      <c r="UJ83" s="97"/>
      <c r="UK83" s="97"/>
      <c r="UL83" s="97"/>
      <c r="UM83" s="97"/>
      <c r="UN83" s="97"/>
      <c r="UO83" s="97"/>
      <c r="UP83" s="97"/>
      <c r="UQ83" s="97"/>
      <c r="UR83" s="97"/>
      <c r="US83" s="97"/>
      <c r="UT83" s="97"/>
      <c r="UU83" s="97"/>
      <c r="UV83" s="97"/>
      <c r="UW83" s="97"/>
      <c r="UX83" s="97"/>
      <c r="UY83" s="97"/>
      <c r="UZ83" s="97"/>
      <c r="VA83" s="97"/>
      <c r="VB83" s="97"/>
      <c r="VC83" s="97"/>
      <c r="VD83" s="97"/>
      <c r="VE83" s="97"/>
      <c r="VF83" s="97"/>
    </row>
    <row r="84" spans="1:578" s="123" customFormat="1" ht="15">
      <c r="A84" s="84">
        <v>6</v>
      </c>
      <c r="B84" s="29" t="s">
        <v>43</v>
      </c>
      <c r="C84" s="85" t="s">
        <v>44</v>
      </c>
      <c r="D84" s="86">
        <v>203</v>
      </c>
      <c r="E84" s="85" t="s">
        <v>45</v>
      </c>
      <c r="F84" s="25" t="s">
        <v>46</v>
      </c>
      <c r="G84" s="29" t="s">
        <v>258</v>
      </c>
      <c r="H84" s="26" t="s">
        <v>259</v>
      </c>
      <c r="I84" s="89">
        <v>37928</v>
      </c>
      <c r="J84" s="90" t="s">
        <v>260</v>
      </c>
      <c r="K84" s="90"/>
      <c r="L84" s="88">
        <v>40</v>
      </c>
      <c r="M84" s="88" t="s">
        <v>54</v>
      </c>
      <c r="N84" s="88" t="s">
        <v>59</v>
      </c>
      <c r="O84" s="26" t="s">
        <v>261</v>
      </c>
      <c r="P84" s="34" t="s">
        <v>1170</v>
      </c>
      <c r="Q84" s="34" t="s">
        <v>1148</v>
      </c>
      <c r="R84" s="88">
        <v>1</v>
      </c>
      <c r="S84" s="92">
        <v>13405</v>
      </c>
      <c r="T84" s="92">
        <v>600</v>
      </c>
      <c r="U84" s="92"/>
      <c r="V84" s="91">
        <f t="shared" si="54"/>
        <v>14005</v>
      </c>
      <c r="W84" s="92"/>
      <c r="X84" s="92"/>
      <c r="Y84" s="92">
        <f t="shared" si="55"/>
        <v>14005</v>
      </c>
      <c r="Z84" s="92">
        <v>1046</v>
      </c>
      <c r="AA84" s="92">
        <v>666</v>
      </c>
      <c r="AB84" s="93">
        <f>102.68*4</f>
        <v>410.72</v>
      </c>
      <c r="AC84" s="92">
        <f t="shared" si="56"/>
        <v>2450.875</v>
      </c>
      <c r="AD84" s="92">
        <f t="shared" si="57"/>
        <v>420.15</v>
      </c>
      <c r="AE84" s="92">
        <f t="shared" si="58"/>
        <v>714.255</v>
      </c>
      <c r="AF84" s="92">
        <f t="shared" si="59"/>
        <v>280.10000000000002</v>
      </c>
      <c r="AG84" s="92">
        <f t="shared" si="60"/>
        <v>2619.5</v>
      </c>
      <c r="AH84" s="92">
        <f t="shared" si="61"/>
        <v>26195</v>
      </c>
      <c r="AI84" s="92">
        <f t="shared" si="62"/>
        <v>7858.5</v>
      </c>
      <c r="AJ84" s="92">
        <f t="shared" si="63"/>
        <v>23049.183333333334</v>
      </c>
      <c r="AK84" s="92">
        <f t="shared" si="64"/>
        <v>276590.2</v>
      </c>
      <c r="AL84" s="92"/>
      <c r="AM84" s="92"/>
      <c r="AN84" s="92"/>
      <c r="AO84" s="92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/>
      <c r="JI84" s="94"/>
      <c r="JJ84" s="94"/>
      <c r="JK84" s="94"/>
      <c r="JL84" s="94"/>
      <c r="JM84" s="94"/>
      <c r="JN84" s="94"/>
      <c r="JO84" s="94"/>
      <c r="JP84" s="94"/>
      <c r="JQ84" s="94"/>
      <c r="JR84" s="94"/>
      <c r="JS84" s="94"/>
      <c r="JT84" s="94"/>
      <c r="JU84" s="94"/>
      <c r="JV84" s="94"/>
      <c r="JW84" s="94"/>
      <c r="JX84" s="94"/>
      <c r="JY84" s="94"/>
      <c r="JZ84" s="94"/>
      <c r="KA84" s="94"/>
      <c r="KB84" s="94"/>
      <c r="KC84" s="94"/>
      <c r="KD84" s="94"/>
      <c r="KE84" s="94"/>
      <c r="KF84" s="94"/>
      <c r="KG84" s="94"/>
      <c r="KH84" s="94"/>
      <c r="KI84" s="94"/>
      <c r="KJ84" s="94"/>
      <c r="KK84" s="94"/>
      <c r="KL84" s="94"/>
      <c r="KM84" s="94"/>
      <c r="KN84" s="94"/>
      <c r="KO84" s="94"/>
      <c r="KP84" s="94"/>
      <c r="KQ84" s="94"/>
      <c r="KR84" s="94"/>
      <c r="KS84" s="94"/>
      <c r="KT84" s="94"/>
      <c r="KU84" s="94"/>
      <c r="KV84" s="94"/>
      <c r="KW84" s="94"/>
      <c r="KX84" s="94"/>
      <c r="KY84" s="94"/>
      <c r="KZ84" s="94"/>
      <c r="LA84" s="94"/>
      <c r="LB84" s="94"/>
      <c r="LC84" s="94"/>
      <c r="LD84" s="94"/>
      <c r="LE84" s="94"/>
      <c r="LF84" s="94"/>
      <c r="LG84" s="94"/>
      <c r="LH84" s="94"/>
      <c r="LI84" s="94"/>
      <c r="LJ84" s="94"/>
      <c r="LK84" s="94"/>
      <c r="LL84" s="94"/>
      <c r="LM84" s="94"/>
      <c r="LN84" s="94"/>
      <c r="LO84" s="94"/>
      <c r="LP84" s="94"/>
      <c r="LQ84" s="94"/>
      <c r="LR84" s="94"/>
      <c r="LS84" s="94"/>
      <c r="LT84" s="94"/>
      <c r="LU84" s="94"/>
      <c r="LV84" s="94"/>
      <c r="LW84" s="94"/>
      <c r="LX84" s="94"/>
      <c r="LY84" s="94"/>
      <c r="LZ84" s="94"/>
      <c r="MA84" s="94"/>
      <c r="MB84" s="94"/>
      <c r="MC84" s="94"/>
      <c r="MD84" s="94"/>
      <c r="ME84" s="94"/>
      <c r="MF84" s="94"/>
      <c r="MG84" s="94"/>
      <c r="MH84" s="94"/>
      <c r="MI84" s="94"/>
      <c r="MJ84" s="94"/>
      <c r="MK84" s="94"/>
      <c r="ML84" s="94"/>
      <c r="MM84" s="94"/>
      <c r="MN84" s="94"/>
      <c r="MO84" s="94"/>
      <c r="MP84" s="94"/>
      <c r="MQ84" s="94"/>
      <c r="MR84" s="94"/>
      <c r="MS84" s="94"/>
      <c r="MT84" s="94"/>
      <c r="MU84" s="94"/>
      <c r="MV84" s="94"/>
      <c r="MW84" s="94"/>
      <c r="MX84" s="94"/>
      <c r="MY84" s="94"/>
      <c r="MZ84" s="94"/>
      <c r="NA84" s="94"/>
      <c r="NB84" s="94"/>
      <c r="NC84" s="94"/>
      <c r="ND84" s="94"/>
      <c r="NE84" s="94"/>
      <c r="NF84" s="94"/>
      <c r="NG84" s="94"/>
      <c r="NH84" s="94"/>
      <c r="NI84" s="94"/>
      <c r="NJ84" s="94"/>
      <c r="NK84" s="94"/>
      <c r="NL84" s="94"/>
      <c r="NM84" s="94"/>
      <c r="NN84" s="94"/>
      <c r="NO84" s="94"/>
      <c r="NP84" s="94"/>
      <c r="NQ84" s="94"/>
      <c r="NR84" s="94"/>
      <c r="NS84" s="94"/>
      <c r="NT84" s="94"/>
      <c r="NU84" s="94"/>
      <c r="NV84" s="94"/>
      <c r="NW84" s="94"/>
      <c r="NX84" s="94"/>
      <c r="NY84" s="94"/>
      <c r="NZ84" s="94"/>
      <c r="OA84" s="94"/>
      <c r="OB84" s="94"/>
      <c r="OC84" s="94"/>
      <c r="OD84" s="94"/>
      <c r="OE84" s="94"/>
      <c r="OF84" s="94"/>
      <c r="OG84" s="94"/>
      <c r="OH84" s="94"/>
      <c r="OI84" s="94"/>
      <c r="OJ84" s="94"/>
      <c r="OK84" s="94"/>
      <c r="OL84" s="94"/>
      <c r="OM84" s="94"/>
      <c r="ON84" s="94"/>
      <c r="OO84" s="94"/>
      <c r="OP84" s="94"/>
      <c r="OQ84" s="94"/>
      <c r="OR84" s="94"/>
      <c r="OS84" s="94"/>
      <c r="OT84" s="94"/>
      <c r="OU84" s="94"/>
      <c r="OV84" s="94"/>
      <c r="OW84" s="94"/>
      <c r="OX84" s="94"/>
      <c r="OY84" s="94"/>
      <c r="OZ84" s="94"/>
      <c r="PA84" s="94"/>
      <c r="PB84" s="94"/>
      <c r="PC84" s="94"/>
      <c r="PD84" s="94"/>
      <c r="PE84" s="94"/>
      <c r="PF84" s="94"/>
      <c r="PG84" s="94"/>
      <c r="PH84" s="94"/>
      <c r="PI84" s="94"/>
      <c r="PJ84" s="94"/>
      <c r="PK84" s="94"/>
      <c r="PL84" s="94"/>
      <c r="PM84" s="94"/>
      <c r="PN84" s="94"/>
      <c r="PO84" s="94"/>
      <c r="PP84" s="94"/>
      <c r="PQ84" s="94"/>
      <c r="PR84" s="94"/>
      <c r="PS84" s="94"/>
      <c r="PT84" s="94"/>
      <c r="PU84" s="94"/>
      <c r="PV84" s="94"/>
      <c r="PW84" s="94"/>
      <c r="PX84" s="94"/>
      <c r="PY84" s="94"/>
      <c r="PZ84" s="94"/>
      <c r="QA84" s="94"/>
      <c r="QB84" s="94"/>
      <c r="QC84" s="94"/>
      <c r="QD84" s="94"/>
      <c r="QE84" s="94"/>
      <c r="QF84" s="94"/>
      <c r="QG84" s="94"/>
      <c r="QH84" s="94"/>
      <c r="QI84" s="94"/>
      <c r="QJ84" s="94"/>
      <c r="QK84" s="94"/>
      <c r="QL84" s="94"/>
      <c r="QM84" s="94"/>
      <c r="QN84" s="94"/>
      <c r="QO84" s="94"/>
      <c r="QP84" s="94"/>
      <c r="QQ84" s="94"/>
      <c r="QR84" s="94"/>
      <c r="QS84" s="94"/>
      <c r="QT84" s="94"/>
      <c r="QU84" s="94"/>
      <c r="QV84" s="94"/>
      <c r="QW84" s="94"/>
      <c r="QX84" s="94"/>
      <c r="QY84" s="94"/>
      <c r="QZ84" s="94"/>
      <c r="RA84" s="94"/>
      <c r="RB84" s="94"/>
      <c r="RC84" s="94"/>
      <c r="RD84" s="94"/>
      <c r="RE84" s="94"/>
      <c r="RF84" s="94"/>
      <c r="RG84" s="94"/>
      <c r="RH84" s="94"/>
      <c r="RI84" s="94"/>
      <c r="RJ84" s="94"/>
      <c r="RK84" s="94"/>
      <c r="RL84" s="94"/>
      <c r="RM84" s="94"/>
      <c r="RN84" s="94"/>
      <c r="RO84" s="94"/>
      <c r="RP84" s="94"/>
      <c r="RQ84" s="94"/>
      <c r="RR84" s="94"/>
      <c r="RS84" s="94"/>
      <c r="RT84" s="94"/>
      <c r="RU84" s="94"/>
      <c r="RV84" s="94"/>
      <c r="RW84" s="94"/>
      <c r="RX84" s="94"/>
      <c r="RY84" s="94"/>
      <c r="RZ84" s="94"/>
      <c r="SA84" s="94"/>
      <c r="SB84" s="94"/>
      <c r="SC84" s="94"/>
      <c r="SD84" s="94"/>
      <c r="SE84" s="94"/>
      <c r="SF84" s="94"/>
      <c r="SG84" s="94"/>
      <c r="SH84" s="94"/>
      <c r="SI84" s="94"/>
      <c r="SJ84" s="94"/>
      <c r="SK84" s="94"/>
      <c r="SL84" s="94"/>
      <c r="SM84" s="94"/>
      <c r="SN84" s="94"/>
      <c r="SO84" s="94"/>
      <c r="SP84" s="94"/>
      <c r="SQ84" s="94"/>
      <c r="SR84" s="94"/>
      <c r="SS84" s="94"/>
      <c r="ST84" s="94"/>
      <c r="SU84" s="94"/>
      <c r="SV84" s="94"/>
      <c r="SW84" s="94"/>
      <c r="SX84" s="94"/>
      <c r="SY84" s="94"/>
      <c r="SZ84" s="94"/>
      <c r="TA84" s="94"/>
      <c r="TB84" s="94"/>
      <c r="TC84" s="94"/>
      <c r="TD84" s="94"/>
      <c r="TE84" s="94"/>
      <c r="TF84" s="94"/>
      <c r="TG84" s="94"/>
      <c r="TH84" s="94"/>
      <c r="TI84" s="94"/>
      <c r="TJ84" s="94"/>
      <c r="TK84" s="94"/>
      <c r="TL84" s="94"/>
      <c r="TM84" s="94"/>
      <c r="TN84" s="94"/>
      <c r="TO84" s="94"/>
      <c r="TP84" s="94"/>
      <c r="TQ84" s="94"/>
      <c r="TR84" s="94"/>
      <c r="TS84" s="94"/>
      <c r="TT84" s="94"/>
      <c r="TU84" s="94"/>
      <c r="TV84" s="94"/>
      <c r="TW84" s="94"/>
      <c r="TX84" s="94"/>
      <c r="TY84" s="94"/>
      <c r="TZ84" s="94"/>
      <c r="UA84" s="94"/>
      <c r="UB84" s="94"/>
      <c r="UC84" s="94"/>
      <c r="UD84" s="94"/>
      <c r="UE84" s="94"/>
      <c r="UF84" s="94"/>
      <c r="UG84" s="94"/>
      <c r="UH84" s="94"/>
      <c r="UI84" s="94"/>
      <c r="UJ84" s="94"/>
      <c r="UK84" s="94"/>
      <c r="UL84" s="94"/>
      <c r="UM84" s="94"/>
      <c r="UN84" s="94"/>
      <c r="UO84" s="94"/>
      <c r="UP84" s="94"/>
      <c r="UQ84" s="94"/>
      <c r="UR84" s="94"/>
      <c r="US84" s="94"/>
      <c r="UT84" s="94"/>
      <c r="UU84" s="94"/>
      <c r="UV84" s="94"/>
      <c r="UW84" s="94"/>
      <c r="UX84" s="94"/>
      <c r="UY84" s="94"/>
      <c r="UZ84" s="94"/>
      <c r="VA84" s="94"/>
      <c r="VB84" s="94"/>
      <c r="VC84" s="94"/>
      <c r="VD84" s="94"/>
      <c r="VE84" s="94"/>
      <c r="VF84" s="94"/>
    </row>
    <row r="85" spans="1:578" s="98" customFormat="1" ht="15">
      <c r="A85" s="84">
        <v>7</v>
      </c>
      <c r="B85" s="29" t="s">
        <v>43</v>
      </c>
      <c r="C85" s="85" t="s">
        <v>44</v>
      </c>
      <c r="D85" s="86">
        <v>203</v>
      </c>
      <c r="E85" s="85" t="s">
        <v>45</v>
      </c>
      <c r="F85" s="25" t="s">
        <v>46</v>
      </c>
      <c r="G85" s="88" t="s">
        <v>262</v>
      </c>
      <c r="H85" s="26" t="s">
        <v>263</v>
      </c>
      <c r="I85" s="89">
        <v>33058</v>
      </c>
      <c r="J85" s="90"/>
      <c r="K85" s="90">
        <v>11</v>
      </c>
      <c r="L85" s="88">
        <v>40</v>
      </c>
      <c r="M85" s="88" t="s">
        <v>54</v>
      </c>
      <c r="N85" s="88" t="s">
        <v>50</v>
      </c>
      <c r="O85" s="26" t="s">
        <v>264</v>
      </c>
      <c r="P85" s="34" t="s">
        <v>1170</v>
      </c>
      <c r="Q85" s="34" t="s">
        <v>1148</v>
      </c>
      <c r="R85" s="88">
        <v>1</v>
      </c>
      <c r="S85" s="91">
        <v>14133</v>
      </c>
      <c r="T85" s="91">
        <v>600</v>
      </c>
      <c r="U85" s="91">
        <v>337</v>
      </c>
      <c r="V85" s="91">
        <f t="shared" si="54"/>
        <v>15070</v>
      </c>
      <c r="W85" s="92"/>
      <c r="X85" s="92"/>
      <c r="Y85" s="92">
        <f t="shared" si="55"/>
        <v>15070</v>
      </c>
      <c r="Z85" s="91">
        <v>1093</v>
      </c>
      <c r="AA85" s="91">
        <v>679</v>
      </c>
      <c r="AB85" s="93">
        <f>102.68*6</f>
        <v>616.08000000000004</v>
      </c>
      <c r="AC85" s="92">
        <f t="shared" si="56"/>
        <v>2637.25</v>
      </c>
      <c r="AD85" s="92">
        <f t="shared" si="57"/>
        <v>452.09999999999997</v>
      </c>
      <c r="AE85" s="92">
        <f t="shared" si="58"/>
        <v>768.56999999999994</v>
      </c>
      <c r="AF85" s="92">
        <f t="shared" si="59"/>
        <v>301.40000000000003</v>
      </c>
      <c r="AG85" s="92">
        <f t="shared" si="60"/>
        <v>2807</v>
      </c>
      <c r="AH85" s="92">
        <f t="shared" si="61"/>
        <v>28070</v>
      </c>
      <c r="AI85" s="92">
        <f t="shared" si="62"/>
        <v>8421</v>
      </c>
      <c r="AJ85" s="92">
        <f t="shared" si="63"/>
        <v>24892.233333333334</v>
      </c>
      <c r="AK85" s="92">
        <f t="shared" si="64"/>
        <v>298706.8</v>
      </c>
      <c r="AL85" s="92"/>
      <c r="AM85" s="92"/>
      <c r="AN85" s="92"/>
      <c r="AO85" s="92"/>
      <c r="AP85" s="97"/>
      <c r="AQ85" s="94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  <c r="TC85" s="97"/>
      <c r="TD85" s="97"/>
      <c r="TE85" s="97"/>
      <c r="TF85" s="97"/>
      <c r="TG85" s="97"/>
      <c r="TH85" s="97"/>
      <c r="TI85" s="97"/>
      <c r="TJ85" s="97"/>
      <c r="TK85" s="97"/>
      <c r="TL85" s="97"/>
      <c r="TM85" s="97"/>
      <c r="TN85" s="97"/>
      <c r="TO85" s="97"/>
      <c r="TP85" s="97"/>
      <c r="TQ85" s="97"/>
      <c r="TR85" s="97"/>
      <c r="TS85" s="97"/>
      <c r="TT85" s="97"/>
      <c r="TU85" s="97"/>
      <c r="TV85" s="97"/>
      <c r="TW85" s="97"/>
      <c r="TX85" s="97"/>
      <c r="TY85" s="97"/>
      <c r="TZ85" s="97"/>
      <c r="UA85" s="97"/>
      <c r="UB85" s="97"/>
      <c r="UC85" s="97"/>
      <c r="UD85" s="97"/>
      <c r="UE85" s="97"/>
      <c r="UF85" s="97"/>
      <c r="UG85" s="97"/>
      <c r="UH85" s="97"/>
      <c r="UI85" s="97"/>
      <c r="UJ85" s="97"/>
      <c r="UK85" s="97"/>
      <c r="UL85" s="97"/>
      <c r="UM85" s="97"/>
      <c r="UN85" s="97"/>
      <c r="UO85" s="97"/>
      <c r="UP85" s="97"/>
      <c r="UQ85" s="97"/>
      <c r="UR85" s="97"/>
      <c r="US85" s="97"/>
      <c r="UT85" s="97"/>
      <c r="UU85" s="97"/>
      <c r="UV85" s="97"/>
      <c r="UW85" s="97"/>
      <c r="UX85" s="97"/>
      <c r="UY85" s="97"/>
      <c r="UZ85" s="97"/>
      <c r="VA85" s="97"/>
      <c r="VB85" s="97"/>
      <c r="VC85" s="97"/>
      <c r="VD85" s="97"/>
      <c r="VE85" s="97"/>
      <c r="VF85" s="97"/>
    </row>
    <row r="86" spans="1:578" s="98" customFormat="1" ht="15">
      <c r="A86" s="84">
        <v>8</v>
      </c>
      <c r="B86" s="29" t="s">
        <v>43</v>
      </c>
      <c r="C86" s="85" t="s">
        <v>44</v>
      </c>
      <c r="D86" s="86">
        <v>203</v>
      </c>
      <c r="E86" s="85" t="s">
        <v>45</v>
      </c>
      <c r="F86" s="25" t="s">
        <v>46</v>
      </c>
      <c r="G86" s="35" t="s">
        <v>265</v>
      </c>
      <c r="H86" s="27" t="s">
        <v>266</v>
      </c>
      <c r="I86" s="89">
        <v>43450</v>
      </c>
      <c r="J86" s="90"/>
      <c r="K86" s="90">
        <v>15</v>
      </c>
      <c r="L86" s="88">
        <v>40</v>
      </c>
      <c r="M86" s="88" t="s">
        <v>54</v>
      </c>
      <c r="N86" s="88" t="s">
        <v>50</v>
      </c>
      <c r="O86" s="27" t="s">
        <v>267</v>
      </c>
      <c r="P86" s="34" t="s">
        <v>1170</v>
      </c>
      <c r="Q86" s="34" t="s">
        <v>1148</v>
      </c>
      <c r="R86" s="88">
        <v>1</v>
      </c>
      <c r="S86" s="91">
        <v>20272</v>
      </c>
      <c r="T86" s="91"/>
      <c r="U86" s="91"/>
      <c r="V86" s="91">
        <f t="shared" si="54"/>
        <v>20272</v>
      </c>
      <c r="W86" s="92"/>
      <c r="X86" s="92"/>
      <c r="Y86" s="92">
        <f t="shared" si="55"/>
        <v>20272</v>
      </c>
      <c r="Z86" s="91">
        <v>1206</v>
      </c>
      <c r="AA86" s="91">
        <v>755</v>
      </c>
      <c r="AB86" s="93"/>
      <c r="AC86" s="92">
        <f t="shared" si="56"/>
        <v>3547.6</v>
      </c>
      <c r="AD86" s="92">
        <f t="shared" si="57"/>
        <v>608.16</v>
      </c>
      <c r="AE86" s="92">
        <f t="shared" si="58"/>
        <v>1033.8719999999998</v>
      </c>
      <c r="AF86" s="92">
        <f t="shared" si="59"/>
        <v>405.44</v>
      </c>
      <c r="AG86" s="92">
        <f t="shared" si="60"/>
        <v>3705.5</v>
      </c>
      <c r="AH86" s="92">
        <f t="shared" si="61"/>
        <v>37055</v>
      </c>
      <c r="AI86" s="92">
        <f t="shared" si="62"/>
        <v>11116.5</v>
      </c>
      <c r="AJ86" s="92">
        <f t="shared" si="63"/>
        <v>32151.155333333329</v>
      </c>
      <c r="AK86" s="92">
        <f t="shared" si="64"/>
        <v>385813.86399999994</v>
      </c>
      <c r="AL86" s="92"/>
      <c r="AM86" s="92"/>
      <c r="AN86" s="92"/>
      <c r="AO86" s="92"/>
      <c r="AP86" s="97"/>
      <c r="AQ86" s="94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  <c r="TC86" s="97"/>
      <c r="TD86" s="97"/>
      <c r="TE86" s="97"/>
      <c r="TF86" s="97"/>
      <c r="TG86" s="97"/>
      <c r="TH86" s="97"/>
      <c r="TI86" s="97"/>
      <c r="TJ86" s="97"/>
      <c r="TK86" s="97"/>
      <c r="TL86" s="97"/>
      <c r="TM86" s="97"/>
      <c r="TN86" s="97"/>
      <c r="TO86" s="97"/>
      <c r="TP86" s="97"/>
      <c r="TQ86" s="97"/>
      <c r="TR86" s="97"/>
      <c r="TS86" s="97"/>
      <c r="TT86" s="97"/>
      <c r="TU86" s="97"/>
      <c r="TV86" s="97"/>
      <c r="TW86" s="97"/>
      <c r="TX86" s="97"/>
      <c r="TY86" s="97"/>
      <c r="TZ86" s="97"/>
      <c r="UA86" s="97"/>
      <c r="UB86" s="97"/>
      <c r="UC86" s="97"/>
      <c r="UD86" s="97"/>
      <c r="UE86" s="97"/>
      <c r="UF86" s="97"/>
      <c r="UG86" s="97"/>
      <c r="UH86" s="97"/>
      <c r="UI86" s="97"/>
      <c r="UJ86" s="97"/>
      <c r="UK86" s="97"/>
      <c r="UL86" s="97"/>
      <c r="UM86" s="97"/>
      <c r="UN86" s="97"/>
      <c r="UO86" s="97"/>
      <c r="UP86" s="97"/>
      <c r="UQ86" s="97"/>
      <c r="UR86" s="97"/>
      <c r="US86" s="97"/>
      <c r="UT86" s="97"/>
      <c r="UU86" s="97"/>
      <c r="UV86" s="97"/>
      <c r="UW86" s="97"/>
      <c r="UX86" s="97"/>
      <c r="UY86" s="97"/>
      <c r="UZ86" s="97"/>
      <c r="VA86" s="97"/>
      <c r="VB86" s="97"/>
      <c r="VC86" s="97"/>
      <c r="VD86" s="97"/>
      <c r="VE86" s="97"/>
      <c r="VF86" s="97"/>
    </row>
    <row r="87" spans="1:578" s="98" customFormat="1" ht="15">
      <c r="A87" s="84">
        <v>9</v>
      </c>
      <c r="B87" s="29" t="s">
        <v>43</v>
      </c>
      <c r="C87" s="85" t="s">
        <v>44</v>
      </c>
      <c r="D87" s="86">
        <v>203</v>
      </c>
      <c r="E87" s="85" t="s">
        <v>45</v>
      </c>
      <c r="F87" s="25" t="s">
        <v>46</v>
      </c>
      <c r="G87" s="29" t="s">
        <v>268</v>
      </c>
      <c r="H87" s="26" t="s">
        <v>269</v>
      </c>
      <c r="I87" s="89">
        <v>43440</v>
      </c>
      <c r="J87" s="90"/>
      <c r="K87" s="90">
        <v>25</v>
      </c>
      <c r="L87" s="88">
        <v>40</v>
      </c>
      <c r="M87" s="88" t="s">
        <v>54</v>
      </c>
      <c r="N87" s="88" t="s">
        <v>50</v>
      </c>
      <c r="O87" s="27" t="s">
        <v>1171</v>
      </c>
      <c r="P87" s="34" t="s">
        <v>1170</v>
      </c>
      <c r="Q87" s="34" t="s">
        <v>1148</v>
      </c>
      <c r="R87" s="88">
        <v>1</v>
      </c>
      <c r="S87" s="91">
        <v>62968</v>
      </c>
      <c r="T87" s="91"/>
      <c r="U87" s="91"/>
      <c r="V87" s="91">
        <f t="shared" si="54"/>
        <v>62968</v>
      </c>
      <c r="W87" s="92"/>
      <c r="X87" s="92"/>
      <c r="Y87" s="92">
        <f t="shared" si="55"/>
        <v>62968</v>
      </c>
      <c r="Z87" s="91">
        <v>2288</v>
      </c>
      <c r="AA87" s="91">
        <v>1617</v>
      </c>
      <c r="AB87" s="93"/>
      <c r="AC87" s="92">
        <f t="shared" si="56"/>
        <v>11019.4</v>
      </c>
      <c r="AD87" s="92">
        <f t="shared" si="57"/>
        <v>1889.04</v>
      </c>
      <c r="AE87" s="92">
        <f t="shared" si="58"/>
        <v>3211.3679999999999</v>
      </c>
      <c r="AF87" s="92">
        <f t="shared" si="59"/>
        <v>1259.3600000000001</v>
      </c>
      <c r="AG87" s="92">
        <f t="shared" si="60"/>
        <v>11145.5</v>
      </c>
      <c r="AH87" s="92">
        <f t="shared" si="61"/>
        <v>111455</v>
      </c>
      <c r="AI87" s="92">
        <f t="shared" si="62"/>
        <v>33436.5</v>
      </c>
      <c r="AJ87" s="92">
        <f t="shared" si="63"/>
        <v>97255.251333333319</v>
      </c>
      <c r="AK87" s="92">
        <f t="shared" si="64"/>
        <v>1167063.0159999998</v>
      </c>
      <c r="AL87" s="92"/>
      <c r="AM87" s="92"/>
      <c r="AN87" s="92"/>
      <c r="AO87" s="92"/>
      <c r="AP87" s="97"/>
      <c r="AQ87" s="94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  <c r="TC87" s="97"/>
      <c r="TD87" s="97"/>
      <c r="TE87" s="97"/>
      <c r="TF87" s="97"/>
      <c r="TG87" s="97"/>
      <c r="TH87" s="97"/>
      <c r="TI87" s="97"/>
      <c r="TJ87" s="97"/>
      <c r="TK87" s="97"/>
      <c r="TL87" s="97"/>
      <c r="TM87" s="97"/>
      <c r="TN87" s="97"/>
      <c r="TO87" s="97"/>
      <c r="TP87" s="97"/>
      <c r="TQ87" s="97"/>
      <c r="TR87" s="97"/>
      <c r="TS87" s="97"/>
      <c r="TT87" s="97"/>
      <c r="TU87" s="97"/>
      <c r="TV87" s="97"/>
      <c r="TW87" s="97"/>
      <c r="TX87" s="97"/>
      <c r="TY87" s="97"/>
      <c r="TZ87" s="97"/>
      <c r="UA87" s="97"/>
      <c r="UB87" s="97"/>
      <c r="UC87" s="97"/>
      <c r="UD87" s="97"/>
      <c r="UE87" s="97"/>
      <c r="UF87" s="97"/>
      <c r="UG87" s="97"/>
      <c r="UH87" s="97"/>
      <c r="UI87" s="97"/>
      <c r="UJ87" s="97"/>
      <c r="UK87" s="97"/>
      <c r="UL87" s="97"/>
      <c r="UM87" s="97"/>
      <c r="UN87" s="97"/>
      <c r="UO87" s="97"/>
      <c r="UP87" s="97"/>
      <c r="UQ87" s="97"/>
      <c r="UR87" s="97"/>
      <c r="US87" s="97"/>
      <c r="UT87" s="97"/>
      <c r="UU87" s="97"/>
      <c r="UV87" s="97"/>
      <c r="UW87" s="97"/>
      <c r="UX87" s="97"/>
      <c r="UY87" s="97"/>
      <c r="UZ87" s="97"/>
      <c r="VA87" s="97"/>
      <c r="VB87" s="97"/>
      <c r="VC87" s="97"/>
      <c r="VD87" s="97"/>
      <c r="VE87" s="97"/>
      <c r="VF87" s="97"/>
    </row>
    <row r="88" spans="1:578" s="98" customFormat="1" ht="15">
      <c r="A88" s="84">
        <v>10</v>
      </c>
      <c r="B88" s="29" t="s">
        <v>43</v>
      </c>
      <c r="C88" s="85" t="s">
        <v>44</v>
      </c>
      <c r="D88" s="86">
        <v>203</v>
      </c>
      <c r="E88" s="85" t="s">
        <v>45</v>
      </c>
      <c r="F88" s="25" t="s">
        <v>46</v>
      </c>
      <c r="G88" s="29" t="s">
        <v>270</v>
      </c>
      <c r="H88" s="26" t="s">
        <v>271</v>
      </c>
      <c r="I88" s="89">
        <v>39157</v>
      </c>
      <c r="J88" s="90" t="s">
        <v>58</v>
      </c>
      <c r="K88" s="90"/>
      <c r="L88" s="88">
        <v>40</v>
      </c>
      <c r="M88" s="88" t="s">
        <v>54</v>
      </c>
      <c r="N88" s="88" t="s">
        <v>59</v>
      </c>
      <c r="O88" s="26" t="s">
        <v>272</v>
      </c>
      <c r="P88" s="34" t="s">
        <v>1170</v>
      </c>
      <c r="Q88" s="34" t="s">
        <v>1148</v>
      </c>
      <c r="R88" s="88">
        <v>1</v>
      </c>
      <c r="S88" s="92">
        <v>14762</v>
      </c>
      <c r="T88" s="92">
        <v>600</v>
      </c>
      <c r="U88" s="92"/>
      <c r="V88" s="91">
        <f t="shared" si="54"/>
        <v>15362</v>
      </c>
      <c r="W88" s="92"/>
      <c r="X88" s="92"/>
      <c r="Y88" s="92">
        <f t="shared" si="55"/>
        <v>15362</v>
      </c>
      <c r="Z88" s="92">
        <v>1114</v>
      </c>
      <c r="AA88" s="92">
        <v>679</v>
      </c>
      <c r="AB88" s="92">
        <f>102.68*3</f>
        <v>308.04000000000002</v>
      </c>
      <c r="AC88" s="92">
        <f t="shared" si="56"/>
        <v>2688.35</v>
      </c>
      <c r="AD88" s="92">
        <f t="shared" si="57"/>
        <v>460.85999999999996</v>
      </c>
      <c r="AE88" s="92">
        <f t="shared" si="58"/>
        <v>783.46199999999999</v>
      </c>
      <c r="AF88" s="92">
        <f t="shared" si="59"/>
        <v>307.24</v>
      </c>
      <c r="AG88" s="92">
        <f t="shared" si="60"/>
        <v>2859.166666666667</v>
      </c>
      <c r="AH88" s="92">
        <f t="shared" si="61"/>
        <v>28591.666666666668</v>
      </c>
      <c r="AI88" s="92">
        <f t="shared" si="62"/>
        <v>8577.5</v>
      </c>
      <c r="AJ88" s="92">
        <f t="shared" si="63"/>
        <v>25038.646444444446</v>
      </c>
      <c r="AK88" s="92">
        <f t="shared" si="64"/>
        <v>300463.75733333337</v>
      </c>
      <c r="AL88" s="92"/>
      <c r="AM88" s="92"/>
      <c r="AN88" s="92"/>
      <c r="AO88" s="92"/>
      <c r="AP88" s="97"/>
      <c r="AQ88" s="94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  <c r="TC88" s="97"/>
      <c r="TD88" s="97"/>
      <c r="TE88" s="97"/>
      <c r="TF88" s="97"/>
      <c r="TG88" s="97"/>
      <c r="TH88" s="97"/>
      <c r="TI88" s="97"/>
      <c r="TJ88" s="97"/>
      <c r="TK88" s="97"/>
      <c r="TL88" s="97"/>
      <c r="TM88" s="97"/>
      <c r="TN88" s="97"/>
      <c r="TO88" s="97"/>
      <c r="TP88" s="97"/>
      <c r="TQ88" s="97"/>
      <c r="TR88" s="97"/>
      <c r="TS88" s="97"/>
      <c r="TT88" s="97"/>
      <c r="TU88" s="97"/>
      <c r="TV88" s="97"/>
      <c r="TW88" s="97"/>
      <c r="TX88" s="97"/>
      <c r="TY88" s="97"/>
      <c r="TZ88" s="97"/>
      <c r="UA88" s="97"/>
      <c r="UB88" s="97"/>
      <c r="UC88" s="97"/>
      <c r="UD88" s="97"/>
      <c r="UE88" s="97"/>
      <c r="UF88" s="97"/>
      <c r="UG88" s="97"/>
      <c r="UH88" s="97"/>
      <c r="UI88" s="97"/>
      <c r="UJ88" s="97"/>
      <c r="UK88" s="97"/>
      <c r="UL88" s="97"/>
      <c r="UM88" s="97"/>
      <c r="UN88" s="97"/>
      <c r="UO88" s="97"/>
      <c r="UP88" s="97"/>
      <c r="UQ88" s="97"/>
      <c r="UR88" s="97"/>
      <c r="US88" s="97"/>
      <c r="UT88" s="97"/>
      <c r="UU88" s="97"/>
      <c r="UV88" s="97"/>
      <c r="UW88" s="97"/>
      <c r="UX88" s="97"/>
      <c r="UY88" s="97"/>
      <c r="UZ88" s="97"/>
      <c r="VA88" s="97"/>
      <c r="VB88" s="97"/>
      <c r="VC88" s="97"/>
      <c r="VD88" s="97"/>
      <c r="VE88" s="97"/>
      <c r="VF88" s="97"/>
    </row>
    <row r="89" spans="1:578" s="98" customFormat="1" ht="15">
      <c r="A89" s="84">
        <v>11</v>
      </c>
      <c r="B89" s="29" t="s">
        <v>43</v>
      </c>
      <c r="C89" s="85" t="s">
        <v>44</v>
      </c>
      <c r="D89" s="86">
        <v>203</v>
      </c>
      <c r="E89" s="85" t="s">
        <v>45</v>
      </c>
      <c r="F89" s="25" t="s">
        <v>46</v>
      </c>
      <c r="G89" s="88" t="s">
        <v>273</v>
      </c>
      <c r="H89" s="26" t="s">
        <v>274</v>
      </c>
      <c r="I89" s="89">
        <v>37753</v>
      </c>
      <c r="J89" s="90" t="s">
        <v>275</v>
      </c>
      <c r="K89" s="90"/>
      <c r="L89" s="88">
        <v>40</v>
      </c>
      <c r="M89" s="88" t="s">
        <v>49</v>
      </c>
      <c r="N89" s="88" t="s">
        <v>59</v>
      </c>
      <c r="O89" s="26" t="s">
        <v>276</v>
      </c>
      <c r="P89" s="34" t="s">
        <v>1170</v>
      </c>
      <c r="Q89" s="34" t="s">
        <v>1148</v>
      </c>
      <c r="R89" s="88">
        <v>1</v>
      </c>
      <c r="S89" s="92">
        <v>14774</v>
      </c>
      <c r="T89" s="92">
        <v>600</v>
      </c>
      <c r="U89" s="92"/>
      <c r="V89" s="91">
        <f t="shared" si="54"/>
        <v>15374</v>
      </c>
      <c r="W89" s="92"/>
      <c r="X89" s="92"/>
      <c r="Y89" s="92">
        <f t="shared" si="55"/>
        <v>15374</v>
      </c>
      <c r="Z89" s="92">
        <v>869</v>
      </c>
      <c r="AA89" s="92">
        <v>599</v>
      </c>
      <c r="AB89" s="93">
        <f>102.68*4</f>
        <v>410.72</v>
      </c>
      <c r="AC89" s="92">
        <f t="shared" si="56"/>
        <v>2690.45</v>
      </c>
      <c r="AD89" s="92">
        <f t="shared" si="57"/>
        <v>461.21999999999997</v>
      </c>
      <c r="AE89" s="92">
        <f t="shared" si="58"/>
        <v>784.07399999999996</v>
      </c>
      <c r="AF89" s="92">
        <f t="shared" si="59"/>
        <v>307.48</v>
      </c>
      <c r="AG89" s="92">
        <f t="shared" si="60"/>
        <v>2807</v>
      </c>
      <c r="AH89" s="92">
        <f t="shared" si="61"/>
        <v>28070</v>
      </c>
      <c r="AI89" s="92">
        <f t="shared" si="62"/>
        <v>8421</v>
      </c>
      <c r="AJ89" s="92">
        <f t="shared" si="63"/>
        <v>24770.777333333332</v>
      </c>
      <c r="AK89" s="92">
        <f t="shared" si="64"/>
        <v>297249.32799999998</v>
      </c>
      <c r="AL89" s="92"/>
      <c r="AM89" s="92"/>
      <c r="AN89" s="92"/>
      <c r="AO89" s="92"/>
      <c r="AP89" s="97"/>
      <c r="AQ89" s="94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  <c r="TC89" s="97"/>
      <c r="TD89" s="97"/>
      <c r="TE89" s="97"/>
      <c r="TF89" s="97"/>
      <c r="TG89" s="97"/>
      <c r="TH89" s="97"/>
      <c r="TI89" s="97"/>
      <c r="TJ89" s="97"/>
      <c r="TK89" s="97"/>
      <c r="TL89" s="97"/>
      <c r="TM89" s="97"/>
      <c r="TN89" s="97"/>
      <c r="TO89" s="97"/>
      <c r="TP89" s="97"/>
      <c r="TQ89" s="97"/>
      <c r="TR89" s="97"/>
      <c r="TS89" s="97"/>
      <c r="TT89" s="97"/>
      <c r="TU89" s="97"/>
      <c r="TV89" s="97"/>
      <c r="TW89" s="97"/>
      <c r="TX89" s="97"/>
      <c r="TY89" s="97"/>
      <c r="TZ89" s="97"/>
      <c r="UA89" s="97"/>
      <c r="UB89" s="97"/>
      <c r="UC89" s="97"/>
      <c r="UD89" s="97"/>
      <c r="UE89" s="97"/>
      <c r="UF89" s="97"/>
      <c r="UG89" s="97"/>
      <c r="UH89" s="97"/>
      <c r="UI89" s="97"/>
      <c r="UJ89" s="97"/>
      <c r="UK89" s="97"/>
      <c r="UL89" s="97"/>
      <c r="UM89" s="97"/>
      <c r="UN89" s="97"/>
      <c r="UO89" s="97"/>
      <c r="UP89" s="97"/>
      <c r="UQ89" s="97"/>
      <c r="UR89" s="97"/>
      <c r="US89" s="97"/>
      <c r="UT89" s="97"/>
      <c r="UU89" s="97"/>
      <c r="UV89" s="97"/>
      <c r="UW89" s="97"/>
      <c r="UX89" s="97"/>
      <c r="UY89" s="97"/>
      <c r="UZ89" s="97"/>
      <c r="VA89" s="97"/>
      <c r="VB89" s="97"/>
      <c r="VC89" s="97"/>
      <c r="VD89" s="97"/>
      <c r="VE89" s="97"/>
      <c r="VF89" s="97"/>
    </row>
    <row r="90" spans="1:578" s="98" customFormat="1" ht="15">
      <c r="A90" s="84">
        <v>12</v>
      </c>
      <c r="B90" s="29" t="s">
        <v>43</v>
      </c>
      <c r="C90" s="85" t="s">
        <v>44</v>
      </c>
      <c r="D90" s="86">
        <v>203</v>
      </c>
      <c r="E90" s="85" t="s">
        <v>45</v>
      </c>
      <c r="F90" s="25" t="s">
        <v>46</v>
      </c>
      <c r="G90" s="29" t="s">
        <v>277</v>
      </c>
      <c r="H90" s="26" t="s">
        <v>278</v>
      </c>
      <c r="I90" s="89">
        <v>43512</v>
      </c>
      <c r="J90" s="90"/>
      <c r="K90" s="90">
        <v>18</v>
      </c>
      <c r="L90" s="88">
        <v>40</v>
      </c>
      <c r="M90" s="88" t="s">
        <v>49</v>
      </c>
      <c r="N90" s="88" t="s">
        <v>50</v>
      </c>
      <c r="O90" s="26" t="s">
        <v>279</v>
      </c>
      <c r="P90" s="34" t="s">
        <v>1170</v>
      </c>
      <c r="Q90" s="34" t="s">
        <v>1148</v>
      </c>
      <c r="R90" s="88">
        <v>1</v>
      </c>
      <c r="S90" s="91">
        <v>29714</v>
      </c>
      <c r="T90" s="91"/>
      <c r="U90" s="91"/>
      <c r="V90" s="91">
        <f t="shared" si="54"/>
        <v>29714</v>
      </c>
      <c r="W90" s="92"/>
      <c r="X90" s="92"/>
      <c r="Y90" s="92">
        <f t="shared" si="55"/>
        <v>29714</v>
      </c>
      <c r="Z90" s="91">
        <v>1465</v>
      </c>
      <c r="AA90" s="91">
        <v>987</v>
      </c>
      <c r="AB90" s="93"/>
      <c r="AC90" s="92">
        <f t="shared" si="56"/>
        <v>5199.95</v>
      </c>
      <c r="AD90" s="92">
        <f t="shared" si="57"/>
        <v>891.42</v>
      </c>
      <c r="AE90" s="92">
        <f t="shared" si="58"/>
        <v>1515.414</v>
      </c>
      <c r="AF90" s="92">
        <f t="shared" si="59"/>
        <v>594.28</v>
      </c>
      <c r="AG90" s="92">
        <f t="shared" si="60"/>
        <v>5361</v>
      </c>
      <c r="AH90" s="92">
        <f t="shared" si="61"/>
        <v>53610</v>
      </c>
      <c r="AI90" s="92">
        <f t="shared" si="62"/>
        <v>16083</v>
      </c>
      <c r="AJ90" s="92">
        <f t="shared" si="63"/>
        <v>46621.563999999991</v>
      </c>
      <c r="AK90" s="92">
        <f t="shared" si="64"/>
        <v>559458.76799999992</v>
      </c>
      <c r="AL90" s="92"/>
      <c r="AM90" s="92"/>
      <c r="AN90" s="92"/>
      <c r="AO90" s="92"/>
      <c r="AP90" s="97"/>
      <c r="AQ90" s="94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  <c r="TC90" s="97"/>
      <c r="TD90" s="97"/>
      <c r="TE90" s="97"/>
      <c r="TF90" s="97"/>
      <c r="TG90" s="97"/>
      <c r="TH90" s="97"/>
      <c r="TI90" s="97"/>
      <c r="TJ90" s="97"/>
      <c r="TK90" s="97"/>
      <c r="TL90" s="97"/>
      <c r="TM90" s="97"/>
      <c r="TN90" s="97"/>
      <c r="TO90" s="97"/>
      <c r="TP90" s="97"/>
      <c r="TQ90" s="97"/>
      <c r="TR90" s="97"/>
      <c r="TS90" s="97"/>
      <c r="TT90" s="97"/>
      <c r="TU90" s="97"/>
      <c r="TV90" s="97"/>
      <c r="TW90" s="97"/>
      <c r="TX90" s="97"/>
      <c r="TY90" s="97"/>
      <c r="TZ90" s="97"/>
      <c r="UA90" s="97"/>
      <c r="UB90" s="97"/>
      <c r="UC90" s="97"/>
      <c r="UD90" s="97"/>
      <c r="UE90" s="97"/>
      <c r="UF90" s="97"/>
      <c r="UG90" s="97"/>
      <c r="UH90" s="97"/>
      <c r="UI90" s="97"/>
      <c r="UJ90" s="97"/>
      <c r="UK90" s="97"/>
      <c r="UL90" s="97"/>
      <c r="UM90" s="97"/>
      <c r="UN90" s="97"/>
      <c r="UO90" s="97"/>
      <c r="UP90" s="97"/>
      <c r="UQ90" s="97"/>
      <c r="UR90" s="97"/>
      <c r="US90" s="97"/>
      <c r="UT90" s="97"/>
      <c r="UU90" s="97"/>
      <c r="UV90" s="97"/>
      <c r="UW90" s="97"/>
      <c r="UX90" s="97"/>
      <c r="UY90" s="97"/>
      <c r="UZ90" s="97"/>
      <c r="VA90" s="97"/>
      <c r="VB90" s="97"/>
      <c r="VC90" s="97"/>
      <c r="VD90" s="97"/>
      <c r="VE90" s="97"/>
      <c r="VF90" s="97"/>
    </row>
    <row r="91" spans="1:578" s="98" customFormat="1" ht="15">
      <c r="A91" s="84">
        <v>13</v>
      </c>
      <c r="B91" s="29" t="s">
        <v>43</v>
      </c>
      <c r="C91" s="85" t="s">
        <v>44</v>
      </c>
      <c r="D91" s="86">
        <v>203</v>
      </c>
      <c r="E91" s="85" t="s">
        <v>45</v>
      </c>
      <c r="F91" s="25" t="s">
        <v>46</v>
      </c>
      <c r="G91" s="29" t="s">
        <v>280</v>
      </c>
      <c r="H91" s="26" t="s">
        <v>281</v>
      </c>
      <c r="I91" s="89">
        <v>37545</v>
      </c>
      <c r="J91" s="90"/>
      <c r="K91" s="90">
        <v>19</v>
      </c>
      <c r="L91" s="88">
        <v>40</v>
      </c>
      <c r="M91" s="88" t="s">
        <v>49</v>
      </c>
      <c r="N91" s="88" t="s">
        <v>50</v>
      </c>
      <c r="O91" s="27" t="s">
        <v>282</v>
      </c>
      <c r="P91" s="34" t="s">
        <v>1170</v>
      </c>
      <c r="Q91" s="34" t="s">
        <v>1148</v>
      </c>
      <c r="R91" s="88">
        <v>1</v>
      </c>
      <c r="S91" s="91">
        <v>33470</v>
      </c>
      <c r="T91" s="91"/>
      <c r="U91" s="91"/>
      <c r="V91" s="91">
        <f t="shared" si="54"/>
        <v>33470</v>
      </c>
      <c r="W91" s="92"/>
      <c r="X91" s="92"/>
      <c r="Y91" s="92">
        <f t="shared" si="55"/>
        <v>33470</v>
      </c>
      <c r="Z91" s="91">
        <v>1549</v>
      </c>
      <c r="AA91" s="91">
        <v>1016</v>
      </c>
      <c r="AB91" s="93">
        <f>102.68*4</f>
        <v>410.72</v>
      </c>
      <c r="AC91" s="92">
        <f t="shared" si="56"/>
        <v>5857.25</v>
      </c>
      <c r="AD91" s="92">
        <f t="shared" si="57"/>
        <v>1004.0999999999999</v>
      </c>
      <c r="AE91" s="92">
        <f t="shared" si="58"/>
        <v>1706.9699999999998</v>
      </c>
      <c r="AF91" s="92">
        <f t="shared" si="59"/>
        <v>669.4</v>
      </c>
      <c r="AG91" s="92">
        <f t="shared" si="60"/>
        <v>6005.8333333333339</v>
      </c>
      <c r="AH91" s="92">
        <f t="shared" si="61"/>
        <v>60058.333333333336</v>
      </c>
      <c r="AI91" s="92">
        <f t="shared" si="62"/>
        <v>18017.5</v>
      </c>
      <c r="AJ91" s="92">
        <f t="shared" si="63"/>
        <v>52690.245555555557</v>
      </c>
      <c r="AK91" s="92">
        <f t="shared" si="64"/>
        <v>632282.94666666666</v>
      </c>
      <c r="AL91" s="92"/>
      <c r="AM91" s="92"/>
      <c r="AN91" s="92"/>
      <c r="AO91" s="92"/>
      <c r="AP91" s="97"/>
      <c r="AQ91" s="94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  <c r="TC91" s="97"/>
      <c r="TD91" s="97"/>
      <c r="TE91" s="97"/>
      <c r="TF91" s="97"/>
      <c r="TG91" s="97"/>
      <c r="TH91" s="97"/>
      <c r="TI91" s="97"/>
      <c r="TJ91" s="97"/>
      <c r="TK91" s="97"/>
      <c r="TL91" s="97"/>
      <c r="TM91" s="97"/>
      <c r="TN91" s="97"/>
      <c r="TO91" s="97"/>
      <c r="TP91" s="97"/>
      <c r="TQ91" s="97"/>
      <c r="TR91" s="97"/>
      <c r="TS91" s="97"/>
      <c r="TT91" s="97"/>
      <c r="TU91" s="97"/>
      <c r="TV91" s="97"/>
      <c r="TW91" s="97"/>
      <c r="TX91" s="97"/>
      <c r="TY91" s="97"/>
      <c r="TZ91" s="97"/>
      <c r="UA91" s="97"/>
      <c r="UB91" s="97"/>
      <c r="UC91" s="97"/>
      <c r="UD91" s="97"/>
      <c r="UE91" s="97"/>
      <c r="UF91" s="97"/>
      <c r="UG91" s="97"/>
      <c r="UH91" s="97"/>
      <c r="UI91" s="97"/>
      <c r="UJ91" s="97"/>
      <c r="UK91" s="97"/>
      <c r="UL91" s="97"/>
      <c r="UM91" s="97"/>
      <c r="UN91" s="97"/>
      <c r="UO91" s="97"/>
      <c r="UP91" s="97"/>
      <c r="UQ91" s="97"/>
      <c r="UR91" s="97"/>
      <c r="US91" s="97"/>
      <c r="UT91" s="97"/>
      <c r="UU91" s="97"/>
      <c r="UV91" s="97"/>
      <c r="UW91" s="97"/>
      <c r="UX91" s="97"/>
      <c r="UY91" s="97"/>
      <c r="UZ91" s="97"/>
      <c r="VA91" s="97"/>
      <c r="VB91" s="97"/>
      <c r="VC91" s="97"/>
      <c r="VD91" s="97"/>
      <c r="VE91" s="97"/>
      <c r="VF91" s="97"/>
    </row>
    <row r="92" spans="1:578" s="96" customFormat="1" ht="15">
      <c r="A92" s="84">
        <v>14</v>
      </c>
      <c r="B92" s="29" t="s">
        <v>43</v>
      </c>
      <c r="C92" s="85" t="s">
        <v>44</v>
      </c>
      <c r="D92" s="86">
        <v>203</v>
      </c>
      <c r="E92" s="85" t="s">
        <v>45</v>
      </c>
      <c r="F92" s="25" t="s">
        <v>46</v>
      </c>
      <c r="G92" s="29" t="s">
        <v>283</v>
      </c>
      <c r="H92" s="26" t="s">
        <v>284</v>
      </c>
      <c r="I92" s="89">
        <v>38299</v>
      </c>
      <c r="J92" s="90"/>
      <c r="K92" s="90">
        <v>18</v>
      </c>
      <c r="L92" s="88">
        <v>40</v>
      </c>
      <c r="M92" s="88" t="s">
        <v>49</v>
      </c>
      <c r="N92" s="88" t="s">
        <v>50</v>
      </c>
      <c r="O92" s="26" t="s">
        <v>285</v>
      </c>
      <c r="P92" s="34" t="s">
        <v>1170</v>
      </c>
      <c r="Q92" s="34" t="s">
        <v>1148</v>
      </c>
      <c r="R92" s="88">
        <v>1</v>
      </c>
      <c r="S92" s="91">
        <v>29714</v>
      </c>
      <c r="T92" s="91"/>
      <c r="U92" s="91"/>
      <c r="V92" s="91">
        <f t="shared" si="54"/>
        <v>29714</v>
      </c>
      <c r="W92" s="92"/>
      <c r="X92" s="92"/>
      <c r="Y92" s="92">
        <f t="shared" si="55"/>
        <v>29714</v>
      </c>
      <c r="Z92" s="91">
        <v>1465</v>
      </c>
      <c r="AA92" s="91">
        <v>987</v>
      </c>
      <c r="AB92" s="93">
        <f>102.68*4</f>
        <v>410.72</v>
      </c>
      <c r="AC92" s="92">
        <f t="shared" si="56"/>
        <v>5199.95</v>
      </c>
      <c r="AD92" s="92">
        <f t="shared" si="57"/>
        <v>891.42</v>
      </c>
      <c r="AE92" s="92">
        <f t="shared" si="58"/>
        <v>1515.414</v>
      </c>
      <c r="AF92" s="92">
        <f t="shared" si="59"/>
        <v>594.28</v>
      </c>
      <c r="AG92" s="92">
        <f t="shared" si="60"/>
        <v>5361</v>
      </c>
      <c r="AH92" s="92">
        <f t="shared" si="61"/>
        <v>53610</v>
      </c>
      <c r="AI92" s="92">
        <f t="shared" si="62"/>
        <v>16083</v>
      </c>
      <c r="AJ92" s="92">
        <f t="shared" si="63"/>
        <v>47032.283999999992</v>
      </c>
      <c r="AK92" s="92">
        <f t="shared" si="64"/>
        <v>564387.40799999994</v>
      </c>
      <c r="AL92" s="92"/>
      <c r="AM92" s="99"/>
      <c r="AN92" s="99"/>
      <c r="AO92" s="99"/>
      <c r="AQ92" s="94"/>
    </row>
    <row r="93" spans="1:578" s="102" customFormat="1" ht="15">
      <c r="A93" s="84">
        <v>15</v>
      </c>
      <c r="B93" s="29" t="s">
        <v>43</v>
      </c>
      <c r="C93" s="85" t="s">
        <v>44</v>
      </c>
      <c r="D93" s="86">
        <v>203</v>
      </c>
      <c r="E93" s="85" t="s">
        <v>45</v>
      </c>
      <c r="F93" s="25" t="s">
        <v>46</v>
      </c>
      <c r="G93" s="29" t="s">
        <v>286</v>
      </c>
      <c r="H93" s="26" t="s">
        <v>287</v>
      </c>
      <c r="I93" s="89">
        <v>43440</v>
      </c>
      <c r="J93" s="90"/>
      <c r="K93" s="90">
        <v>13</v>
      </c>
      <c r="L93" s="88">
        <v>40</v>
      </c>
      <c r="M93" s="88" t="s">
        <v>49</v>
      </c>
      <c r="N93" s="88" t="s">
        <v>50</v>
      </c>
      <c r="O93" s="26" t="s">
        <v>124</v>
      </c>
      <c r="P93" s="34" t="s">
        <v>1170</v>
      </c>
      <c r="Q93" s="34" t="s">
        <v>1148</v>
      </c>
      <c r="R93" s="88">
        <v>1</v>
      </c>
      <c r="S93" s="91">
        <v>16246</v>
      </c>
      <c r="T93" s="91"/>
      <c r="U93" s="91"/>
      <c r="V93" s="91">
        <f t="shared" si="54"/>
        <v>16246</v>
      </c>
      <c r="W93" s="92"/>
      <c r="X93" s="92"/>
      <c r="Y93" s="92">
        <f t="shared" si="55"/>
        <v>16246</v>
      </c>
      <c r="Z93" s="91">
        <v>1128</v>
      </c>
      <c r="AA93" s="91">
        <v>703</v>
      </c>
      <c r="AB93" s="93"/>
      <c r="AC93" s="92">
        <f t="shared" si="56"/>
        <v>2843.0499999999997</v>
      </c>
      <c r="AD93" s="92">
        <f t="shared" si="57"/>
        <v>487.38</v>
      </c>
      <c r="AE93" s="92">
        <f t="shared" si="58"/>
        <v>828.54599999999994</v>
      </c>
      <c r="AF93" s="92">
        <f t="shared" si="59"/>
        <v>324.92</v>
      </c>
      <c r="AG93" s="92">
        <f t="shared" si="60"/>
        <v>3012.8333333333335</v>
      </c>
      <c r="AH93" s="92">
        <f t="shared" si="61"/>
        <v>30128.333333333336</v>
      </c>
      <c r="AI93" s="92">
        <f t="shared" si="62"/>
        <v>9038.5</v>
      </c>
      <c r="AJ93" s="92">
        <f t="shared" si="63"/>
        <v>26075.86822222222</v>
      </c>
      <c r="AK93" s="92">
        <f t="shared" si="64"/>
        <v>312910.41866666661</v>
      </c>
      <c r="AL93" s="92"/>
      <c r="AM93" s="92"/>
      <c r="AN93" s="92"/>
      <c r="AO93" s="92"/>
      <c r="AP93" s="97"/>
      <c r="AQ93" s="94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  <c r="TC93" s="97"/>
      <c r="TD93" s="97"/>
      <c r="TE93" s="97"/>
      <c r="TF93" s="97"/>
      <c r="TG93" s="97"/>
      <c r="TH93" s="97"/>
      <c r="TI93" s="97"/>
      <c r="TJ93" s="97"/>
      <c r="TK93" s="97"/>
      <c r="TL93" s="97"/>
      <c r="TM93" s="97"/>
      <c r="TN93" s="97"/>
      <c r="TO93" s="97"/>
      <c r="TP93" s="97"/>
      <c r="TQ93" s="97"/>
      <c r="TR93" s="97"/>
      <c r="TS93" s="97"/>
      <c r="TT93" s="97"/>
      <c r="TU93" s="97"/>
      <c r="TV93" s="97"/>
      <c r="TW93" s="97"/>
      <c r="TX93" s="97"/>
      <c r="TY93" s="97"/>
      <c r="TZ93" s="97"/>
      <c r="UA93" s="97"/>
      <c r="UB93" s="97"/>
      <c r="UC93" s="97"/>
      <c r="UD93" s="97"/>
      <c r="UE93" s="97"/>
      <c r="UF93" s="97"/>
      <c r="UG93" s="97"/>
      <c r="UH93" s="97"/>
      <c r="UI93" s="97"/>
      <c r="UJ93" s="97"/>
      <c r="UK93" s="97"/>
      <c r="UL93" s="97"/>
      <c r="UM93" s="97"/>
      <c r="UN93" s="97"/>
      <c r="UO93" s="97"/>
      <c r="UP93" s="97"/>
      <c r="UQ93" s="97"/>
      <c r="UR93" s="97"/>
      <c r="US93" s="97"/>
      <c r="UT93" s="97"/>
      <c r="UU93" s="97"/>
      <c r="UV93" s="97"/>
      <c r="UW93" s="97"/>
      <c r="UX93" s="97"/>
      <c r="UY93" s="97"/>
      <c r="UZ93" s="97"/>
      <c r="VA93" s="97"/>
      <c r="VB93" s="97"/>
      <c r="VC93" s="97"/>
      <c r="VD93" s="97"/>
      <c r="VE93" s="97"/>
      <c r="VF93" s="97"/>
    </row>
    <row r="94" spans="1:578" s="97" customFormat="1" ht="15">
      <c r="A94" s="84">
        <v>16</v>
      </c>
      <c r="B94" s="29" t="s">
        <v>43</v>
      </c>
      <c r="C94" s="85" t="s">
        <v>44</v>
      </c>
      <c r="D94" s="86">
        <v>203</v>
      </c>
      <c r="E94" s="85" t="s">
        <v>45</v>
      </c>
      <c r="F94" s="25" t="s">
        <v>46</v>
      </c>
      <c r="G94" s="29" t="s">
        <v>288</v>
      </c>
      <c r="H94" s="26" t="s">
        <v>289</v>
      </c>
      <c r="I94" s="89">
        <v>43440</v>
      </c>
      <c r="J94" s="90"/>
      <c r="K94" s="90">
        <v>13</v>
      </c>
      <c r="L94" s="88">
        <v>40</v>
      </c>
      <c r="M94" s="88" t="s">
        <v>49</v>
      </c>
      <c r="N94" s="88" t="s">
        <v>50</v>
      </c>
      <c r="O94" s="26" t="s">
        <v>124</v>
      </c>
      <c r="P94" s="34" t="s">
        <v>1170</v>
      </c>
      <c r="Q94" s="34" t="s">
        <v>1148</v>
      </c>
      <c r="R94" s="88">
        <v>1</v>
      </c>
      <c r="S94" s="91">
        <v>16246</v>
      </c>
      <c r="T94" s="91"/>
      <c r="U94" s="91"/>
      <c r="V94" s="91">
        <f t="shared" si="54"/>
        <v>16246</v>
      </c>
      <c r="W94" s="92"/>
      <c r="X94" s="92"/>
      <c r="Y94" s="92">
        <f t="shared" si="55"/>
        <v>16246</v>
      </c>
      <c r="Z94" s="91">
        <v>1128</v>
      </c>
      <c r="AA94" s="91">
        <v>703</v>
      </c>
      <c r="AB94" s="93"/>
      <c r="AC94" s="92">
        <f t="shared" si="56"/>
        <v>2843.0499999999997</v>
      </c>
      <c r="AD94" s="92">
        <f t="shared" si="57"/>
        <v>487.38</v>
      </c>
      <c r="AE94" s="92">
        <f t="shared" si="58"/>
        <v>828.54599999999994</v>
      </c>
      <c r="AF94" s="92">
        <f t="shared" si="59"/>
        <v>324.92</v>
      </c>
      <c r="AG94" s="92">
        <f t="shared" si="60"/>
        <v>3012.8333333333335</v>
      </c>
      <c r="AH94" s="92">
        <f t="shared" si="61"/>
        <v>30128.333333333336</v>
      </c>
      <c r="AI94" s="92">
        <f t="shared" si="62"/>
        <v>9038.5</v>
      </c>
      <c r="AJ94" s="92">
        <f t="shared" si="63"/>
        <v>26075.86822222222</v>
      </c>
      <c r="AK94" s="92">
        <f t="shared" si="64"/>
        <v>312910.41866666661</v>
      </c>
      <c r="AL94" s="92"/>
      <c r="AM94" s="92"/>
      <c r="AN94" s="92"/>
      <c r="AO94" s="92"/>
      <c r="AQ94" s="94"/>
    </row>
    <row r="95" spans="1:578" s="102" customFormat="1" ht="15">
      <c r="A95" s="84">
        <v>17</v>
      </c>
      <c r="B95" s="29" t="s">
        <v>43</v>
      </c>
      <c r="C95" s="85" t="s">
        <v>44</v>
      </c>
      <c r="D95" s="86">
        <v>203</v>
      </c>
      <c r="E95" s="85" t="s">
        <v>45</v>
      </c>
      <c r="F95" s="25" t="s">
        <v>46</v>
      </c>
      <c r="G95" s="88" t="s">
        <v>290</v>
      </c>
      <c r="H95" s="26" t="s">
        <v>291</v>
      </c>
      <c r="I95" s="89">
        <v>43512</v>
      </c>
      <c r="J95" s="90"/>
      <c r="K95" s="90">
        <v>13</v>
      </c>
      <c r="L95" s="88">
        <v>40</v>
      </c>
      <c r="M95" s="88" t="s">
        <v>49</v>
      </c>
      <c r="N95" s="88" t="s">
        <v>50</v>
      </c>
      <c r="O95" s="26" t="s">
        <v>124</v>
      </c>
      <c r="P95" s="34" t="s">
        <v>1170</v>
      </c>
      <c r="Q95" s="34" t="s">
        <v>1148</v>
      </c>
      <c r="R95" s="88">
        <v>1</v>
      </c>
      <c r="S95" s="91">
        <v>16246</v>
      </c>
      <c r="T95" s="91"/>
      <c r="U95" s="91"/>
      <c r="V95" s="91">
        <f t="shared" si="54"/>
        <v>16246</v>
      </c>
      <c r="W95" s="92"/>
      <c r="X95" s="92"/>
      <c r="Y95" s="92">
        <f t="shared" si="55"/>
        <v>16246</v>
      </c>
      <c r="Z95" s="91">
        <v>1128</v>
      </c>
      <c r="AA95" s="91">
        <v>703</v>
      </c>
      <c r="AB95" s="92">
        <f>102.68*3</f>
        <v>308.04000000000002</v>
      </c>
      <c r="AC95" s="92">
        <f t="shared" si="56"/>
        <v>2843.0499999999997</v>
      </c>
      <c r="AD95" s="92">
        <f t="shared" si="57"/>
        <v>487.38</v>
      </c>
      <c r="AE95" s="92">
        <f t="shared" si="58"/>
        <v>828.54599999999994</v>
      </c>
      <c r="AF95" s="92">
        <f t="shared" si="59"/>
        <v>324.92</v>
      </c>
      <c r="AG95" s="92">
        <f t="shared" si="60"/>
        <v>3012.8333333333335</v>
      </c>
      <c r="AH95" s="92">
        <f t="shared" si="61"/>
        <v>30128.333333333336</v>
      </c>
      <c r="AI95" s="92">
        <f t="shared" si="62"/>
        <v>9038.5</v>
      </c>
      <c r="AJ95" s="92">
        <f t="shared" si="63"/>
        <v>26383.908222222221</v>
      </c>
      <c r="AK95" s="92">
        <f t="shared" si="64"/>
        <v>316606.89866666665</v>
      </c>
      <c r="AL95" s="92"/>
      <c r="AM95" s="92"/>
      <c r="AN95" s="92"/>
      <c r="AO95" s="92"/>
      <c r="AP95" s="97"/>
      <c r="AQ95" s="94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  <c r="TC95" s="97"/>
      <c r="TD95" s="97"/>
      <c r="TE95" s="97"/>
      <c r="TF95" s="97"/>
      <c r="TG95" s="97"/>
      <c r="TH95" s="97"/>
      <c r="TI95" s="97"/>
      <c r="TJ95" s="97"/>
      <c r="TK95" s="97"/>
      <c r="TL95" s="97"/>
      <c r="TM95" s="97"/>
      <c r="TN95" s="97"/>
      <c r="TO95" s="97"/>
      <c r="TP95" s="97"/>
      <c r="TQ95" s="97"/>
      <c r="TR95" s="97"/>
      <c r="TS95" s="97"/>
      <c r="TT95" s="97"/>
      <c r="TU95" s="97"/>
      <c r="TV95" s="97"/>
      <c r="TW95" s="97"/>
      <c r="TX95" s="97"/>
      <c r="TY95" s="97"/>
      <c r="TZ95" s="97"/>
      <c r="UA95" s="97"/>
      <c r="UB95" s="97"/>
      <c r="UC95" s="97"/>
      <c r="UD95" s="97"/>
      <c r="UE95" s="97"/>
      <c r="UF95" s="97"/>
      <c r="UG95" s="97"/>
      <c r="UH95" s="97"/>
      <c r="UI95" s="97"/>
      <c r="UJ95" s="97"/>
      <c r="UK95" s="97"/>
      <c r="UL95" s="97"/>
      <c r="UM95" s="97"/>
      <c r="UN95" s="97"/>
      <c r="UO95" s="97"/>
      <c r="UP95" s="97"/>
      <c r="UQ95" s="97"/>
      <c r="UR95" s="97"/>
      <c r="US95" s="97"/>
      <c r="UT95" s="97"/>
      <c r="UU95" s="97"/>
      <c r="UV95" s="97"/>
      <c r="UW95" s="97"/>
      <c r="UX95" s="97"/>
      <c r="UY95" s="97"/>
      <c r="UZ95" s="97"/>
      <c r="VA95" s="97"/>
      <c r="VB95" s="97"/>
      <c r="VC95" s="97"/>
      <c r="VD95" s="97"/>
      <c r="VE95" s="97"/>
      <c r="VF95" s="97"/>
    </row>
    <row r="96" spans="1:578" s="96" customFormat="1" ht="15">
      <c r="A96" s="84">
        <v>18</v>
      </c>
      <c r="B96" s="29" t="s">
        <v>43</v>
      </c>
      <c r="C96" s="85" t="s">
        <v>44</v>
      </c>
      <c r="D96" s="86">
        <v>203</v>
      </c>
      <c r="E96" s="85" t="s">
        <v>45</v>
      </c>
      <c r="F96" s="25" t="s">
        <v>46</v>
      </c>
      <c r="G96" s="88" t="s">
        <v>292</v>
      </c>
      <c r="H96" s="26" t="s">
        <v>293</v>
      </c>
      <c r="I96" s="89">
        <v>43440</v>
      </c>
      <c r="J96" s="90"/>
      <c r="K96" s="90">
        <v>13</v>
      </c>
      <c r="L96" s="88">
        <v>40</v>
      </c>
      <c r="M96" s="88" t="s">
        <v>49</v>
      </c>
      <c r="N96" s="88" t="s">
        <v>50</v>
      </c>
      <c r="O96" s="26" t="s">
        <v>124</v>
      </c>
      <c r="P96" s="34" t="s">
        <v>1170</v>
      </c>
      <c r="Q96" s="34" t="s">
        <v>1148</v>
      </c>
      <c r="R96" s="88">
        <v>1</v>
      </c>
      <c r="S96" s="91">
        <v>16246</v>
      </c>
      <c r="T96" s="91"/>
      <c r="U96" s="91"/>
      <c r="V96" s="91">
        <f t="shared" si="54"/>
        <v>16246</v>
      </c>
      <c r="W96" s="92"/>
      <c r="X96" s="92"/>
      <c r="Y96" s="92">
        <f t="shared" si="55"/>
        <v>16246</v>
      </c>
      <c r="Z96" s="91">
        <v>1128</v>
      </c>
      <c r="AA96" s="91">
        <v>703</v>
      </c>
      <c r="AB96" s="93"/>
      <c r="AC96" s="92">
        <f t="shared" si="56"/>
        <v>2843.0499999999997</v>
      </c>
      <c r="AD96" s="92">
        <f t="shared" si="57"/>
        <v>487.38</v>
      </c>
      <c r="AE96" s="92">
        <f t="shared" si="58"/>
        <v>828.54599999999994</v>
      </c>
      <c r="AF96" s="92">
        <f t="shared" si="59"/>
        <v>324.92</v>
      </c>
      <c r="AG96" s="92">
        <f t="shared" si="60"/>
        <v>3012.8333333333335</v>
      </c>
      <c r="AH96" s="92">
        <f t="shared" si="61"/>
        <v>30128.333333333336</v>
      </c>
      <c r="AI96" s="92">
        <f t="shared" si="62"/>
        <v>9038.5</v>
      </c>
      <c r="AJ96" s="92">
        <f t="shared" si="63"/>
        <v>26075.86822222222</v>
      </c>
      <c r="AK96" s="92">
        <f t="shared" si="64"/>
        <v>312910.41866666661</v>
      </c>
      <c r="AL96" s="92"/>
      <c r="AM96" s="92"/>
      <c r="AN96" s="92"/>
      <c r="AO96" s="92"/>
      <c r="AQ96" s="94"/>
    </row>
    <row r="97" spans="1:578" s="98" customFormat="1" ht="15">
      <c r="A97" s="84">
        <v>19</v>
      </c>
      <c r="B97" s="29" t="s">
        <v>43</v>
      </c>
      <c r="C97" s="85" t="s">
        <v>44</v>
      </c>
      <c r="D97" s="86">
        <v>203</v>
      </c>
      <c r="E97" s="85" t="s">
        <v>45</v>
      </c>
      <c r="F97" s="25" t="s">
        <v>46</v>
      </c>
      <c r="G97" s="29" t="s">
        <v>294</v>
      </c>
      <c r="H97" s="26" t="s">
        <v>295</v>
      </c>
      <c r="I97" s="89">
        <v>37501</v>
      </c>
      <c r="J97" s="90" t="s">
        <v>87</v>
      </c>
      <c r="K97" s="90"/>
      <c r="L97" s="88">
        <v>40</v>
      </c>
      <c r="M97" s="88" t="s">
        <v>54</v>
      </c>
      <c r="N97" s="88" t="s">
        <v>59</v>
      </c>
      <c r="O97" s="26" t="s">
        <v>88</v>
      </c>
      <c r="P97" s="34" t="s">
        <v>1170</v>
      </c>
      <c r="Q97" s="34" t="s">
        <v>1148</v>
      </c>
      <c r="R97" s="88">
        <v>1</v>
      </c>
      <c r="S97" s="92">
        <v>13012</v>
      </c>
      <c r="T97" s="92">
        <v>600</v>
      </c>
      <c r="U97" s="92"/>
      <c r="V97" s="91">
        <f t="shared" si="54"/>
        <v>13612</v>
      </c>
      <c r="W97" s="92"/>
      <c r="X97" s="92"/>
      <c r="Y97" s="92">
        <f t="shared" si="55"/>
        <v>13612</v>
      </c>
      <c r="Z97" s="92">
        <v>957</v>
      </c>
      <c r="AA97" s="92">
        <v>661</v>
      </c>
      <c r="AB97" s="93">
        <f>102.68*4</f>
        <v>410.72</v>
      </c>
      <c r="AC97" s="92">
        <f t="shared" si="56"/>
        <v>2382.1</v>
      </c>
      <c r="AD97" s="92">
        <f t="shared" si="57"/>
        <v>408.35999999999996</v>
      </c>
      <c r="AE97" s="92">
        <f t="shared" si="58"/>
        <v>694.21199999999999</v>
      </c>
      <c r="AF97" s="92">
        <f t="shared" si="59"/>
        <v>272.24</v>
      </c>
      <c r="AG97" s="92">
        <f t="shared" si="60"/>
        <v>2538.3333333333335</v>
      </c>
      <c r="AH97" s="92">
        <f t="shared" si="61"/>
        <v>25383.333333333336</v>
      </c>
      <c r="AI97" s="92">
        <f t="shared" si="62"/>
        <v>7615</v>
      </c>
      <c r="AJ97" s="92">
        <f t="shared" si="63"/>
        <v>22359.020888888892</v>
      </c>
      <c r="AK97" s="92">
        <f t="shared" si="64"/>
        <v>268308.25066666672</v>
      </c>
      <c r="AL97" s="92"/>
      <c r="AM97" s="92"/>
      <c r="AN97" s="92"/>
      <c r="AO97" s="92"/>
      <c r="AP97" s="97"/>
      <c r="AQ97" s="94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  <c r="TC97" s="97"/>
      <c r="TD97" s="97"/>
      <c r="TE97" s="97"/>
      <c r="TF97" s="97"/>
      <c r="TG97" s="97"/>
      <c r="TH97" s="97"/>
      <c r="TI97" s="97"/>
      <c r="TJ97" s="97"/>
      <c r="TK97" s="97"/>
      <c r="TL97" s="97"/>
      <c r="TM97" s="97"/>
      <c r="TN97" s="97"/>
      <c r="TO97" s="97"/>
      <c r="TP97" s="97"/>
      <c r="TQ97" s="97"/>
      <c r="TR97" s="97"/>
      <c r="TS97" s="97"/>
      <c r="TT97" s="97"/>
      <c r="TU97" s="97"/>
      <c r="TV97" s="97"/>
      <c r="TW97" s="97"/>
      <c r="TX97" s="97"/>
      <c r="TY97" s="97"/>
      <c r="TZ97" s="97"/>
      <c r="UA97" s="97"/>
      <c r="UB97" s="97"/>
      <c r="UC97" s="97"/>
      <c r="UD97" s="97"/>
      <c r="UE97" s="97"/>
      <c r="UF97" s="97"/>
      <c r="UG97" s="97"/>
      <c r="UH97" s="97"/>
      <c r="UI97" s="97"/>
      <c r="UJ97" s="97"/>
      <c r="UK97" s="97"/>
      <c r="UL97" s="97"/>
      <c r="UM97" s="97"/>
      <c r="UN97" s="97"/>
      <c r="UO97" s="97"/>
      <c r="UP97" s="97"/>
      <c r="UQ97" s="97"/>
      <c r="UR97" s="97"/>
      <c r="US97" s="97"/>
      <c r="UT97" s="97"/>
      <c r="UU97" s="97"/>
      <c r="UV97" s="97"/>
      <c r="UW97" s="97"/>
      <c r="UX97" s="97"/>
      <c r="UY97" s="97"/>
      <c r="UZ97" s="97"/>
      <c r="VA97" s="97"/>
      <c r="VB97" s="97"/>
      <c r="VC97" s="97"/>
      <c r="VD97" s="97"/>
      <c r="VE97" s="97"/>
      <c r="VF97" s="97"/>
    </row>
    <row r="98" spans="1:578" s="98" customFormat="1" ht="15">
      <c r="A98" s="84">
        <v>20</v>
      </c>
      <c r="B98" s="29" t="s">
        <v>43</v>
      </c>
      <c r="C98" s="85" t="s">
        <v>44</v>
      </c>
      <c r="D98" s="86">
        <v>203</v>
      </c>
      <c r="E98" s="85" t="s">
        <v>45</v>
      </c>
      <c r="F98" s="25" t="s">
        <v>46</v>
      </c>
      <c r="G98" s="29" t="s">
        <v>296</v>
      </c>
      <c r="H98" s="26" t="s">
        <v>297</v>
      </c>
      <c r="I98" s="89">
        <v>41323</v>
      </c>
      <c r="J98" s="90" t="s">
        <v>260</v>
      </c>
      <c r="K98" s="90"/>
      <c r="L98" s="88">
        <v>40</v>
      </c>
      <c r="M98" s="88" t="s">
        <v>54</v>
      </c>
      <c r="N98" s="88" t="s">
        <v>59</v>
      </c>
      <c r="O98" s="26" t="s">
        <v>261</v>
      </c>
      <c r="P98" s="34" t="s">
        <v>1172</v>
      </c>
      <c r="Q98" s="34" t="s">
        <v>1148</v>
      </c>
      <c r="R98" s="88">
        <v>1</v>
      </c>
      <c r="S98" s="92">
        <v>13405</v>
      </c>
      <c r="T98" s="92">
        <v>600</v>
      </c>
      <c r="U98" s="92"/>
      <c r="V98" s="91">
        <f t="shared" si="54"/>
        <v>14005</v>
      </c>
      <c r="W98" s="92"/>
      <c r="X98" s="92"/>
      <c r="Y98" s="92">
        <f t="shared" si="55"/>
        <v>14005</v>
      </c>
      <c r="Z98" s="92">
        <v>1046</v>
      </c>
      <c r="AA98" s="92">
        <v>666</v>
      </c>
      <c r="AB98" s="93">
        <f>102.68*2</f>
        <v>205.36</v>
      </c>
      <c r="AC98" s="92">
        <f t="shared" si="56"/>
        <v>2450.875</v>
      </c>
      <c r="AD98" s="92">
        <f t="shared" si="57"/>
        <v>420.15</v>
      </c>
      <c r="AE98" s="92">
        <f t="shared" si="58"/>
        <v>714.255</v>
      </c>
      <c r="AF98" s="92">
        <f t="shared" si="59"/>
        <v>280.10000000000002</v>
      </c>
      <c r="AG98" s="92">
        <f t="shared" si="60"/>
        <v>2619.5</v>
      </c>
      <c r="AH98" s="92">
        <f t="shared" si="61"/>
        <v>26195</v>
      </c>
      <c r="AI98" s="92">
        <f t="shared" si="62"/>
        <v>7858.5</v>
      </c>
      <c r="AJ98" s="92">
        <f t="shared" si="63"/>
        <v>22843.823333333334</v>
      </c>
      <c r="AK98" s="92">
        <f t="shared" si="64"/>
        <v>274125.88</v>
      </c>
      <c r="AL98" s="92"/>
      <c r="AM98" s="92"/>
      <c r="AN98" s="92"/>
      <c r="AO98" s="92"/>
      <c r="AP98" s="97"/>
      <c r="AQ98" s="94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  <c r="TC98" s="97"/>
      <c r="TD98" s="97"/>
      <c r="TE98" s="97"/>
      <c r="TF98" s="97"/>
      <c r="TG98" s="97"/>
      <c r="TH98" s="97"/>
      <c r="TI98" s="97"/>
      <c r="TJ98" s="97"/>
      <c r="TK98" s="97"/>
      <c r="TL98" s="97"/>
      <c r="TM98" s="97"/>
      <c r="TN98" s="97"/>
      <c r="TO98" s="97"/>
      <c r="TP98" s="97"/>
      <c r="TQ98" s="97"/>
      <c r="TR98" s="97"/>
      <c r="TS98" s="97"/>
      <c r="TT98" s="97"/>
      <c r="TU98" s="97"/>
      <c r="TV98" s="97"/>
      <c r="TW98" s="97"/>
      <c r="TX98" s="97"/>
      <c r="TY98" s="97"/>
      <c r="TZ98" s="97"/>
      <c r="UA98" s="97"/>
      <c r="UB98" s="97"/>
      <c r="UC98" s="97"/>
      <c r="UD98" s="97"/>
      <c r="UE98" s="97"/>
      <c r="UF98" s="97"/>
      <c r="UG98" s="97"/>
      <c r="UH98" s="97"/>
      <c r="UI98" s="97"/>
      <c r="UJ98" s="97"/>
      <c r="UK98" s="97"/>
      <c r="UL98" s="97"/>
      <c r="UM98" s="97"/>
      <c r="UN98" s="97"/>
      <c r="UO98" s="97"/>
      <c r="UP98" s="97"/>
      <c r="UQ98" s="97"/>
      <c r="UR98" s="97"/>
      <c r="US98" s="97"/>
      <c r="UT98" s="97"/>
      <c r="UU98" s="97"/>
      <c r="UV98" s="97"/>
      <c r="UW98" s="97"/>
      <c r="UX98" s="97"/>
      <c r="UY98" s="97"/>
      <c r="UZ98" s="97"/>
      <c r="VA98" s="97"/>
      <c r="VB98" s="97"/>
      <c r="VC98" s="97"/>
      <c r="VD98" s="97"/>
      <c r="VE98" s="97"/>
      <c r="VF98" s="97"/>
    </row>
    <row r="99" spans="1:578" s="98" customFormat="1" ht="15">
      <c r="A99" s="84">
        <v>21</v>
      </c>
      <c r="B99" s="29" t="s">
        <v>43</v>
      </c>
      <c r="C99" s="85" t="s">
        <v>44</v>
      </c>
      <c r="D99" s="86">
        <v>203</v>
      </c>
      <c r="E99" s="85" t="s">
        <v>45</v>
      </c>
      <c r="F99" s="25" t="s">
        <v>46</v>
      </c>
      <c r="G99" s="29" t="s">
        <v>298</v>
      </c>
      <c r="H99" s="26" t="s">
        <v>299</v>
      </c>
      <c r="I99" s="89">
        <v>35647</v>
      </c>
      <c r="J99" s="90" t="s">
        <v>300</v>
      </c>
      <c r="K99" s="90"/>
      <c r="L99" s="88">
        <v>40</v>
      </c>
      <c r="M99" s="88" t="s">
        <v>54</v>
      </c>
      <c r="N99" s="88" t="s">
        <v>59</v>
      </c>
      <c r="O99" s="27" t="s">
        <v>301</v>
      </c>
      <c r="P99" s="34" t="s">
        <v>1172</v>
      </c>
      <c r="Q99" s="34" t="s">
        <v>1148</v>
      </c>
      <c r="R99" s="88">
        <v>1</v>
      </c>
      <c r="S99" s="92">
        <v>17506</v>
      </c>
      <c r="T99" s="92">
        <v>600</v>
      </c>
      <c r="U99" s="92"/>
      <c r="V99" s="91">
        <f t="shared" si="54"/>
        <v>18106</v>
      </c>
      <c r="W99" s="92"/>
      <c r="X99" s="92"/>
      <c r="Y99" s="92">
        <f t="shared" si="55"/>
        <v>18106</v>
      </c>
      <c r="Z99" s="92">
        <v>1114</v>
      </c>
      <c r="AA99" s="92">
        <v>679</v>
      </c>
      <c r="AB99" s="92">
        <f>102.68*5</f>
        <v>513.40000000000009</v>
      </c>
      <c r="AC99" s="92">
        <f t="shared" si="56"/>
        <v>3168.5499999999997</v>
      </c>
      <c r="AD99" s="92">
        <f t="shared" si="57"/>
        <v>543.17999999999995</v>
      </c>
      <c r="AE99" s="92">
        <f t="shared" si="58"/>
        <v>923.40599999999995</v>
      </c>
      <c r="AF99" s="92">
        <f t="shared" si="59"/>
        <v>362.12</v>
      </c>
      <c r="AG99" s="92">
        <f t="shared" si="60"/>
        <v>3316.5</v>
      </c>
      <c r="AH99" s="92">
        <f t="shared" si="61"/>
        <v>33165</v>
      </c>
      <c r="AI99" s="92">
        <f t="shared" si="62"/>
        <v>9949.5</v>
      </c>
      <c r="AJ99" s="92">
        <f t="shared" si="63"/>
        <v>29278.905999999999</v>
      </c>
      <c r="AK99" s="92">
        <f t="shared" si="64"/>
        <v>351346.87199999997</v>
      </c>
      <c r="AL99" s="92"/>
      <c r="AM99" s="92"/>
      <c r="AN99" s="92"/>
      <c r="AO99" s="92"/>
      <c r="AP99" s="97"/>
      <c r="AQ99" s="94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  <c r="TC99" s="97"/>
      <c r="TD99" s="97"/>
      <c r="TE99" s="97"/>
      <c r="TF99" s="97"/>
      <c r="TG99" s="97"/>
      <c r="TH99" s="97"/>
      <c r="TI99" s="97"/>
      <c r="TJ99" s="97"/>
      <c r="TK99" s="97"/>
      <c r="TL99" s="97"/>
      <c r="TM99" s="97"/>
      <c r="TN99" s="97"/>
      <c r="TO99" s="97"/>
      <c r="TP99" s="97"/>
      <c r="TQ99" s="97"/>
      <c r="TR99" s="97"/>
      <c r="TS99" s="97"/>
      <c r="TT99" s="97"/>
      <c r="TU99" s="97"/>
      <c r="TV99" s="97"/>
      <c r="TW99" s="97"/>
      <c r="TX99" s="97"/>
      <c r="TY99" s="97"/>
      <c r="TZ99" s="97"/>
      <c r="UA99" s="97"/>
      <c r="UB99" s="97"/>
      <c r="UC99" s="97"/>
      <c r="UD99" s="97"/>
      <c r="UE99" s="97"/>
      <c r="UF99" s="97"/>
      <c r="UG99" s="97"/>
      <c r="UH99" s="97"/>
      <c r="UI99" s="97"/>
      <c r="UJ99" s="97"/>
      <c r="UK99" s="97"/>
      <c r="UL99" s="97"/>
      <c r="UM99" s="97"/>
      <c r="UN99" s="97"/>
      <c r="UO99" s="97"/>
      <c r="UP99" s="97"/>
      <c r="UQ99" s="97"/>
      <c r="UR99" s="97"/>
      <c r="US99" s="97"/>
      <c r="UT99" s="97"/>
      <c r="UU99" s="97"/>
      <c r="UV99" s="97"/>
      <c r="UW99" s="97"/>
      <c r="UX99" s="97"/>
      <c r="UY99" s="97"/>
      <c r="UZ99" s="97"/>
      <c r="VA99" s="97"/>
      <c r="VB99" s="97"/>
      <c r="VC99" s="97"/>
      <c r="VD99" s="97"/>
      <c r="VE99" s="97"/>
      <c r="VF99" s="97"/>
    </row>
    <row r="100" spans="1:578" s="98" customFormat="1" ht="15">
      <c r="A100" s="84">
        <v>22</v>
      </c>
      <c r="B100" s="29" t="s">
        <v>43</v>
      </c>
      <c r="C100" s="85" t="s">
        <v>44</v>
      </c>
      <c r="D100" s="86">
        <v>203</v>
      </c>
      <c r="E100" s="85" t="s">
        <v>45</v>
      </c>
      <c r="F100" s="25" t="s">
        <v>46</v>
      </c>
      <c r="G100" s="29" t="s">
        <v>302</v>
      </c>
      <c r="H100" s="26" t="s">
        <v>303</v>
      </c>
      <c r="I100" s="89">
        <v>42186</v>
      </c>
      <c r="J100" s="90" t="s">
        <v>58</v>
      </c>
      <c r="K100" s="90"/>
      <c r="L100" s="88">
        <v>40</v>
      </c>
      <c r="M100" s="88" t="s">
        <v>49</v>
      </c>
      <c r="N100" s="88" t="s">
        <v>59</v>
      </c>
      <c r="O100" s="26" t="s">
        <v>304</v>
      </c>
      <c r="P100" s="34" t="s">
        <v>1172</v>
      </c>
      <c r="Q100" s="34" t="s">
        <v>1148</v>
      </c>
      <c r="R100" s="88">
        <v>1</v>
      </c>
      <c r="S100" s="92">
        <v>14762</v>
      </c>
      <c r="T100" s="92">
        <v>521.74</v>
      </c>
      <c r="U100" s="92"/>
      <c r="V100" s="91">
        <f t="shared" si="54"/>
        <v>15283.74</v>
      </c>
      <c r="W100" s="92"/>
      <c r="X100" s="92">
        <f>V100*0.15</f>
        <v>2292.5609999999997</v>
      </c>
      <c r="Y100" s="92">
        <f t="shared" si="55"/>
        <v>17576.300999999999</v>
      </c>
      <c r="Z100" s="92">
        <v>1114</v>
      </c>
      <c r="AA100" s="92">
        <v>679</v>
      </c>
      <c r="AB100" s="93"/>
      <c r="AC100" s="92">
        <f t="shared" si="56"/>
        <v>3075.8526749999996</v>
      </c>
      <c r="AD100" s="92">
        <f t="shared" si="57"/>
        <v>527.28902999999991</v>
      </c>
      <c r="AE100" s="92">
        <f t="shared" si="58"/>
        <v>896.39135099999987</v>
      </c>
      <c r="AF100" s="92">
        <f t="shared" si="59"/>
        <v>351.52602000000002</v>
      </c>
      <c r="AG100" s="92">
        <f t="shared" si="60"/>
        <v>3228.2168333333334</v>
      </c>
      <c r="AH100" s="92">
        <f t="shared" si="61"/>
        <v>32282.168333333335</v>
      </c>
      <c r="AI100" s="92">
        <f t="shared" si="62"/>
        <v>9684.6504999999997</v>
      </c>
      <c r="AJ100" s="92">
        <f t="shared" si="63"/>
        <v>27986.613048222222</v>
      </c>
      <c r="AK100" s="92">
        <f t="shared" si="64"/>
        <v>335839.35657866666</v>
      </c>
      <c r="AL100" s="92"/>
      <c r="AM100" s="92"/>
      <c r="AN100" s="92"/>
      <c r="AO100" s="92"/>
      <c r="AP100" s="97"/>
      <c r="AQ100" s="94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  <c r="TC100" s="97"/>
      <c r="TD100" s="97"/>
      <c r="TE100" s="97"/>
      <c r="TF100" s="97"/>
      <c r="TG100" s="97"/>
      <c r="TH100" s="97"/>
      <c r="TI100" s="97"/>
      <c r="TJ100" s="97"/>
      <c r="TK100" s="97"/>
      <c r="TL100" s="97"/>
      <c r="TM100" s="97"/>
      <c r="TN100" s="97"/>
      <c r="TO100" s="97"/>
      <c r="TP100" s="97"/>
      <c r="TQ100" s="97"/>
      <c r="TR100" s="97"/>
      <c r="TS100" s="97"/>
      <c r="TT100" s="97"/>
      <c r="TU100" s="97"/>
      <c r="TV100" s="97"/>
      <c r="TW100" s="97"/>
      <c r="TX100" s="97"/>
      <c r="TY100" s="97"/>
      <c r="TZ100" s="97"/>
      <c r="UA100" s="97"/>
      <c r="UB100" s="97"/>
      <c r="UC100" s="97"/>
      <c r="UD100" s="97"/>
      <c r="UE100" s="97"/>
      <c r="UF100" s="97"/>
      <c r="UG100" s="97"/>
      <c r="UH100" s="97"/>
      <c r="UI100" s="97"/>
      <c r="UJ100" s="97"/>
      <c r="UK100" s="97"/>
      <c r="UL100" s="97"/>
      <c r="UM100" s="97"/>
      <c r="UN100" s="97"/>
      <c r="UO100" s="97"/>
      <c r="UP100" s="97"/>
      <c r="UQ100" s="97"/>
      <c r="UR100" s="97"/>
      <c r="US100" s="97"/>
      <c r="UT100" s="97"/>
      <c r="UU100" s="97"/>
      <c r="UV100" s="97"/>
      <c r="UW100" s="97"/>
      <c r="UX100" s="97"/>
      <c r="UY100" s="97"/>
      <c r="UZ100" s="97"/>
      <c r="VA100" s="97"/>
      <c r="VB100" s="97"/>
      <c r="VC100" s="97"/>
      <c r="VD100" s="97"/>
      <c r="VE100" s="97"/>
      <c r="VF100" s="97"/>
    </row>
    <row r="101" spans="1:578" s="98" customFormat="1" ht="15">
      <c r="A101" s="84">
        <v>23</v>
      </c>
      <c r="B101" s="29" t="s">
        <v>43</v>
      </c>
      <c r="C101" s="85" t="s">
        <v>44</v>
      </c>
      <c r="D101" s="86">
        <v>203</v>
      </c>
      <c r="E101" s="85" t="s">
        <v>45</v>
      </c>
      <c r="F101" s="25" t="s">
        <v>46</v>
      </c>
      <c r="G101" s="29" t="s">
        <v>305</v>
      </c>
      <c r="H101" s="26" t="s">
        <v>306</v>
      </c>
      <c r="I101" s="89">
        <v>37819</v>
      </c>
      <c r="J101" s="90" t="s">
        <v>58</v>
      </c>
      <c r="K101" s="90"/>
      <c r="L101" s="88">
        <v>40</v>
      </c>
      <c r="M101" s="88" t="s">
        <v>49</v>
      </c>
      <c r="N101" s="88" t="s">
        <v>59</v>
      </c>
      <c r="O101" s="26" t="s">
        <v>304</v>
      </c>
      <c r="P101" s="34" t="s">
        <v>1172</v>
      </c>
      <c r="Q101" s="34" t="s">
        <v>1148</v>
      </c>
      <c r="R101" s="88">
        <v>1</v>
      </c>
      <c r="S101" s="92">
        <v>14762</v>
      </c>
      <c r="T101" s="92">
        <v>521.74</v>
      </c>
      <c r="U101" s="92"/>
      <c r="V101" s="91">
        <f t="shared" si="54"/>
        <v>15283.74</v>
      </c>
      <c r="W101" s="92"/>
      <c r="X101" s="92">
        <f>V101*0.15</f>
        <v>2292.5609999999997</v>
      </c>
      <c r="Y101" s="92">
        <f t="shared" si="55"/>
        <v>17576.300999999999</v>
      </c>
      <c r="Z101" s="92">
        <v>1114</v>
      </c>
      <c r="AA101" s="92">
        <v>679</v>
      </c>
      <c r="AB101" s="93">
        <f>102.68*4</f>
        <v>410.72</v>
      </c>
      <c r="AC101" s="92">
        <f t="shared" si="56"/>
        <v>3075.8526749999996</v>
      </c>
      <c r="AD101" s="92">
        <f t="shared" si="57"/>
        <v>527.28902999999991</v>
      </c>
      <c r="AE101" s="92">
        <f t="shared" si="58"/>
        <v>896.39135099999987</v>
      </c>
      <c r="AF101" s="92">
        <f t="shared" si="59"/>
        <v>351.52602000000002</v>
      </c>
      <c r="AG101" s="92">
        <f t="shared" si="60"/>
        <v>3228.2168333333334</v>
      </c>
      <c r="AH101" s="92">
        <f t="shared" si="61"/>
        <v>32282.168333333335</v>
      </c>
      <c r="AI101" s="92">
        <f t="shared" si="62"/>
        <v>9684.6504999999997</v>
      </c>
      <c r="AJ101" s="92">
        <f t="shared" si="63"/>
        <v>28397.333048222223</v>
      </c>
      <c r="AK101" s="92">
        <f t="shared" si="64"/>
        <v>340767.99657866667</v>
      </c>
      <c r="AL101" s="92"/>
      <c r="AM101" s="92"/>
      <c r="AN101" s="92"/>
      <c r="AO101" s="92"/>
      <c r="AP101" s="97"/>
      <c r="AQ101" s="94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  <c r="TC101" s="97"/>
      <c r="TD101" s="97"/>
      <c r="TE101" s="97"/>
      <c r="TF101" s="97"/>
      <c r="TG101" s="97"/>
      <c r="TH101" s="97"/>
      <c r="TI101" s="97"/>
      <c r="TJ101" s="97"/>
      <c r="TK101" s="97"/>
      <c r="TL101" s="97"/>
      <c r="TM101" s="97"/>
      <c r="TN101" s="97"/>
      <c r="TO101" s="97"/>
      <c r="TP101" s="97"/>
      <c r="TQ101" s="97"/>
      <c r="TR101" s="97"/>
      <c r="TS101" s="97"/>
      <c r="TT101" s="97"/>
      <c r="TU101" s="97"/>
      <c r="TV101" s="97"/>
      <c r="TW101" s="97"/>
      <c r="TX101" s="97"/>
      <c r="TY101" s="97"/>
      <c r="TZ101" s="97"/>
      <c r="UA101" s="97"/>
      <c r="UB101" s="97"/>
      <c r="UC101" s="97"/>
      <c r="UD101" s="97"/>
      <c r="UE101" s="97"/>
      <c r="UF101" s="97"/>
      <c r="UG101" s="97"/>
      <c r="UH101" s="97"/>
      <c r="UI101" s="97"/>
      <c r="UJ101" s="97"/>
      <c r="UK101" s="97"/>
      <c r="UL101" s="97"/>
      <c r="UM101" s="97"/>
      <c r="UN101" s="97"/>
      <c r="UO101" s="97"/>
      <c r="UP101" s="97"/>
      <c r="UQ101" s="97"/>
      <c r="UR101" s="97"/>
      <c r="US101" s="97"/>
      <c r="UT101" s="97"/>
      <c r="UU101" s="97"/>
      <c r="UV101" s="97"/>
      <c r="UW101" s="97"/>
      <c r="UX101" s="97"/>
      <c r="UY101" s="97"/>
      <c r="UZ101" s="97"/>
      <c r="VA101" s="97"/>
      <c r="VB101" s="97"/>
      <c r="VC101" s="97"/>
      <c r="VD101" s="97"/>
      <c r="VE101" s="97"/>
      <c r="VF101" s="97"/>
    </row>
    <row r="102" spans="1:578" s="98" customFormat="1" ht="15">
      <c r="A102" s="84">
        <v>24</v>
      </c>
      <c r="B102" s="29" t="s">
        <v>43</v>
      </c>
      <c r="C102" s="85" t="s">
        <v>44</v>
      </c>
      <c r="D102" s="86">
        <v>203</v>
      </c>
      <c r="E102" s="85" t="s">
        <v>45</v>
      </c>
      <c r="F102" s="25" t="s">
        <v>46</v>
      </c>
      <c r="G102" s="29" t="s">
        <v>307</v>
      </c>
      <c r="H102" s="26" t="s">
        <v>308</v>
      </c>
      <c r="I102" s="89">
        <v>39219</v>
      </c>
      <c r="J102" s="90" t="s">
        <v>309</v>
      </c>
      <c r="K102" s="90"/>
      <c r="L102" s="88">
        <v>40</v>
      </c>
      <c r="M102" s="88" t="s">
        <v>49</v>
      </c>
      <c r="N102" s="88" t="s">
        <v>59</v>
      </c>
      <c r="O102" s="26" t="s">
        <v>310</v>
      </c>
      <c r="P102" s="34" t="s">
        <v>1172</v>
      </c>
      <c r="Q102" s="34" t="s">
        <v>1148</v>
      </c>
      <c r="R102" s="88">
        <v>1</v>
      </c>
      <c r="S102" s="92">
        <v>10922</v>
      </c>
      <c r="T102" s="92">
        <v>500</v>
      </c>
      <c r="U102" s="92"/>
      <c r="V102" s="91">
        <f t="shared" si="54"/>
        <v>11422</v>
      </c>
      <c r="W102" s="92">
        <f>+V102*20%</f>
        <v>2284.4</v>
      </c>
      <c r="X102" s="92"/>
      <c r="Y102" s="92">
        <f t="shared" si="55"/>
        <v>13706.4</v>
      </c>
      <c r="Z102" s="92">
        <v>815</v>
      </c>
      <c r="AA102" s="92">
        <v>496</v>
      </c>
      <c r="AB102" s="92">
        <f>102.68*3</f>
        <v>308.04000000000002</v>
      </c>
      <c r="AC102" s="92">
        <f t="shared" si="56"/>
        <v>2398.62</v>
      </c>
      <c r="AD102" s="92">
        <f t="shared" si="57"/>
        <v>411.19199999999995</v>
      </c>
      <c r="AE102" s="92">
        <f t="shared" si="58"/>
        <v>699.02639999999997</v>
      </c>
      <c r="AF102" s="92">
        <f t="shared" si="59"/>
        <v>274.12799999999999</v>
      </c>
      <c r="AG102" s="92">
        <f t="shared" si="60"/>
        <v>2502.9</v>
      </c>
      <c r="AH102" s="92">
        <f t="shared" si="61"/>
        <v>25029</v>
      </c>
      <c r="AI102" s="92">
        <f t="shared" si="62"/>
        <v>7508.7</v>
      </c>
      <c r="AJ102" s="92">
        <f t="shared" si="63"/>
        <v>22028.456399999999</v>
      </c>
      <c r="AK102" s="92">
        <f t="shared" si="64"/>
        <v>264341.4768</v>
      </c>
      <c r="AL102" s="92"/>
      <c r="AM102" s="92"/>
      <c r="AN102" s="92"/>
      <c r="AO102" s="92"/>
      <c r="AP102" s="97"/>
      <c r="AQ102" s="94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  <c r="TC102" s="97"/>
      <c r="TD102" s="97"/>
      <c r="TE102" s="97"/>
      <c r="TF102" s="97"/>
      <c r="TG102" s="97"/>
      <c r="TH102" s="97"/>
      <c r="TI102" s="97"/>
      <c r="TJ102" s="97"/>
      <c r="TK102" s="97"/>
      <c r="TL102" s="97"/>
      <c r="TM102" s="97"/>
      <c r="TN102" s="97"/>
      <c r="TO102" s="97"/>
      <c r="TP102" s="97"/>
      <c r="TQ102" s="97"/>
      <c r="TR102" s="97"/>
      <c r="TS102" s="97"/>
      <c r="TT102" s="97"/>
      <c r="TU102" s="97"/>
      <c r="TV102" s="97"/>
      <c r="TW102" s="97"/>
      <c r="TX102" s="97"/>
      <c r="TY102" s="97"/>
      <c r="TZ102" s="97"/>
      <c r="UA102" s="97"/>
      <c r="UB102" s="97"/>
      <c r="UC102" s="97"/>
      <c r="UD102" s="97"/>
      <c r="UE102" s="97"/>
      <c r="UF102" s="97"/>
      <c r="UG102" s="97"/>
      <c r="UH102" s="97"/>
      <c r="UI102" s="97"/>
      <c r="UJ102" s="97"/>
      <c r="UK102" s="97"/>
      <c r="UL102" s="97"/>
      <c r="UM102" s="97"/>
      <c r="UN102" s="97"/>
      <c r="UO102" s="97"/>
      <c r="UP102" s="97"/>
      <c r="UQ102" s="97"/>
      <c r="UR102" s="97"/>
      <c r="US102" s="97"/>
      <c r="UT102" s="97"/>
      <c r="UU102" s="97"/>
      <c r="UV102" s="97"/>
      <c r="UW102" s="97"/>
      <c r="UX102" s="97"/>
      <c r="UY102" s="97"/>
      <c r="UZ102" s="97"/>
      <c r="VA102" s="97"/>
      <c r="VB102" s="97"/>
      <c r="VC102" s="97"/>
      <c r="VD102" s="97"/>
      <c r="VE102" s="97"/>
      <c r="VF102" s="97"/>
    </row>
    <row r="103" spans="1:578" s="98" customFormat="1" ht="15">
      <c r="A103" s="84">
        <v>25</v>
      </c>
      <c r="B103" s="29" t="s">
        <v>43</v>
      </c>
      <c r="C103" s="85" t="s">
        <v>44</v>
      </c>
      <c r="D103" s="86">
        <v>203</v>
      </c>
      <c r="E103" s="85" t="s">
        <v>45</v>
      </c>
      <c r="F103" s="25" t="s">
        <v>46</v>
      </c>
      <c r="G103" s="29" t="s">
        <v>311</v>
      </c>
      <c r="H103" s="27" t="s">
        <v>312</v>
      </c>
      <c r="I103" s="89">
        <v>41396</v>
      </c>
      <c r="J103" s="90" t="s">
        <v>313</v>
      </c>
      <c r="K103" s="90"/>
      <c r="L103" s="88">
        <v>40</v>
      </c>
      <c r="M103" s="88" t="s">
        <v>49</v>
      </c>
      <c r="N103" s="88" t="s">
        <v>59</v>
      </c>
      <c r="O103" s="26" t="s">
        <v>314</v>
      </c>
      <c r="P103" s="34" t="s">
        <v>1172</v>
      </c>
      <c r="Q103" s="34" t="s">
        <v>1148</v>
      </c>
      <c r="R103" s="88">
        <v>1</v>
      </c>
      <c r="S103" s="92">
        <v>10688</v>
      </c>
      <c r="T103" s="92">
        <v>521.74</v>
      </c>
      <c r="U103" s="92"/>
      <c r="V103" s="91">
        <f t="shared" si="54"/>
        <v>11209.74</v>
      </c>
      <c r="W103" s="92"/>
      <c r="X103" s="92">
        <f t="shared" ref="X103:X113" si="65">V103*0.15</f>
        <v>1681.461</v>
      </c>
      <c r="Y103" s="92">
        <f t="shared" si="55"/>
        <v>12891.200999999999</v>
      </c>
      <c r="Z103" s="92">
        <v>802</v>
      </c>
      <c r="AA103" s="92">
        <v>482</v>
      </c>
      <c r="AB103" s="93">
        <f>102.68*2</f>
        <v>205.36</v>
      </c>
      <c r="AC103" s="92">
        <f t="shared" si="56"/>
        <v>2255.9601749999997</v>
      </c>
      <c r="AD103" s="92">
        <f t="shared" si="57"/>
        <v>386.73602999999997</v>
      </c>
      <c r="AE103" s="92">
        <f t="shared" si="58"/>
        <v>657.45125099999996</v>
      </c>
      <c r="AF103" s="92">
        <f t="shared" si="59"/>
        <v>257.82401999999996</v>
      </c>
      <c r="AG103" s="92">
        <f t="shared" si="60"/>
        <v>2362.5335</v>
      </c>
      <c r="AH103" s="92">
        <f t="shared" si="61"/>
        <v>23625.334999999999</v>
      </c>
      <c r="AI103" s="92">
        <f t="shared" si="62"/>
        <v>7087.6004999999996</v>
      </c>
      <c r="AJ103" s="92">
        <f t="shared" si="63"/>
        <v>20694.821559333333</v>
      </c>
      <c r="AK103" s="92">
        <f t="shared" si="64"/>
        <v>248337.85871200002</v>
      </c>
      <c r="AL103" s="92"/>
      <c r="AM103" s="92"/>
      <c r="AN103" s="92"/>
      <c r="AO103" s="92"/>
      <c r="AP103" s="97"/>
      <c r="AQ103" s="94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  <c r="TC103" s="97"/>
      <c r="TD103" s="97"/>
      <c r="TE103" s="97"/>
      <c r="TF103" s="97"/>
      <c r="TG103" s="97"/>
      <c r="TH103" s="97"/>
      <c r="TI103" s="97"/>
      <c r="TJ103" s="97"/>
      <c r="TK103" s="97"/>
      <c r="TL103" s="97"/>
      <c r="TM103" s="97"/>
      <c r="TN103" s="97"/>
      <c r="TO103" s="97"/>
      <c r="TP103" s="97"/>
      <c r="TQ103" s="97"/>
      <c r="TR103" s="97"/>
      <c r="TS103" s="97"/>
      <c r="TT103" s="97"/>
      <c r="TU103" s="97"/>
      <c r="TV103" s="97"/>
      <c r="TW103" s="97"/>
      <c r="TX103" s="97"/>
      <c r="TY103" s="97"/>
      <c r="TZ103" s="97"/>
      <c r="UA103" s="97"/>
      <c r="UB103" s="97"/>
      <c r="UC103" s="97"/>
      <c r="UD103" s="97"/>
      <c r="UE103" s="97"/>
      <c r="UF103" s="97"/>
      <c r="UG103" s="97"/>
      <c r="UH103" s="97"/>
      <c r="UI103" s="97"/>
      <c r="UJ103" s="97"/>
      <c r="UK103" s="97"/>
      <c r="UL103" s="97"/>
      <c r="UM103" s="97"/>
      <c r="UN103" s="97"/>
      <c r="UO103" s="97"/>
      <c r="UP103" s="97"/>
      <c r="UQ103" s="97"/>
      <c r="UR103" s="97"/>
      <c r="US103" s="97"/>
      <c r="UT103" s="97"/>
      <c r="UU103" s="97"/>
      <c r="UV103" s="97"/>
      <c r="UW103" s="97"/>
      <c r="UX103" s="97"/>
      <c r="UY103" s="97"/>
      <c r="UZ103" s="97"/>
      <c r="VA103" s="97"/>
      <c r="VB103" s="97"/>
      <c r="VC103" s="97"/>
      <c r="VD103" s="97"/>
      <c r="VE103" s="97"/>
      <c r="VF103" s="97"/>
    </row>
    <row r="104" spans="1:578" s="98" customFormat="1" ht="15">
      <c r="A104" s="84">
        <v>26</v>
      </c>
      <c r="B104" s="29" t="s">
        <v>43</v>
      </c>
      <c r="C104" s="85" t="s">
        <v>44</v>
      </c>
      <c r="D104" s="86">
        <v>203</v>
      </c>
      <c r="E104" s="85" t="s">
        <v>45</v>
      </c>
      <c r="F104" s="25" t="s">
        <v>46</v>
      </c>
      <c r="G104" s="29" t="s">
        <v>315</v>
      </c>
      <c r="H104" s="26" t="s">
        <v>316</v>
      </c>
      <c r="I104" s="89">
        <v>38672</v>
      </c>
      <c r="J104" s="90" t="s">
        <v>313</v>
      </c>
      <c r="K104" s="90"/>
      <c r="L104" s="88">
        <v>40</v>
      </c>
      <c r="M104" s="88" t="s">
        <v>49</v>
      </c>
      <c r="N104" s="88" t="s">
        <v>59</v>
      </c>
      <c r="O104" s="26" t="s">
        <v>314</v>
      </c>
      <c r="P104" s="34" t="s">
        <v>1172</v>
      </c>
      <c r="Q104" s="34" t="s">
        <v>1148</v>
      </c>
      <c r="R104" s="88">
        <v>1</v>
      </c>
      <c r="S104" s="92">
        <v>10688</v>
      </c>
      <c r="T104" s="92">
        <v>521.74</v>
      </c>
      <c r="U104" s="92"/>
      <c r="V104" s="91">
        <f t="shared" si="54"/>
        <v>11209.74</v>
      </c>
      <c r="W104" s="92"/>
      <c r="X104" s="92">
        <f t="shared" si="65"/>
        <v>1681.461</v>
      </c>
      <c r="Y104" s="92">
        <f t="shared" si="55"/>
        <v>12891.200999999999</v>
      </c>
      <c r="Z104" s="92">
        <v>802</v>
      </c>
      <c r="AA104" s="92">
        <v>482</v>
      </c>
      <c r="AB104" s="92">
        <f>102.68*3</f>
        <v>308.04000000000002</v>
      </c>
      <c r="AC104" s="92">
        <f t="shared" si="56"/>
        <v>2255.9601749999997</v>
      </c>
      <c r="AD104" s="92">
        <f t="shared" si="57"/>
        <v>386.73602999999997</v>
      </c>
      <c r="AE104" s="92">
        <f t="shared" si="58"/>
        <v>657.45125099999996</v>
      </c>
      <c r="AF104" s="92">
        <f t="shared" si="59"/>
        <v>257.82401999999996</v>
      </c>
      <c r="AG104" s="92">
        <f t="shared" si="60"/>
        <v>2362.5335</v>
      </c>
      <c r="AH104" s="92">
        <f t="shared" si="61"/>
        <v>23625.334999999999</v>
      </c>
      <c r="AI104" s="92">
        <f t="shared" si="62"/>
        <v>7087.6004999999996</v>
      </c>
      <c r="AJ104" s="92">
        <f t="shared" si="63"/>
        <v>20797.501559333334</v>
      </c>
      <c r="AK104" s="92">
        <f t="shared" si="64"/>
        <v>249570.01871199999</v>
      </c>
      <c r="AL104" s="92"/>
      <c r="AM104" s="92"/>
      <c r="AN104" s="92"/>
      <c r="AO104" s="92"/>
      <c r="AP104" s="97"/>
      <c r="AQ104" s="94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  <c r="TC104" s="97"/>
      <c r="TD104" s="97"/>
      <c r="TE104" s="97"/>
      <c r="TF104" s="97"/>
      <c r="TG104" s="97"/>
      <c r="TH104" s="97"/>
      <c r="TI104" s="97"/>
      <c r="TJ104" s="97"/>
      <c r="TK104" s="97"/>
      <c r="TL104" s="97"/>
      <c r="TM104" s="97"/>
      <c r="TN104" s="97"/>
      <c r="TO104" s="97"/>
      <c r="TP104" s="97"/>
      <c r="TQ104" s="97"/>
      <c r="TR104" s="97"/>
      <c r="TS104" s="97"/>
      <c r="TT104" s="97"/>
      <c r="TU104" s="97"/>
      <c r="TV104" s="97"/>
      <c r="TW104" s="97"/>
      <c r="TX104" s="97"/>
      <c r="TY104" s="97"/>
      <c r="TZ104" s="97"/>
      <c r="UA104" s="97"/>
      <c r="UB104" s="97"/>
      <c r="UC104" s="97"/>
      <c r="UD104" s="97"/>
      <c r="UE104" s="97"/>
      <c r="UF104" s="97"/>
      <c r="UG104" s="97"/>
      <c r="UH104" s="97"/>
      <c r="UI104" s="97"/>
      <c r="UJ104" s="97"/>
      <c r="UK104" s="97"/>
      <c r="UL104" s="97"/>
      <c r="UM104" s="97"/>
      <c r="UN104" s="97"/>
      <c r="UO104" s="97"/>
      <c r="UP104" s="97"/>
      <c r="UQ104" s="97"/>
      <c r="UR104" s="97"/>
      <c r="US104" s="97"/>
      <c r="UT104" s="97"/>
      <c r="UU104" s="97"/>
      <c r="UV104" s="97"/>
      <c r="UW104" s="97"/>
      <c r="UX104" s="97"/>
      <c r="UY104" s="97"/>
      <c r="UZ104" s="97"/>
      <c r="VA104" s="97"/>
      <c r="VB104" s="97"/>
      <c r="VC104" s="97"/>
      <c r="VD104" s="97"/>
      <c r="VE104" s="97"/>
      <c r="VF104" s="97"/>
    </row>
    <row r="105" spans="1:578" s="98" customFormat="1" ht="15">
      <c r="A105" s="84">
        <v>27</v>
      </c>
      <c r="B105" s="29" t="s">
        <v>43</v>
      </c>
      <c r="C105" s="85" t="s">
        <v>44</v>
      </c>
      <c r="D105" s="86">
        <v>203</v>
      </c>
      <c r="E105" s="85" t="s">
        <v>45</v>
      </c>
      <c r="F105" s="25" t="s">
        <v>46</v>
      </c>
      <c r="G105" s="29" t="s">
        <v>317</v>
      </c>
      <c r="H105" s="26" t="s">
        <v>318</v>
      </c>
      <c r="I105" s="89">
        <v>39755</v>
      </c>
      <c r="J105" s="90" t="s">
        <v>313</v>
      </c>
      <c r="K105" s="90"/>
      <c r="L105" s="88">
        <v>40</v>
      </c>
      <c r="M105" s="88" t="s">
        <v>49</v>
      </c>
      <c r="N105" s="88" t="s">
        <v>59</v>
      </c>
      <c r="O105" s="26" t="s">
        <v>314</v>
      </c>
      <c r="P105" s="34" t="s">
        <v>1172</v>
      </c>
      <c r="Q105" s="34" t="s">
        <v>1148</v>
      </c>
      <c r="R105" s="88">
        <v>1</v>
      </c>
      <c r="S105" s="92">
        <v>10688</v>
      </c>
      <c r="T105" s="92">
        <v>521.74</v>
      </c>
      <c r="U105" s="92"/>
      <c r="V105" s="91">
        <f t="shared" si="54"/>
        <v>11209.74</v>
      </c>
      <c r="W105" s="92"/>
      <c r="X105" s="92">
        <f t="shared" si="65"/>
        <v>1681.461</v>
      </c>
      <c r="Y105" s="92">
        <f t="shared" si="55"/>
        <v>12891.200999999999</v>
      </c>
      <c r="Z105" s="92">
        <v>802</v>
      </c>
      <c r="AA105" s="92">
        <v>482</v>
      </c>
      <c r="AB105" s="92">
        <f>102.68*3</f>
        <v>308.04000000000002</v>
      </c>
      <c r="AC105" s="92">
        <f t="shared" si="56"/>
        <v>2255.9601749999997</v>
      </c>
      <c r="AD105" s="92">
        <f t="shared" si="57"/>
        <v>386.73602999999997</v>
      </c>
      <c r="AE105" s="92">
        <f t="shared" si="58"/>
        <v>657.45125099999996</v>
      </c>
      <c r="AF105" s="92">
        <f t="shared" si="59"/>
        <v>257.82401999999996</v>
      </c>
      <c r="AG105" s="92">
        <f t="shared" si="60"/>
        <v>2362.5335</v>
      </c>
      <c r="AH105" s="92">
        <f t="shared" si="61"/>
        <v>23625.334999999999</v>
      </c>
      <c r="AI105" s="92">
        <f t="shared" si="62"/>
        <v>7087.6004999999996</v>
      </c>
      <c r="AJ105" s="92">
        <f t="shared" si="63"/>
        <v>20797.501559333334</v>
      </c>
      <c r="AK105" s="92">
        <f t="shared" si="64"/>
        <v>249570.01871199999</v>
      </c>
      <c r="AL105" s="92"/>
      <c r="AM105" s="92"/>
      <c r="AN105" s="92"/>
      <c r="AO105" s="92"/>
      <c r="AP105" s="97"/>
      <c r="AQ105" s="94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  <c r="TC105" s="97"/>
      <c r="TD105" s="97"/>
      <c r="TE105" s="97"/>
      <c r="TF105" s="97"/>
      <c r="TG105" s="97"/>
      <c r="TH105" s="97"/>
      <c r="TI105" s="97"/>
      <c r="TJ105" s="97"/>
      <c r="TK105" s="97"/>
      <c r="TL105" s="97"/>
      <c r="TM105" s="97"/>
      <c r="TN105" s="97"/>
      <c r="TO105" s="97"/>
      <c r="TP105" s="97"/>
      <c r="TQ105" s="97"/>
      <c r="TR105" s="97"/>
      <c r="TS105" s="97"/>
      <c r="TT105" s="97"/>
      <c r="TU105" s="97"/>
      <c r="TV105" s="97"/>
      <c r="TW105" s="97"/>
      <c r="TX105" s="97"/>
      <c r="TY105" s="97"/>
      <c r="TZ105" s="97"/>
      <c r="UA105" s="97"/>
      <c r="UB105" s="97"/>
      <c r="UC105" s="97"/>
      <c r="UD105" s="97"/>
      <c r="UE105" s="97"/>
      <c r="UF105" s="97"/>
      <c r="UG105" s="97"/>
      <c r="UH105" s="97"/>
      <c r="UI105" s="97"/>
      <c r="UJ105" s="97"/>
      <c r="UK105" s="97"/>
      <c r="UL105" s="97"/>
      <c r="UM105" s="97"/>
      <c r="UN105" s="97"/>
      <c r="UO105" s="97"/>
      <c r="UP105" s="97"/>
      <c r="UQ105" s="97"/>
      <c r="UR105" s="97"/>
      <c r="US105" s="97"/>
      <c r="UT105" s="97"/>
      <c r="UU105" s="97"/>
      <c r="UV105" s="97"/>
      <c r="UW105" s="97"/>
      <c r="UX105" s="97"/>
      <c r="UY105" s="97"/>
      <c r="UZ105" s="97"/>
      <c r="VA105" s="97"/>
      <c r="VB105" s="97"/>
      <c r="VC105" s="97"/>
      <c r="VD105" s="97"/>
      <c r="VE105" s="97"/>
      <c r="VF105" s="97"/>
    </row>
    <row r="106" spans="1:578" s="98" customFormat="1" ht="15">
      <c r="A106" s="84">
        <v>28</v>
      </c>
      <c r="B106" s="29" t="s">
        <v>43</v>
      </c>
      <c r="C106" s="85" t="s">
        <v>44</v>
      </c>
      <c r="D106" s="86">
        <v>203</v>
      </c>
      <c r="E106" s="85" t="s">
        <v>45</v>
      </c>
      <c r="F106" s="25" t="s">
        <v>46</v>
      </c>
      <c r="G106" s="29" t="s">
        <v>319</v>
      </c>
      <c r="H106" s="26" t="s">
        <v>320</v>
      </c>
      <c r="I106" s="89">
        <v>38278</v>
      </c>
      <c r="J106" s="90" t="s">
        <v>313</v>
      </c>
      <c r="K106" s="90"/>
      <c r="L106" s="88">
        <v>40</v>
      </c>
      <c r="M106" s="88" t="s">
        <v>49</v>
      </c>
      <c r="N106" s="88" t="s">
        <v>59</v>
      </c>
      <c r="O106" s="26" t="s">
        <v>314</v>
      </c>
      <c r="P106" s="34" t="s">
        <v>1172</v>
      </c>
      <c r="Q106" s="34" t="s">
        <v>1148</v>
      </c>
      <c r="R106" s="88">
        <v>1</v>
      </c>
      <c r="S106" s="92">
        <v>10688</v>
      </c>
      <c r="T106" s="92">
        <v>521.74</v>
      </c>
      <c r="U106" s="92"/>
      <c r="V106" s="91">
        <f t="shared" si="54"/>
        <v>11209.74</v>
      </c>
      <c r="W106" s="92"/>
      <c r="X106" s="92">
        <f t="shared" si="65"/>
        <v>1681.461</v>
      </c>
      <c r="Y106" s="92">
        <f t="shared" si="55"/>
        <v>12891.200999999999</v>
      </c>
      <c r="Z106" s="92">
        <v>802</v>
      </c>
      <c r="AA106" s="92">
        <v>482</v>
      </c>
      <c r="AB106" s="93">
        <f>102.68*4</f>
        <v>410.72</v>
      </c>
      <c r="AC106" s="92">
        <f t="shared" si="56"/>
        <v>2255.9601749999997</v>
      </c>
      <c r="AD106" s="92">
        <f t="shared" si="57"/>
        <v>386.73602999999997</v>
      </c>
      <c r="AE106" s="92">
        <f t="shared" si="58"/>
        <v>657.45125099999996</v>
      </c>
      <c r="AF106" s="92">
        <f t="shared" si="59"/>
        <v>257.82401999999996</v>
      </c>
      <c r="AG106" s="92">
        <f t="shared" si="60"/>
        <v>2362.5335</v>
      </c>
      <c r="AH106" s="92">
        <f t="shared" si="61"/>
        <v>23625.334999999999</v>
      </c>
      <c r="AI106" s="92">
        <f t="shared" si="62"/>
        <v>7087.6004999999996</v>
      </c>
      <c r="AJ106" s="92">
        <f t="shared" si="63"/>
        <v>20900.18155933333</v>
      </c>
      <c r="AK106" s="92">
        <f t="shared" si="64"/>
        <v>250802.17871199996</v>
      </c>
      <c r="AL106" s="92"/>
      <c r="AM106" s="92"/>
      <c r="AN106" s="92"/>
      <c r="AO106" s="92"/>
      <c r="AP106" s="97"/>
      <c r="AQ106" s="94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  <c r="TC106" s="97"/>
      <c r="TD106" s="97"/>
      <c r="TE106" s="97"/>
      <c r="TF106" s="97"/>
      <c r="TG106" s="97"/>
      <c r="TH106" s="97"/>
      <c r="TI106" s="97"/>
      <c r="TJ106" s="97"/>
      <c r="TK106" s="97"/>
      <c r="TL106" s="97"/>
      <c r="TM106" s="97"/>
      <c r="TN106" s="97"/>
      <c r="TO106" s="97"/>
      <c r="TP106" s="97"/>
      <c r="TQ106" s="97"/>
      <c r="TR106" s="97"/>
      <c r="TS106" s="97"/>
      <c r="TT106" s="97"/>
      <c r="TU106" s="97"/>
      <c r="TV106" s="97"/>
      <c r="TW106" s="97"/>
      <c r="TX106" s="97"/>
      <c r="TY106" s="97"/>
      <c r="TZ106" s="97"/>
      <c r="UA106" s="97"/>
      <c r="UB106" s="97"/>
      <c r="UC106" s="97"/>
      <c r="UD106" s="97"/>
      <c r="UE106" s="97"/>
      <c r="UF106" s="97"/>
      <c r="UG106" s="97"/>
      <c r="UH106" s="97"/>
      <c r="UI106" s="97"/>
      <c r="UJ106" s="97"/>
      <c r="UK106" s="97"/>
      <c r="UL106" s="97"/>
      <c r="UM106" s="97"/>
      <c r="UN106" s="97"/>
      <c r="UO106" s="97"/>
      <c r="UP106" s="97"/>
      <c r="UQ106" s="97"/>
      <c r="UR106" s="97"/>
      <c r="US106" s="97"/>
      <c r="UT106" s="97"/>
      <c r="UU106" s="97"/>
      <c r="UV106" s="97"/>
      <c r="UW106" s="97"/>
      <c r="UX106" s="97"/>
      <c r="UY106" s="97"/>
      <c r="UZ106" s="97"/>
      <c r="VA106" s="97"/>
      <c r="VB106" s="97"/>
      <c r="VC106" s="97"/>
      <c r="VD106" s="97"/>
      <c r="VE106" s="97"/>
      <c r="VF106" s="97"/>
    </row>
    <row r="107" spans="1:578" s="98" customFormat="1" ht="15">
      <c r="A107" s="84">
        <v>29</v>
      </c>
      <c r="B107" s="29" t="s">
        <v>43</v>
      </c>
      <c r="C107" s="85" t="s">
        <v>44</v>
      </c>
      <c r="D107" s="86">
        <v>203</v>
      </c>
      <c r="E107" s="85" t="s">
        <v>45</v>
      </c>
      <c r="F107" s="25" t="s">
        <v>46</v>
      </c>
      <c r="G107" s="29" t="s">
        <v>321</v>
      </c>
      <c r="H107" s="26" t="s">
        <v>322</v>
      </c>
      <c r="I107" s="89">
        <v>36679</v>
      </c>
      <c r="J107" s="90" t="s">
        <v>323</v>
      </c>
      <c r="K107" s="90"/>
      <c r="L107" s="88">
        <v>40</v>
      </c>
      <c r="M107" s="88" t="s">
        <v>49</v>
      </c>
      <c r="N107" s="88" t="s">
        <v>59</v>
      </c>
      <c r="O107" s="26" t="s">
        <v>324</v>
      </c>
      <c r="P107" s="34" t="s">
        <v>1172</v>
      </c>
      <c r="Q107" s="34" t="s">
        <v>1148</v>
      </c>
      <c r="R107" s="88">
        <v>1</v>
      </c>
      <c r="S107" s="92">
        <v>9557</v>
      </c>
      <c r="T107" s="92">
        <v>521.74</v>
      </c>
      <c r="U107" s="92"/>
      <c r="V107" s="91">
        <f t="shared" si="54"/>
        <v>10078.74</v>
      </c>
      <c r="W107" s="92"/>
      <c r="X107" s="92">
        <f t="shared" si="65"/>
        <v>1511.8109999999999</v>
      </c>
      <c r="Y107" s="92">
        <f t="shared" si="55"/>
        <v>11590.550999999999</v>
      </c>
      <c r="Z107" s="92">
        <v>717</v>
      </c>
      <c r="AA107" s="92">
        <v>447</v>
      </c>
      <c r="AB107" s="93">
        <f>102.68*4</f>
        <v>410.72</v>
      </c>
      <c r="AC107" s="92">
        <f t="shared" si="56"/>
        <v>2028.3464249999997</v>
      </c>
      <c r="AD107" s="92">
        <f t="shared" si="57"/>
        <v>347.71652999999998</v>
      </c>
      <c r="AE107" s="92">
        <f t="shared" si="58"/>
        <v>591.11810099999991</v>
      </c>
      <c r="AF107" s="92">
        <f t="shared" si="59"/>
        <v>231.81101999999998</v>
      </c>
      <c r="AG107" s="92">
        <f t="shared" si="60"/>
        <v>2125.7584999999999</v>
      </c>
      <c r="AH107" s="92">
        <f t="shared" si="61"/>
        <v>21257.584999999999</v>
      </c>
      <c r="AI107" s="92">
        <f t="shared" si="62"/>
        <v>6377.2754999999997</v>
      </c>
      <c r="AJ107" s="92">
        <f t="shared" si="63"/>
        <v>18844.314659333329</v>
      </c>
      <c r="AK107" s="92">
        <f t="shared" si="64"/>
        <v>226131.77591199995</v>
      </c>
      <c r="AL107" s="92"/>
      <c r="AM107" s="92"/>
      <c r="AN107" s="92"/>
      <c r="AO107" s="92"/>
      <c r="AP107" s="97"/>
      <c r="AQ107" s="94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  <c r="TC107" s="97"/>
      <c r="TD107" s="97"/>
      <c r="TE107" s="97"/>
      <c r="TF107" s="97"/>
      <c r="TG107" s="97"/>
      <c r="TH107" s="97"/>
      <c r="TI107" s="97"/>
      <c r="TJ107" s="97"/>
      <c r="TK107" s="97"/>
      <c r="TL107" s="97"/>
      <c r="TM107" s="97"/>
      <c r="TN107" s="97"/>
      <c r="TO107" s="97"/>
      <c r="TP107" s="97"/>
      <c r="TQ107" s="97"/>
      <c r="TR107" s="97"/>
      <c r="TS107" s="97"/>
      <c r="TT107" s="97"/>
      <c r="TU107" s="97"/>
      <c r="TV107" s="97"/>
      <c r="TW107" s="97"/>
      <c r="TX107" s="97"/>
      <c r="TY107" s="97"/>
      <c r="TZ107" s="97"/>
      <c r="UA107" s="97"/>
      <c r="UB107" s="97"/>
      <c r="UC107" s="97"/>
      <c r="UD107" s="97"/>
      <c r="UE107" s="97"/>
      <c r="UF107" s="97"/>
      <c r="UG107" s="97"/>
      <c r="UH107" s="97"/>
      <c r="UI107" s="97"/>
      <c r="UJ107" s="97"/>
      <c r="UK107" s="97"/>
      <c r="UL107" s="97"/>
      <c r="UM107" s="97"/>
      <c r="UN107" s="97"/>
      <c r="UO107" s="97"/>
      <c r="UP107" s="97"/>
      <c r="UQ107" s="97"/>
      <c r="UR107" s="97"/>
      <c r="US107" s="97"/>
      <c r="UT107" s="97"/>
      <c r="UU107" s="97"/>
      <c r="UV107" s="97"/>
      <c r="UW107" s="97"/>
      <c r="UX107" s="97"/>
      <c r="UY107" s="97"/>
      <c r="UZ107" s="97"/>
      <c r="VA107" s="97"/>
      <c r="VB107" s="97"/>
      <c r="VC107" s="97"/>
      <c r="VD107" s="97"/>
      <c r="VE107" s="97"/>
      <c r="VF107" s="97"/>
    </row>
    <row r="108" spans="1:578" s="98" customFormat="1" ht="15">
      <c r="A108" s="84">
        <v>30</v>
      </c>
      <c r="B108" s="29" t="s">
        <v>43</v>
      </c>
      <c r="C108" s="85" t="s">
        <v>44</v>
      </c>
      <c r="D108" s="86">
        <v>203</v>
      </c>
      <c r="E108" s="85" t="s">
        <v>45</v>
      </c>
      <c r="F108" s="25" t="s">
        <v>46</v>
      </c>
      <c r="G108" s="29" t="s">
        <v>325</v>
      </c>
      <c r="H108" s="26" t="s">
        <v>326</v>
      </c>
      <c r="I108" s="89">
        <v>36416</v>
      </c>
      <c r="J108" s="90" t="s">
        <v>323</v>
      </c>
      <c r="K108" s="90"/>
      <c r="L108" s="88">
        <v>40</v>
      </c>
      <c r="M108" s="88" t="s">
        <v>49</v>
      </c>
      <c r="N108" s="88" t="s">
        <v>59</v>
      </c>
      <c r="O108" s="26" t="s">
        <v>324</v>
      </c>
      <c r="P108" s="34" t="s">
        <v>1172</v>
      </c>
      <c r="Q108" s="34" t="s">
        <v>1148</v>
      </c>
      <c r="R108" s="88">
        <v>1</v>
      </c>
      <c r="S108" s="92">
        <v>9557</v>
      </c>
      <c r="T108" s="92">
        <v>521.74</v>
      </c>
      <c r="U108" s="92"/>
      <c r="V108" s="91">
        <f t="shared" si="54"/>
        <v>10078.74</v>
      </c>
      <c r="W108" s="92"/>
      <c r="X108" s="92">
        <f t="shared" si="65"/>
        <v>1511.8109999999999</v>
      </c>
      <c r="Y108" s="92">
        <f t="shared" si="55"/>
        <v>11590.550999999999</v>
      </c>
      <c r="Z108" s="92">
        <v>717</v>
      </c>
      <c r="AA108" s="92">
        <v>447</v>
      </c>
      <c r="AB108" s="92">
        <f>102.68*5</f>
        <v>513.40000000000009</v>
      </c>
      <c r="AC108" s="92">
        <f t="shared" si="56"/>
        <v>2028.3464249999997</v>
      </c>
      <c r="AD108" s="92">
        <f t="shared" si="57"/>
        <v>347.71652999999998</v>
      </c>
      <c r="AE108" s="92">
        <f t="shared" si="58"/>
        <v>591.11810099999991</v>
      </c>
      <c r="AF108" s="92">
        <f t="shared" si="59"/>
        <v>231.81101999999998</v>
      </c>
      <c r="AG108" s="92">
        <f t="shared" si="60"/>
        <v>2125.7584999999999</v>
      </c>
      <c r="AH108" s="92">
        <f t="shared" si="61"/>
        <v>21257.584999999999</v>
      </c>
      <c r="AI108" s="92">
        <f t="shared" si="62"/>
        <v>6377.2754999999997</v>
      </c>
      <c r="AJ108" s="92">
        <f t="shared" si="63"/>
        <v>18946.99465933333</v>
      </c>
      <c r="AK108" s="92">
        <f t="shared" si="64"/>
        <v>227363.93591199996</v>
      </c>
      <c r="AL108" s="92"/>
      <c r="AM108" s="92"/>
      <c r="AN108" s="92"/>
      <c r="AO108" s="92"/>
      <c r="AP108" s="97"/>
      <c r="AQ108" s="94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  <c r="TC108" s="97"/>
      <c r="TD108" s="97"/>
      <c r="TE108" s="97"/>
      <c r="TF108" s="97"/>
      <c r="TG108" s="97"/>
      <c r="TH108" s="97"/>
      <c r="TI108" s="97"/>
      <c r="TJ108" s="97"/>
      <c r="TK108" s="97"/>
      <c r="TL108" s="97"/>
      <c r="TM108" s="97"/>
      <c r="TN108" s="97"/>
      <c r="TO108" s="97"/>
      <c r="TP108" s="97"/>
      <c r="TQ108" s="97"/>
      <c r="TR108" s="97"/>
      <c r="TS108" s="97"/>
      <c r="TT108" s="97"/>
      <c r="TU108" s="97"/>
      <c r="TV108" s="97"/>
      <c r="TW108" s="97"/>
      <c r="TX108" s="97"/>
      <c r="TY108" s="97"/>
      <c r="TZ108" s="97"/>
      <c r="UA108" s="97"/>
      <c r="UB108" s="97"/>
      <c r="UC108" s="97"/>
      <c r="UD108" s="97"/>
      <c r="UE108" s="97"/>
      <c r="UF108" s="97"/>
      <c r="UG108" s="97"/>
      <c r="UH108" s="97"/>
      <c r="UI108" s="97"/>
      <c r="UJ108" s="97"/>
      <c r="UK108" s="97"/>
      <c r="UL108" s="97"/>
      <c r="UM108" s="97"/>
      <c r="UN108" s="97"/>
      <c r="UO108" s="97"/>
      <c r="UP108" s="97"/>
      <c r="UQ108" s="97"/>
      <c r="UR108" s="97"/>
      <c r="US108" s="97"/>
      <c r="UT108" s="97"/>
      <c r="UU108" s="97"/>
      <c r="UV108" s="97"/>
      <c r="UW108" s="97"/>
      <c r="UX108" s="97"/>
      <c r="UY108" s="97"/>
      <c r="UZ108" s="97"/>
      <c r="VA108" s="97"/>
      <c r="VB108" s="97"/>
      <c r="VC108" s="97"/>
      <c r="VD108" s="97"/>
      <c r="VE108" s="97"/>
      <c r="VF108" s="97"/>
    </row>
    <row r="109" spans="1:578" s="98" customFormat="1" ht="15">
      <c r="A109" s="84">
        <v>31</v>
      </c>
      <c r="B109" s="29" t="s">
        <v>43</v>
      </c>
      <c r="C109" s="85" t="s">
        <v>44</v>
      </c>
      <c r="D109" s="86">
        <v>203</v>
      </c>
      <c r="E109" s="85" t="s">
        <v>45</v>
      </c>
      <c r="F109" s="25" t="s">
        <v>46</v>
      </c>
      <c r="G109" s="29" t="s">
        <v>327</v>
      </c>
      <c r="H109" s="26" t="s">
        <v>328</v>
      </c>
      <c r="I109" s="89">
        <v>36619</v>
      </c>
      <c r="J109" s="90" t="s">
        <v>323</v>
      </c>
      <c r="K109" s="90"/>
      <c r="L109" s="88">
        <v>40</v>
      </c>
      <c r="M109" s="88" t="s">
        <v>49</v>
      </c>
      <c r="N109" s="88" t="s">
        <v>59</v>
      </c>
      <c r="O109" s="26" t="s">
        <v>324</v>
      </c>
      <c r="P109" s="34" t="s">
        <v>1172</v>
      </c>
      <c r="Q109" s="34" t="s">
        <v>1148</v>
      </c>
      <c r="R109" s="88">
        <v>1</v>
      </c>
      <c r="S109" s="92">
        <v>9557</v>
      </c>
      <c r="T109" s="92">
        <v>521.74</v>
      </c>
      <c r="U109" s="92"/>
      <c r="V109" s="91">
        <f t="shared" si="54"/>
        <v>10078.74</v>
      </c>
      <c r="W109" s="92"/>
      <c r="X109" s="92">
        <f t="shared" si="65"/>
        <v>1511.8109999999999</v>
      </c>
      <c r="Y109" s="92">
        <f t="shared" si="55"/>
        <v>11590.550999999999</v>
      </c>
      <c r="Z109" s="92">
        <v>717</v>
      </c>
      <c r="AA109" s="92">
        <v>447</v>
      </c>
      <c r="AB109" s="93">
        <f>102.68*4</f>
        <v>410.72</v>
      </c>
      <c r="AC109" s="92">
        <f t="shared" si="56"/>
        <v>2028.3464249999997</v>
      </c>
      <c r="AD109" s="92">
        <f t="shared" si="57"/>
        <v>347.71652999999998</v>
      </c>
      <c r="AE109" s="92">
        <f t="shared" si="58"/>
        <v>591.11810099999991</v>
      </c>
      <c r="AF109" s="92">
        <f t="shared" si="59"/>
        <v>231.81101999999998</v>
      </c>
      <c r="AG109" s="92">
        <f t="shared" si="60"/>
        <v>2125.7584999999999</v>
      </c>
      <c r="AH109" s="92">
        <f t="shared" si="61"/>
        <v>21257.584999999999</v>
      </c>
      <c r="AI109" s="92">
        <f t="shared" si="62"/>
        <v>6377.2754999999997</v>
      </c>
      <c r="AJ109" s="92">
        <f t="shared" si="63"/>
        <v>18844.314659333329</v>
      </c>
      <c r="AK109" s="92">
        <f t="shared" si="64"/>
        <v>226131.77591199995</v>
      </c>
      <c r="AL109" s="92"/>
      <c r="AM109" s="92"/>
      <c r="AN109" s="92"/>
      <c r="AO109" s="92"/>
      <c r="AP109" s="97"/>
      <c r="AQ109" s="94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  <c r="TC109" s="97"/>
      <c r="TD109" s="97"/>
      <c r="TE109" s="97"/>
      <c r="TF109" s="97"/>
      <c r="TG109" s="97"/>
      <c r="TH109" s="97"/>
      <c r="TI109" s="97"/>
      <c r="TJ109" s="97"/>
      <c r="TK109" s="97"/>
      <c r="TL109" s="97"/>
      <c r="TM109" s="97"/>
      <c r="TN109" s="97"/>
      <c r="TO109" s="97"/>
      <c r="TP109" s="97"/>
      <c r="TQ109" s="97"/>
      <c r="TR109" s="97"/>
      <c r="TS109" s="97"/>
      <c r="TT109" s="97"/>
      <c r="TU109" s="97"/>
      <c r="TV109" s="97"/>
      <c r="TW109" s="97"/>
      <c r="TX109" s="97"/>
      <c r="TY109" s="97"/>
      <c r="TZ109" s="97"/>
      <c r="UA109" s="97"/>
      <c r="UB109" s="97"/>
      <c r="UC109" s="97"/>
      <c r="UD109" s="97"/>
      <c r="UE109" s="97"/>
      <c r="UF109" s="97"/>
      <c r="UG109" s="97"/>
      <c r="UH109" s="97"/>
      <c r="UI109" s="97"/>
      <c r="UJ109" s="97"/>
      <c r="UK109" s="97"/>
      <c r="UL109" s="97"/>
      <c r="UM109" s="97"/>
      <c r="UN109" s="97"/>
      <c r="UO109" s="97"/>
      <c r="UP109" s="97"/>
      <c r="UQ109" s="97"/>
      <c r="UR109" s="97"/>
      <c r="US109" s="97"/>
      <c r="UT109" s="97"/>
      <c r="UU109" s="97"/>
      <c r="UV109" s="97"/>
      <c r="UW109" s="97"/>
      <c r="UX109" s="97"/>
      <c r="UY109" s="97"/>
      <c r="UZ109" s="97"/>
      <c r="VA109" s="97"/>
      <c r="VB109" s="97"/>
      <c r="VC109" s="97"/>
      <c r="VD109" s="97"/>
      <c r="VE109" s="97"/>
      <c r="VF109" s="97"/>
    </row>
    <row r="110" spans="1:578" s="98" customFormat="1" ht="15">
      <c r="A110" s="84">
        <v>32</v>
      </c>
      <c r="B110" s="29" t="s">
        <v>43</v>
      </c>
      <c r="C110" s="85" t="s">
        <v>44</v>
      </c>
      <c r="D110" s="86">
        <v>203</v>
      </c>
      <c r="E110" s="85" t="s">
        <v>45</v>
      </c>
      <c r="F110" s="25" t="s">
        <v>46</v>
      </c>
      <c r="G110" s="29" t="s">
        <v>329</v>
      </c>
      <c r="H110" s="26" t="s">
        <v>330</v>
      </c>
      <c r="I110" s="89">
        <v>39601</v>
      </c>
      <c r="J110" s="90" t="s">
        <v>323</v>
      </c>
      <c r="K110" s="90"/>
      <c r="L110" s="88">
        <v>40</v>
      </c>
      <c r="M110" s="88" t="s">
        <v>49</v>
      </c>
      <c r="N110" s="88" t="s">
        <v>59</v>
      </c>
      <c r="O110" s="26" t="s">
        <v>324</v>
      </c>
      <c r="P110" s="34" t="s">
        <v>1172</v>
      </c>
      <c r="Q110" s="34" t="s">
        <v>1148</v>
      </c>
      <c r="R110" s="88">
        <v>1</v>
      </c>
      <c r="S110" s="92">
        <v>9557</v>
      </c>
      <c r="T110" s="92">
        <v>521.74</v>
      </c>
      <c r="U110" s="92"/>
      <c r="V110" s="91">
        <f t="shared" si="54"/>
        <v>10078.74</v>
      </c>
      <c r="W110" s="92"/>
      <c r="X110" s="92">
        <f t="shared" si="65"/>
        <v>1511.8109999999999</v>
      </c>
      <c r="Y110" s="92">
        <f t="shared" si="55"/>
        <v>11590.550999999999</v>
      </c>
      <c r="Z110" s="92">
        <v>717</v>
      </c>
      <c r="AA110" s="92">
        <v>447</v>
      </c>
      <c r="AB110" s="92">
        <f>102.68*3</f>
        <v>308.04000000000002</v>
      </c>
      <c r="AC110" s="92">
        <f t="shared" si="56"/>
        <v>2028.3464249999997</v>
      </c>
      <c r="AD110" s="92">
        <f t="shared" si="57"/>
        <v>347.71652999999998</v>
      </c>
      <c r="AE110" s="92">
        <f t="shared" si="58"/>
        <v>591.11810099999991</v>
      </c>
      <c r="AF110" s="92">
        <f t="shared" si="59"/>
        <v>231.81101999999998</v>
      </c>
      <c r="AG110" s="92">
        <f t="shared" si="60"/>
        <v>2125.7584999999999</v>
      </c>
      <c r="AH110" s="92">
        <f t="shared" si="61"/>
        <v>21257.584999999999</v>
      </c>
      <c r="AI110" s="92">
        <f t="shared" si="62"/>
        <v>6377.2754999999997</v>
      </c>
      <c r="AJ110" s="92">
        <f t="shared" si="63"/>
        <v>18741.634659333333</v>
      </c>
      <c r="AK110" s="92">
        <f t="shared" si="64"/>
        <v>224899.61591200001</v>
      </c>
      <c r="AL110" s="92"/>
      <c r="AM110" s="92"/>
      <c r="AN110" s="92"/>
      <c r="AO110" s="92"/>
      <c r="AP110" s="97"/>
      <c r="AQ110" s="94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  <c r="TC110" s="97"/>
      <c r="TD110" s="97"/>
      <c r="TE110" s="97"/>
      <c r="TF110" s="97"/>
      <c r="TG110" s="97"/>
      <c r="TH110" s="97"/>
      <c r="TI110" s="97"/>
      <c r="TJ110" s="97"/>
      <c r="TK110" s="97"/>
      <c r="TL110" s="97"/>
      <c r="TM110" s="97"/>
      <c r="TN110" s="97"/>
      <c r="TO110" s="97"/>
      <c r="TP110" s="97"/>
      <c r="TQ110" s="97"/>
      <c r="TR110" s="97"/>
      <c r="TS110" s="97"/>
      <c r="TT110" s="97"/>
      <c r="TU110" s="97"/>
      <c r="TV110" s="97"/>
      <c r="TW110" s="97"/>
      <c r="TX110" s="97"/>
      <c r="TY110" s="97"/>
      <c r="TZ110" s="97"/>
      <c r="UA110" s="97"/>
      <c r="UB110" s="97"/>
      <c r="UC110" s="97"/>
      <c r="UD110" s="97"/>
      <c r="UE110" s="97"/>
      <c r="UF110" s="97"/>
      <c r="UG110" s="97"/>
      <c r="UH110" s="97"/>
      <c r="UI110" s="97"/>
      <c r="UJ110" s="97"/>
      <c r="UK110" s="97"/>
      <c r="UL110" s="97"/>
      <c r="UM110" s="97"/>
      <c r="UN110" s="97"/>
      <c r="UO110" s="97"/>
      <c r="UP110" s="97"/>
      <c r="UQ110" s="97"/>
      <c r="UR110" s="97"/>
      <c r="US110" s="97"/>
      <c r="UT110" s="97"/>
      <c r="UU110" s="97"/>
      <c r="UV110" s="97"/>
      <c r="UW110" s="97"/>
      <c r="UX110" s="97"/>
      <c r="UY110" s="97"/>
      <c r="UZ110" s="97"/>
      <c r="VA110" s="97"/>
      <c r="VB110" s="97"/>
      <c r="VC110" s="97"/>
      <c r="VD110" s="97"/>
      <c r="VE110" s="97"/>
      <c r="VF110" s="97"/>
    </row>
    <row r="111" spans="1:578" s="98" customFormat="1" ht="15">
      <c r="A111" s="84">
        <v>33</v>
      </c>
      <c r="B111" s="29" t="s">
        <v>43</v>
      </c>
      <c r="C111" s="85" t="s">
        <v>44</v>
      </c>
      <c r="D111" s="86">
        <v>203</v>
      </c>
      <c r="E111" s="85" t="s">
        <v>45</v>
      </c>
      <c r="F111" s="25" t="s">
        <v>46</v>
      </c>
      <c r="G111" s="29" t="s">
        <v>331</v>
      </c>
      <c r="H111" s="26" t="s">
        <v>332</v>
      </c>
      <c r="I111" s="89">
        <v>38278</v>
      </c>
      <c r="J111" s="90" t="s">
        <v>323</v>
      </c>
      <c r="K111" s="90"/>
      <c r="L111" s="88">
        <v>40</v>
      </c>
      <c r="M111" s="88" t="s">
        <v>49</v>
      </c>
      <c r="N111" s="88" t="s">
        <v>59</v>
      </c>
      <c r="O111" s="26" t="s">
        <v>324</v>
      </c>
      <c r="P111" s="34" t="s">
        <v>1172</v>
      </c>
      <c r="Q111" s="34" t="s">
        <v>1148</v>
      </c>
      <c r="R111" s="88">
        <v>1</v>
      </c>
      <c r="S111" s="92">
        <v>9557</v>
      </c>
      <c r="T111" s="92">
        <v>521.74</v>
      </c>
      <c r="U111" s="92"/>
      <c r="V111" s="91">
        <f t="shared" si="54"/>
        <v>10078.74</v>
      </c>
      <c r="W111" s="92"/>
      <c r="X111" s="92">
        <f t="shared" si="65"/>
        <v>1511.8109999999999</v>
      </c>
      <c r="Y111" s="92">
        <f t="shared" si="55"/>
        <v>11590.550999999999</v>
      </c>
      <c r="Z111" s="92">
        <v>717</v>
      </c>
      <c r="AA111" s="92">
        <v>447</v>
      </c>
      <c r="AB111" s="93">
        <f>102.68*4</f>
        <v>410.72</v>
      </c>
      <c r="AC111" s="92">
        <f t="shared" si="56"/>
        <v>2028.3464249999997</v>
      </c>
      <c r="AD111" s="92">
        <f t="shared" si="57"/>
        <v>347.71652999999998</v>
      </c>
      <c r="AE111" s="92">
        <f t="shared" si="58"/>
        <v>591.11810099999991</v>
      </c>
      <c r="AF111" s="92">
        <f t="shared" si="59"/>
        <v>231.81101999999998</v>
      </c>
      <c r="AG111" s="92">
        <f t="shared" si="60"/>
        <v>2125.7584999999999</v>
      </c>
      <c r="AH111" s="92">
        <f t="shared" si="61"/>
        <v>21257.584999999999</v>
      </c>
      <c r="AI111" s="92">
        <f t="shared" si="62"/>
        <v>6377.2754999999997</v>
      </c>
      <c r="AJ111" s="92">
        <f t="shared" si="63"/>
        <v>18844.314659333329</v>
      </c>
      <c r="AK111" s="92">
        <f t="shared" si="64"/>
        <v>226131.77591199995</v>
      </c>
      <c r="AL111" s="92"/>
      <c r="AM111" s="92"/>
      <c r="AN111" s="92"/>
      <c r="AO111" s="92"/>
      <c r="AP111" s="97"/>
      <c r="AQ111" s="94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  <c r="TC111" s="97"/>
      <c r="TD111" s="97"/>
      <c r="TE111" s="97"/>
      <c r="TF111" s="97"/>
      <c r="TG111" s="97"/>
      <c r="TH111" s="97"/>
      <c r="TI111" s="97"/>
      <c r="TJ111" s="97"/>
      <c r="TK111" s="97"/>
      <c r="TL111" s="97"/>
      <c r="TM111" s="97"/>
      <c r="TN111" s="97"/>
      <c r="TO111" s="97"/>
      <c r="TP111" s="97"/>
      <c r="TQ111" s="97"/>
      <c r="TR111" s="97"/>
      <c r="TS111" s="97"/>
      <c r="TT111" s="97"/>
      <c r="TU111" s="97"/>
      <c r="TV111" s="97"/>
      <c r="TW111" s="97"/>
      <c r="TX111" s="97"/>
      <c r="TY111" s="97"/>
      <c r="TZ111" s="97"/>
      <c r="UA111" s="97"/>
      <c r="UB111" s="97"/>
      <c r="UC111" s="97"/>
      <c r="UD111" s="97"/>
      <c r="UE111" s="97"/>
      <c r="UF111" s="97"/>
      <c r="UG111" s="97"/>
      <c r="UH111" s="97"/>
      <c r="UI111" s="97"/>
      <c r="UJ111" s="97"/>
      <c r="UK111" s="97"/>
      <c r="UL111" s="97"/>
      <c r="UM111" s="97"/>
      <c r="UN111" s="97"/>
      <c r="UO111" s="97"/>
      <c r="UP111" s="97"/>
      <c r="UQ111" s="97"/>
      <c r="UR111" s="97"/>
      <c r="US111" s="97"/>
      <c r="UT111" s="97"/>
      <c r="UU111" s="97"/>
      <c r="UV111" s="97"/>
      <c r="UW111" s="97"/>
      <c r="UX111" s="97"/>
      <c r="UY111" s="97"/>
      <c r="UZ111" s="97"/>
      <c r="VA111" s="97"/>
      <c r="VB111" s="97"/>
      <c r="VC111" s="97"/>
      <c r="VD111" s="97"/>
      <c r="VE111" s="97"/>
      <c r="VF111" s="97"/>
    </row>
    <row r="112" spans="1:578" s="98" customFormat="1" ht="15">
      <c r="A112" s="84">
        <v>34</v>
      </c>
      <c r="B112" s="29" t="s">
        <v>43</v>
      </c>
      <c r="C112" s="85" t="s">
        <v>44</v>
      </c>
      <c r="D112" s="86">
        <v>203</v>
      </c>
      <c r="E112" s="85" t="s">
        <v>45</v>
      </c>
      <c r="F112" s="25" t="s">
        <v>46</v>
      </c>
      <c r="G112" s="29" t="s">
        <v>333</v>
      </c>
      <c r="H112" s="26" t="s">
        <v>334</v>
      </c>
      <c r="I112" s="89">
        <v>41330</v>
      </c>
      <c r="J112" s="90" t="s">
        <v>323</v>
      </c>
      <c r="K112" s="90"/>
      <c r="L112" s="88">
        <v>40</v>
      </c>
      <c r="M112" s="88" t="s">
        <v>49</v>
      </c>
      <c r="N112" s="88" t="s">
        <v>59</v>
      </c>
      <c r="O112" s="26" t="s">
        <v>324</v>
      </c>
      <c r="P112" s="34" t="s">
        <v>1172</v>
      </c>
      <c r="Q112" s="34" t="s">
        <v>1148</v>
      </c>
      <c r="R112" s="88">
        <v>1</v>
      </c>
      <c r="S112" s="92">
        <v>9557</v>
      </c>
      <c r="T112" s="92">
        <v>521.74</v>
      </c>
      <c r="U112" s="92"/>
      <c r="V112" s="91">
        <f t="shared" si="54"/>
        <v>10078.74</v>
      </c>
      <c r="W112" s="92"/>
      <c r="X112" s="92">
        <f t="shared" si="65"/>
        <v>1511.8109999999999</v>
      </c>
      <c r="Y112" s="92">
        <f t="shared" si="55"/>
        <v>11590.550999999999</v>
      </c>
      <c r="Z112" s="92">
        <v>717</v>
      </c>
      <c r="AA112" s="92">
        <v>447</v>
      </c>
      <c r="AB112" s="93">
        <f>102.68*2</f>
        <v>205.36</v>
      </c>
      <c r="AC112" s="92">
        <f t="shared" si="56"/>
        <v>2028.3464249999997</v>
      </c>
      <c r="AD112" s="92">
        <f t="shared" si="57"/>
        <v>347.71652999999998</v>
      </c>
      <c r="AE112" s="92">
        <f t="shared" si="58"/>
        <v>591.11810099999991</v>
      </c>
      <c r="AF112" s="92">
        <f t="shared" si="59"/>
        <v>231.81101999999998</v>
      </c>
      <c r="AG112" s="92">
        <f t="shared" si="60"/>
        <v>2125.7584999999999</v>
      </c>
      <c r="AH112" s="92">
        <f t="shared" si="61"/>
        <v>21257.584999999999</v>
      </c>
      <c r="AI112" s="92">
        <f t="shared" si="62"/>
        <v>6377.2754999999997</v>
      </c>
      <c r="AJ112" s="92">
        <f t="shared" si="63"/>
        <v>18638.954659333333</v>
      </c>
      <c r="AK112" s="92">
        <f t="shared" si="64"/>
        <v>223667.45591199998</v>
      </c>
      <c r="AL112" s="92"/>
      <c r="AM112" s="92"/>
      <c r="AN112" s="92"/>
      <c r="AO112" s="92"/>
      <c r="AP112" s="97"/>
      <c r="AQ112" s="94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  <c r="TC112" s="97"/>
      <c r="TD112" s="97"/>
      <c r="TE112" s="97"/>
      <c r="TF112" s="97"/>
      <c r="TG112" s="97"/>
      <c r="TH112" s="97"/>
      <c r="TI112" s="97"/>
      <c r="TJ112" s="97"/>
      <c r="TK112" s="97"/>
      <c r="TL112" s="97"/>
      <c r="TM112" s="97"/>
      <c r="TN112" s="97"/>
      <c r="TO112" s="97"/>
      <c r="TP112" s="97"/>
      <c r="TQ112" s="97"/>
      <c r="TR112" s="97"/>
      <c r="TS112" s="97"/>
      <c r="TT112" s="97"/>
      <c r="TU112" s="97"/>
      <c r="TV112" s="97"/>
      <c r="TW112" s="97"/>
      <c r="TX112" s="97"/>
      <c r="TY112" s="97"/>
      <c r="TZ112" s="97"/>
      <c r="UA112" s="97"/>
      <c r="UB112" s="97"/>
      <c r="UC112" s="97"/>
      <c r="UD112" s="97"/>
      <c r="UE112" s="97"/>
      <c r="UF112" s="97"/>
      <c r="UG112" s="97"/>
      <c r="UH112" s="97"/>
      <c r="UI112" s="97"/>
      <c r="UJ112" s="97"/>
      <c r="UK112" s="97"/>
      <c r="UL112" s="97"/>
      <c r="UM112" s="97"/>
      <c r="UN112" s="97"/>
      <c r="UO112" s="97"/>
      <c r="UP112" s="97"/>
      <c r="UQ112" s="97"/>
      <c r="UR112" s="97"/>
      <c r="US112" s="97"/>
      <c r="UT112" s="97"/>
      <c r="UU112" s="97"/>
      <c r="UV112" s="97"/>
      <c r="UW112" s="97"/>
      <c r="UX112" s="97"/>
      <c r="UY112" s="97"/>
      <c r="UZ112" s="97"/>
      <c r="VA112" s="97"/>
      <c r="VB112" s="97"/>
      <c r="VC112" s="97"/>
      <c r="VD112" s="97"/>
      <c r="VE112" s="97"/>
      <c r="VF112" s="97"/>
    </row>
    <row r="113" spans="1:578" s="98" customFormat="1" ht="15">
      <c r="A113" s="84">
        <v>35</v>
      </c>
      <c r="B113" s="29" t="s">
        <v>43</v>
      </c>
      <c r="C113" s="85" t="s">
        <v>44</v>
      </c>
      <c r="D113" s="86">
        <v>203</v>
      </c>
      <c r="E113" s="85" t="s">
        <v>45</v>
      </c>
      <c r="F113" s="25" t="s">
        <v>46</v>
      </c>
      <c r="G113" s="29" t="s">
        <v>335</v>
      </c>
      <c r="H113" s="26" t="s">
        <v>336</v>
      </c>
      <c r="I113" s="89">
        <v>38026</v>
      </c>
      <c r="J113" s="90" t="s">
        <v>309</v>
      </c>
      <c r="K113" s="90"/>
      <c r="L113" s="88">
        <v>40</v>
      </c>
      <c r="M113" s="88" t="s">
        <v>49</v>
      </c>
      <c r="N113" s="88" t="s">
        <v>59</v>
      </c>
      <c r="O113" s="26" t="s">
        <v>337</v>
      </c>
      <c r="P113" s="34" t="s">
        <v>1172</v>
      </c>
      <c r="Q113" s="34" t="s">
        <v>1148</v>
      </c>
      <c r="R113" s="88">
        <v>1</v>
      </c>
      <c r="S113" s="92">
        <v>10922</v>
      </c>
      <c r="T113" s="92">
        <v>521.74</v>
      </c>
      <c r="U113" s="92"/>
      <c r="V113" s="91">
        <f t="shared" si="54"/>
        <v>11443.74</v>
      </c>
      <c r="W113" s="92"/>
      <c r="X113" s="92">
        <f t="shared" si="65"/>
        <v>1716.5609999999999</v>
      </c>
      <c r="Y113" s="92">
        <f t="shared" si="55"/>
        <v>13160.300999999999</v>
      </c>
      <c r="Z113" s="92">
        <v>815</v>
      </c>
      <c r="AA113" s="92">
        <v>496</v>
      </c>
      <c r="AB113" s="93">
        <f>102.68*4</f>
        <v>410.72</v>
      </c>
      <c r="AC113" s="92">
        <f t="shared" si="56"/>
        <v>2303.0526749999999</v>
      </c>
      <c r="AD113" s="92">
        <f t="shared" si="57"/>
        <v>394.80902999999995</v>
      </c>
      <c r="AE113" s="92">
        <f t="shared" si="58"/>
        <v>671.17535099999998</v>
      </c>
      <c r="AF113" s="92">
        <f t="shared" si="59"/>
        <v>263.20601999999997</v>
      </c>
      <c r="AG113" s="92">
        <f t="shared" si="60"/>
        <v>2411.8834999999999</v>
      </c>
      <c r="AH113" s="92">
        <f t="shared" si="61"/>
        <v>24118.834999999999</v>
      </c>
      <c r="AI113" s="92">
        <f t="shared" si="62"/>
        <v>7235.6504999999997</v>
      </c>
      <c r="AJ113" s="92">
        <f t="shared" si="63"/>
        <v>21328.128159333337</v>
      </c>
      <c r="AK113" s="92">
        <f t="shared" si="64"/>
        <v>255937.53791200003</v>
      </c>
      <c r="AL113" s="92"/>
      <c r="AM113" s="92"/>
      <c r="AN113" s="92"/>
      <c r="AO113" s="92"/>
      <c r="AP113" s="97"/>
      <c r="AQ113" s="94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  <c r="TC113" s="97"/>
      <c r="TD113" s="97"/>
      <c r="TE113" s="97"/>
      <c r="TF113" s="97"/>
      <c r="TG113" s="97"/>
      <c r="TH113" s="97"/>
      <c r="TI113" s="97"/>
      <c r="TJ113" s="97"/>
      <c r="TK113" s="97"/>
      <c r="TL113" s="97"/>
      <c r="TM113" s="97"/>
      <c r="TN113" s="97"/>
      <c r="TO113" s="97"/>
      <c r="TP113" s="97"/>
      <c r="TQ113" s="97"/>
      <c r="TR113" s="97"/>
      <c r="TS113" s="97"/>
      <c r="TT113" s="97"/>
      <c r="TU113" s="97"/>
      <c r="TV113" s="97"/>
      <c r="TW113" s="97"/>
      <c r="TX113" s="97"/>
      <c r="TY113" s="97"/>
      <c r="TZ113" s="97"/>
      <c r="UA113" s="97"/>
      <c r="UB113" s="97"/>
      <c r="UC113" s="97"/>
      <c r="UD113" s="97"/>
      <c r="UE113" s="97"/>
      <c r="UF113" s="97"/>
      <c r="UG113" s="97"/>
      <c r="UH113" s="97"/>
      <c r="UI113" s="97"/>
      <c r="UJ113" s="97"/>
      <c r="UK113" s="97"/>
      <c r="UL113" s="97"/>
      <c r="UM113" s="97"/>
      <c r="UN113" s="97"/>
      <c r="UO113" s="97"/>
      <c r="UP113" s="97"/>
      <c r="UQ113" s="97"/>
      <c r="UR113" s="97"/>
      <c r="US113" s="97"/>
      <c r="UT113" s="97"/>
      <c r="UU113" s="97"/>
      <c r="UV113" s="97"/>
      <c r="UW113" s="97"/>
      <c r="UX113" s="97"/>
      <c r="UY113" s="97"/>
      <c r="UZ113" s="97"/>
      <c r="VA113" s="97"/>
      <c r="VB113" s="97"/>
      <c r="VC113" s="97"/>
      <c r="VD113" s="97"/>
      <c r="VE113" s="97"/>
      <c r="VF113" s="97"/>
    </row>
    <row r="114" spans="1:578" s="98" customFormat="1" ht="15">
      <c r="A114" s="84">
        <v>36</v>
      </c>
      <c r="B114" s="29" t="s">
        <v>43</v>
      </c>
      <c r="C114" s="85" t="s">
        <v>44</v>
      </c>
      <c r="D114" s="86">
        <v>203</v>
      </c>
      <c r="E114" s="85" t="s">
        <v>45</v>
      </c>
      <c r="F114" s="25" t="s">
        <v>46</v>
      </c>
      <c r="G114" s="29" t="s">
        <v>338</v>
      </c>
      <c r="H114" s="26" t="s">
        <v>339</v>
      </c>
      <c r="I114" s="89">
        <v>40940</v>
      </c>
      <c r="J114" s="90"/>
      <c r="K114" s="90">
        <v>23</v>
      </c>
      <c r="L114" s="88">
        <v>40</v>
      </c>
      <c r="M114" s="88" t="s">
        <v>49</v>
      </c>
      <c r="N114" s="88" t="s">
        <v>50</v>
      </c>
      <c r="O114" s="27" t="s">
        <v>1173</v>
      </c>
      <c r="P114" s="34" t="s">
        <v>1172</v>
      </c>
      <c r="Q114" s="34" t="s">
        <v>1148</v>
      </c>
      <c r="R114" s="88">
        <v>1</v>
      </c>
      <c r="S114" s="91">
        <v>47094</v>
      </c>
      <c r="T114" s="91"/>
      <c r="U114" s="91"/>
      <c r="V114" s="91">
        <f t="shared" si="54"/>
        <v>47094</v>
      </c>
      <c r="W114" s="92"/>
      <c r="X114" s="92"/>
      <c r="Y114" s="92">
        <f t="shared" si="55"/>
        <v>47094</v>
      </c>
      <c r="Z114" s="91">
        <v>1920</v>
      </c>
      <c r="AA114" s="91">
        <v>1376</v>
      </c>
      <c r="AB114" s="93"/>
      <c r="AC114" s="92">
        <f t="shared" si="56"/>
        <v>8241.4499999999989</v>
      </c>
      <c r="AD114" s="92">
        <f t="shared" si="57"/>
        <v>1412.82</v>
      </c>
      <c r="AE114" s="92">
        <f t="shared" si="58"/>
        <v>2401.7939999999999</v>
      </c>
      <c r="AF114" s="92">
        <f t="shared" si="59"/>
        <v>941.88</v>
      </c>
      <c r="AG114" s="92">
        <f t="shared" si="60"/>
        <v>8398.3333333333339</v>
      </c>
      <c r="AH114" s="92">
        <f t="shared" si="61"/>
        <v>83983.333333333343</v>
      </c>
      <c r="AI114" s="92">
        <f t="shared" si="62"/>
        <v>25195</v>
      </c>
      <c r="AJ114" s="92">
        <f t="shared" si="63"/>
        <v>73185.999555555551</v>
      </c>
      <c r="AK114" s="92">
        <f t="shared" si="64"/>
        <v>878231.99466666661</v>
      </c>
      <c r="AL114" s="92"/>
      <c r="AM114" s="92"/>
      <c r="AN114" s="92"/>
      <c r="AO114" s="92"/>
      <c r="AP114" s="97"/>
      <c r="AQ114" s="94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  <c r="TC114" s="97"/>
      <c r="TD114" s="97"/>
      <c r="TE114" s="97"/>
      <c r="TF114" s="97"/>
      <c r="TG114" s="97"/>
      <c r="TH114" s="97"/>
      <c r="TI114" s="97"/>
      <c r="TJ114" s="97"/>
      <c r="TK114" s="97"/>
      <c r="TL114" s="97"/>
      <c r="TM114" s="97"/>
      <c r="TN114" s="97"/>
      <c r="TO114" s="97"/>
      <c r="TP114" s="97"/>
      <c r="TQ114" s="97"/>
      <c r="TR114" s="97"/>
      <c r="TS114" s="97"/>
      <c r="TT114" s="97"/>
      <c r="TU114" s="97"/>
      <c r="TV114" s="97"/>
      <c r="TW114" s="97"/>
      <c r="TX114" s="97"/>
      <c r="TY114" s="97"/>
      <c r="TZ114" s="97"/>
      <c r="UA114" s="97"/>
      <c r="UB114" s="97"/>
      <c r="UC114" s="97"/>
      <c r="UD114" s="97"/>
      <c r="UE114" s="97"/>
      <c r="UF114" s="97"/>
      <c r="UG114" s="97"/>
      <c r="UH114" s="97"/>
      <c r="UI114" s="97"/>
      <c r="UJ114" s="97"/>
      <c r="UK114" s="97"/>
      <c r="UL114" s="97"/>
      <c r="UM114" s="97"/>
      <c r="UN114" s="97"/>
      <c r="UO114" s="97"/>
      <c r="UP114" s="97"/>
      <c r="UQ114" s="97"/>
      <c r="UR114" s="97"/>
      <c r="US114" s="97"/>
      <c r="UT114" s="97"/>
      <c r="UU114" s="97"/>
      <c r="UV114" s="97"/>
      <c r="UW114" s="97"/>
      <c r="UX114" s="97"/>
      <c r="UY114" s="97"/>
      <c r="UZ114" s="97"/>
      <c r="VA114" s="97"/>
      <c r="VB114" s="97"/>
      <c r="VC114" s="97"/>
      <c r="VD114" s="97"/>
      <c r="VE114" s="97"/>
      <c r="VF114" s="97"/>
    </row>
    <row r="115" spans="1:578" s="98" customFormat="1" ht="15">
      <c r="A115" s="84">
        <v>37</v>
      </c>
      <c r="B115" s="29" t="s">
        <v>43</v>
      </c>
      <c r="C115" s="85" t="s">
        <v>44</v>
      </c>
      <c r="D115" s="86">
        <v>203</v>
      </c>
      <c r="E115" s="85" t="s">
        <v>45</v>
      </c>
      <c r="F115" s="25" t="s">
        <v>46</v>
      </c>
      <c r="G115" s="29" t="s">
        <v>340</v>
      </c>
      <c r="H115" s="26" t="s">
        <v>341</v>
      </c>
      <c r="I115" s="89">
        <v>37135</v>
      </c>
      <c r="J115" s="90"/>
      <c r="K115" s="90">
        <v>19</v>
      </c>
      <c r="L115" s="88">
        <v>40</v>
      </c>
      <c r="M115" s="88" t="s">
        <v>49</v>
      </c>
      <c r="N115" s="88" t="s">
        <v>50</v>
      </c>
      <c r="O115" s="26" t="s">
        <v>342</v>
      </c>
      <c r="P115" s="34" t="s">
        <v>1172</v>
      </c>
      <c r="Q115" s="34" t="s">
        <v>1148</v>
      </c>
      <c r="R115" s="88">
        <v>1</v>
      </c>
      <c r="S115" s="92">
        <v>33470</v>
      </c>
      <c r="T115" s="92"/>
      <c r="U115" s="92"/>
      <c r="V115" s="91">
        <f t="shared" si="54"/>
        <v>33470</v>
      </c>
      <c r="W115" s="92"/>
      <c r="X115" s="92"/>
      <c r="Y115" s="92">
        <f t="shared" si="55"/>
        <v>33470</v>
      </c>
      <c r="Z115" s="92">
        <v>1549</v>
      </c>
      <c r="AA115" s="92">
        <v>1016</v>
      </c>
      <c r="AB115" s="93">
        <f>102.68*4</f>
        <v>410.72</v>
      </c>
      <c r="AC115" s="92">
        <f t="shared" si="56"/>
        <v>5857.25</v>
      </c>
      <c r="AD115" s="92">
        <f t="shared" si="57"/>
        <v>1004.0999999999999</v>
      </c>
      <c r="AE115" s="92">
        <f t="shared" si="58"/>
        <v>1706.9699999999998</v>
      </c>
      <c r="AF115" s="92">
        <f t="shared" si="59"/>
        <v>669.4</v>
      </c>
      <c r="AG115" s="92">
        <f t="shared" si="60"/>
        <v>6005.8333333333339</v>
      </c>
      <c r="AH115" s="92">
        <f t="shared" si="61"/>
        <v>60058.333333333336</v>
      </c>
      <c r="AI115" s="92">
        <f t="shared" si="62"/>
        <v>18017.5</v>
      </c>
      <c r="AJ115" s="92">
        <f t="shared" si="63"/>
        <v>52690.245555555557</v>
      </c>
      <c r="AK115" s="92">
        <f t="shared" si="64"/>
        <v>632282.94666666666</v>
      </c>
      <c r="AL115" s="92"/>
      <c r="AM115" s="92"/>
      <c r="AN115" s="92"/>
      <c r="AO115" s="92"/>
      <c r="AP115" s="97"/>
      <c r="AQ115" s="94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  <c r="TC115" s="97"/>
      <c r="TD115" s="97"/>
      <c r="TE115" s="97"/>
      <c r="TF115" s="97"/>
      <c r="TG115" s="97"/>
      <c r="TH115" s="97"/>
      <c r="TI115" s="97"/>
      <c r="TJ115" s="97"/>
      <c r="TK115" s="97"/>
      <c r="TL115" s="97"/>
      <c r="TM115" s="97"/>
      <c r="TN115" s="97"/>
      <c r="TO115" s="97"/>
      <c r="TP115" s="97"/>
      <c r="TQ115" s="97"/>
      <c r="TR115" s="97"/>
      <c r="TS115" s="97"/>
      <c r="TT115" s="97"/>
      <c r="TU115" s="97"/>
      <c r="TV115" s="97"/>
      <c r="TW115" s="97"/>
      <c r="TX115" s="97"/>
      <c r="TY115" s="97"/>
      <c r="TZ115" s="97"/>
      <c r="UA115" s="97"/>
      <c r="UB115" s="97"/>
      <c r="UC115" s="97"/>
      <c r="UD115" s="97"/>
      <c r="UE115" s="97"/>
      <c r="UF115" s="97"/>
      <c r="UG115" s="97"/>
      <c r="UH115" s="97"/>
      <c r="UI115" s="97"/>
      <c r="UJ115" s="97"/>
      <c r="UK115" s="97"/>
      <c r="UL115" s="97"/>
      <c r="UM115" s="97"/>
      <c r="UN115" s="97"/>
      <c r="UO115" s="97"/>
      <c r="UP115" s="97"/>
      <c r="UQ115" s="97"/>
      <c r="UR115" s="97"/>
      <c r="US115" s="97"/>
      <c r="UT115" s="97"/>
      <c r="UU115" s="97"/>
      <c r="UV115" s="97"/>
      <c r="UW115" s="97"/>
      <c r="UX115" s="97"/>
      <c r="UY115" s="97"/>
      <c r="UZ115" s="97"/>
      <c r="VA115" s="97"/>
      <c r="VB115" s="97"/>
      <c r="VC115" s="97"/>
      <c r="VD115" s="97"/>
      <c r="VE115" s="97"/>
      <c r="VF115" s="97"/>
    </row>
    <row r="116" spans="1:578" s="98" customFormat="1" ht="15">
      <c r="A116" s="84">
        <v>38</v>
      </c>
      <c r="B116" s="29" t="s">
        <v>43</v>
      </c>
      <c r="C116" s="85" t="s">
        <v>44</v>
      </c>
      <c r="D116" s="86">
        <v>203</v>
      </c>
      <c r="E116" s="85" t="s">
        <v>45</v>
      </c>
      <c r="F116" s="25" t="s">
        <v>46</v>
      </c>
      <c r="G116" s="29" t="s">
        <v>343</v>
      </c>
      <c r="H116" s="26" t="s">
        <v>344</v>
      </c>
      <c r="I116" s="89">
        <v>41400</v>
      </c>
      <c r="J116" s="90">
        <v>8</v>
      </c>
      <c r="K116" s="90"/>
      <c r="L116" s="88">
        <v>40</v>
      </c>
      <c r="M116" s="88" t="s">
        <v>49</v>
      </c>
      <c r="N116" s="88" t="s">
        <v>59</v>
      </c>
      <c r="O116" s="26" t="s">
        <v>342</v>
      </c>
      <c r="P116" s="34" t="s">
        <v>1172</v>
      </c>
      <c r="Q116" s="34" t="s">
        <v>1148</v>
      </c>
      <c r="R116" s="88">
        <v>1</v>
      </c>
      <c r="S116" s="92">
        <v>14083</v>
      </c>
      <c r="T116" s="92">
        <v>521.74</v>
      </c>
      <c r="U116" s="92"/>
      <c r="V116" s="91">
        <f t="shared" si="54"/>
        <v>14604.74</v>
      </c>
      <c r="W116" s="92"/>
      <c r="X116" s="92">
        <f>V116*0.15</f>
        <v>2190.7109999999998</v>
      </c>
      <c r="Y116" s="92">
        <f t="shared" si="55"/>
        <v>16795.451000000001</v>
      </c>
      <c r="Z116" s="92">
        <v>1093</v>
      </c>
      <c r="AA116" s="92">
        <v>679</v>
      </c>
      <c r="AB116" s="93">
        <f>102.68*2</f>
        <v>205.36</v>
      </c>
      <c r="AC116" s="92">
        <f t="shared" si="56"/>
        <v>2939.2039249999998</v>
      </c>
      <c r="AD116" s="92">
        <f t="shared" si="57"/>
        <v>503.86353000000003</v>
      </c>
      <c r="AE116" s="92">
        <f t="shared" si="58"/>
        <v>856.56800099999998</v>
      </c>
      <c r="AF116" s="92">
        <f t="shared" si="59"/>
        <v>335.90902</v>
      </c>
      <c r="AG116" s="92">
        <f t="shared" si="60"/>
        <v>3094.5751666666665</v>
      </c>
      <c r="AH116" s="92">
        <f t="shared" si="61"/>
        <v>30945.751666666667</v>
      </c>
      <c r="AI116" s="92">
        <f t="shared" si="62"/>
        <v>9283.7255000000005</v>
      </c>
      <c r="AJ116" s="92">
        <f t="shared" si="63"/>
        <v>27018.693170444447</v>
      </c>
      <c r="AK116" s="92">
        <f t="shared" si="64"/>
        <v>324224.31804533338</v>
      </c>
      <c r="AL116" s="92"/>
      <c r="AM116" s="92"/>
      <c r="AN116" s="92"/>
      <c r="AO116" s="92"/>
      <c r="AP116" s="97"/>
      <c r="AQ116" s="94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  <c r="TC116" s="97"/>
      <c r="TD116" s="97"/>
      <c r="TE116" s="97"/>
      <c r="TF116" s="97"/>
      <c r="TG116" s="97"/>
      <c r="TH116" s="97"/>
      <c r="TI116" s="97"/>
      <c r="TJ116" s="97"/>
      <c r="TK116" s="97"/>
      <c r="TL116" s="97"/>
      <c r="TM116" s="97"/>
      <c r="TN116" s="97"/>
      <c r="TO116" s="97"/>
      <c r="TP116" s="97"/>
      <c r="TQ116" s="97"/>
      <c r="TR116" s="97"/>
      <c r="TS116" s="97"/>
      <c r="TT116" s="97"/>
      <c r="TU116" s="97"/>
      <c r="TV116" s="97"/>
      <c r="TW116" s="97"/>
      <c r="TX116" s="97"/>
      <c r="TY116" s="97"/>
      <c r="TZ116" s="97"/>
      <c r="UA116" s="97"/>
      <c r="UB116" s="97"/>
      <c r="UC116" s="97"/>
      <c r="UD116" s="97"/>
      <c r="UE116" s="97"/>
      <c r="UF116" s="97"/>
      <c r="UG116" s="97"/>
      <c r="UH116" s="97"/>
      <c r="UI116" s="97"/>
      <c r="UJ116" s="97"/>
      <c r="UK116" s="97"/>
      <c r="UL116" s="97"/>
      <c r="UM116" s="97"/>
      <c r="UN116" s="97"/>
      <c r="UO116" s="97"/>
      <c r="UP116" s="97"/>
      <c r="UQ116" s="97"/>
      <c r="UR116" s="97"/>
      <c r="US116" s="97"/>
      <c r="UT116" s="97"/>
      <c r="UU116" s="97"/>
      <c r="UV116" s="97"/>
      <c r="UW116" s="97"/>
      <c r="UX116" s="97"/>
      <c r="UY116" s="97"/>
      <c r="UZ116" s="97"/>
      <c r="VA116" s="97"/>
      <c r="VB116" s="97"/>
      <c r="VC116" s="97"/>
      <c r="VD116" s="97"/>
      <c r="VE116" s="97"/>
      <c r="VF116" s="97"/>
    </row>
    <row r="117" spans="1:578" s="98" customFormat="1" ht="15">
      <c r="A117" s="84">
        <v>39</v>
      </c>
      <c r="B117" s="29" t="s">
        <v>43</v>
      </c>
      <c r="C117" s="85" t="s">
        <v>44</v>
      </c>
      <c r="D117" s="86">
        <v>203</v>
      </c>
      <c r="E117" s="85" t="s">
        <v>45</v>
      </c>
      <c r="F117" s="25" t="s">
        <v>46</v>
      </c>
      <c r="G117" s="29" t="s">
        <v>345</v>
      </c>
      <c r="H117" s="26" t="s">
        <v>346</v>
      </c>
      <c r="I117" s="89">
        <v>36465</v>
      </c>
      <c r="J117" s="90"/>
      <c r="K117" s="90">
        <v>18</v>
      </c>
      <c r="L117" s="88">
        <v>40</v>
      </c>
      <c r="M117" s="88" t="s">
        <v>49</v>
      </c>
      <c r="N117" s="88" t="s">
        <v>50</v>
      </c>
      <c r="O117" s="26" t="s">
        <v>347</v>
      </c>
      <c r="P117" s="34" t="s">
        <v>1172</v>
      </c>
      <c r="Q117" s="34" t="s">
        <v>1148</v>
      </c>
      <c r="R117" s="88">
        <v>1</v>
      </c>
      <c r="S117" s="91">
        <v>29714</v>
      </c>
      <c r="T117" s="91"/>
      <c r="U117" s="91"/>
      <c r="V117" s="91">
        <f t="shared" si="54"/>
        <v>29714</v>
      </c>
      <c r="W117" s="92"/>
      <c r="X117" s="92"/>
      <c r="Y117" s="92">
        <f t="shared" si="55"/>
        <v>29714</v>
      </c>
      <c r="Z117" s="91">
        <v>1465</v>
      </c>
      <c r="AA117" s="91">
        <v>987</v>
      </c>
      <c r="AB117" s="92">
        <f>102.68*5</f>
        <v>513.40000000000009</v>
      </c>
      <c r="AC117" s="92">
        <f t="shared" si="56"/>
        <v>5199.95</v>
      </c>
      <c r="AD117" s="92">
        <f t="shared" si="57"/>
        <v>891.42</v>
      </c>
      <c r="AE117" s="92">
        <f t="shared" si="58"/>
        <v>1515.414</v>
      </c>
      <c r="AF117" s="92">
        <f t="shared" si="59"/>
        <v>594.28</v>
      </c>
      <c r="AG117" s="92">
        <f t="shared" si="60"/>
        <v>5361</v>
      </c>
      <c r="AH117" s="92">
        <f t="shared" si="61"/>
        <v>53610</v>
      </c>
      <c r="AI117" s="92">
        <f t="shared" si="62"/>
        <v>16083</v>
      </c>
      <c r="AJ117" s="92">
        <f t="shared" si="63"/>
        <v>47134.963999999993</v>
      </c>
      <c r="AK117" s="92">
        <f t="shared" si="64"/>
        <v>565619.56799999997</v>
      </c>
      <c r="AL117" s="92"/>
      <c r="AM117" s="92"/>
      <c r="AN117" s="92"/>
      <c r="AO117" s="92"/>
      <c r="AP117" s="97"/>
      <c r="AQ117" s="94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  <c r="TC117" s="97"/>
      <c r="TD117" s="97"/>
      <c r="TE117" s="97"/>
      <c r="TF117" s="97"/>
      <c r="TG117" s="97"/>
      <c r="TH117" s="97"/>
      <c r="TI117" s="97"/>
      <c r="TJ117" s="97"/>
      <c r="TK117" s="97"/>
      <c r="TL117" s="97"/>
      <c r="TM117" s="97"/>
      <c r="TN117" s="97"/>
      <c r="TO117" s="97"/>
      <c r="TP117" s="97"/>
      <c r="TQ117" s="97"/>
      <c r="TR117" s="97"/>
      <c r="TS117" s="97"/>
      <c r="TT117" s="97"/>
      <c r="TU117" s="97"/>
      <c r="TV117" s="97"/>
      <c r="TW117" s="97"/>
      <c r="TX117" s="97"/>
      <c r="TY117" s="97"/>
      <c r="TZ117" s="97"/>
      <c r="UA117" s="97"/>
      <c r="UB117" s="97"/>
      <c r="UC117" s="97"/>
      <c r="UD117" s="97"/>
      <c r="UE117" s="97"/>
      <c r="UF117" s="97"/>
      <c r="UG117" s="97"/>
      <c r="UH117" s="97"/>
      <c r="UI117" s="97"/>
      <c r="UJ117" s="97"/>
      <c r="UK117" s="97"/>
      <c r="UL117" s="97"/>
      <c r="UM117" s="97"/>
      <c r="UN117" s="97"/>
      <c r="UO117" s="97"/>
      <c r="UP117" s="97"/>
      <c r="UQ117" s="97"/>
      <c r="UR117" s="97"/>
      <c r="US117" s="97"/>
      <c r="UT117" s="97"/>
      <c r="UU117" s="97"/>
      <c r="UV117" s="97"/>
      <c r="UW117" s="97"/>
      <c r="UX117" s="97"/>
      <c r="UY117" s="97"/>
      <c r="UZ117" s="97"/>
      <c r="VA117" s="97"/>
      <c r="VB117" s="97"/>
      <c r="VC117" s="97"/>
      <c r="VD117" s="97"/>
      <c r="VE117" s="97"/>
      <c r="VF117" s="97"/>
    </row>
    <row r="118" spans="1:578" s="98" customFormat="1" ht="15">
      <c r="A118" s="84">
        <v>40</v>
      </c>
      <c r="B118" s="29" t="s">
        <v>43</v>
      </c>
      <c r="C118" s="85" t="s">
        <v>44</v>
      </c>
      <c r="D118" s="86">
        <v>203</v>
      </c>
      <c r="E118" s="85" t="s">
        <v>45</v>
      </c>
      <c r="F118" s="25" t="s">
        <v>46</v>
      </c>
      <c r="G118" s="29" t="s">
        <v>348</v>
      </c>
      <c r="H118" s="26" t="s">
        <v>349</v>
      </c>
      <c r="I118" s="89">
        <v>36290</v>
      </c>
      <c r="J118" s="90"/>
      <c r="K118" s="90">
        <v>18</v>
      </c>
      <c r="L118" s="88">
        <v>40</v>
      </c>
      <c r="M118" s="88" t="s">
        <v>49</v>
      </c>
      <c r="N118" s="88" t="s">
        <v>50</v>
      </c>
      <c r="O118" s="26" t="s">
        <v>350</v>
      </c>
      <c r="P118" s="34" t="s">
        <v>1172</v>
      </c>
      <c r="Q118" s="34" t="s">
        <v>1148</v>
      </c>
      <c r="R118" s="88">
        <v>1</v>
      </c>
      <c r="S118" s="91">
        <v>29714</v>
      </c>
      <c r="T118" s="91"/>
      <c r="U118" s="91"/>
      <c r="V118" s="91">
        <f t="shared" si="54"/>
        <v>29714</v>
      </c>
      <c r="W118" s="92"/>
      <c r="X118" s="92"/>
      <c r="Y118" s="92">
        <f t="shared" si="55"/>
        <v>29714</v>
      </c>
      <c r="Z118" s="91">
        <v>1465</v>
      </c>
      <c r="AA118" s="91">
        <v>987</v>
      </c>
      <c r="AB118" s="92">
        <f>102.68*5</f>
        <v>513.40000000000009</v>
      </c>
      <c r="AC118" s="92">
        <f t="shared" si="56"/>
        <v>5199.95</v>
      </c>
      <c r="AD118" s="92">
        <f t="shared" si="57"/>
        <v>891.42</v>
      </c>
      <c r="AE118" s="92">
        <f t="shared" si="58"/>
        <v>1515.414</v>
      </c>
      <c r="AF118" s="92">
        <f t="shared" si="59"/>
        <v>594.28</v>
      </c>
      <c r="AG118" s="92">
        <f t="shared" si="60"/>
        <v>5361</v>
      </c>
      <c r="AH118" s="92">
        <f t="shared" si="61"/>
        <v>53610</v>
      </c>
      <c r="AI118" s="92">
        <f t="shared" si="62"/>
        <v>16083</v>
      </c>
      <c r="AJ118" s="92">
        <f t="shared" si="63"/>
        <v>47134.963999999993</v>
      </c>
      <c r="AK118" s="92">
        <f t="shared" si="64"/>
        <v>565619.56799999997</v>
      </c>
      <c r="AL118" s="92"/>
      <c r="AM118" s="92"/>
      <c r="AN118" s="92"/>
      <c r="AO118" s="92"/>
      <c r="AP118" s="97"/>
      <c r="AQ118" s="94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97"/>
      <c r="GB118" s="97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  <c r="TC118" s="97"/>
      <c r="TD118" s="97"/>
      <c r="TE118" s="97"/>
      <c r="TF118" s="97"/>
      <c r="TG118" s="97"/>
      <c r="TH118" s="97"/>
      <c r="TI118" s="97"/>
      <c r="TJ118" s="97"/>
      <c r="TK118" s="97"/>
      <c r="TL118" s="97"/>
      <c r="TM118" s="97"/>
      <c r="TN118" s="97"/>
      <c r="TO118" s="97"/>
      <c r="TP118" s="97"/>
      <c r="TQ118" s="97"/>
      <c r="TR118" s="97"/>
      <c r="TS118" s="97"/>
      <c r="TT118" s="97"/>
      <c r="TU118" s="97"/>
      <c r="TV118" s="97"/>
      <c r="TW118" s="97"/>
      <c r="TX118" s="97"/>
      <c r="TY118" s="97"/>
      <c r="TZ118" s="97"/>
      <c r="UA118" s="97"/>
      <c r="UB118" s="97"/>
      <c r="UC118" s="97"/>
      <c r="UD118" s="97"/>
      <c r="UE118" s="97"/>
      <c r="UF118" s="97"/>
      <c r="UG118" s="97"/>
      <c r="UH118" s="97"/>
      <c r="UI118" s="97"/>
      <c r="UJ118" s="97"/>
      <c r="UK118" s="97"/>
      <c r="UL118" s="97"/>
      <c r="UM118" s="97"/>
      <c r="UN118" s="97"/>
      <c r="UO118" s="97"/>
      <c r="UP118" s="97"/>
      <c r="UQ118" s="97"/>
      <c r="UR118" s="97"/>
      <c r="US118" s="97"/>
      <c r="UT118" s="97"/>
      <c r="UU118" s="97"/>
      <c r="UV118" s="97"/>
      <c r="UW118" s="97"/>
      <c r="UX118" s="97"/>
      <c r="UY118" s="97"/>
      <c r="UZ118" s="97"/>
      <c r="VA118" s="97"/>
      <c r="VB118" s="97"/>
      <c r="VC118" s="97"/>
      <c r="VD118" s="97"/>
      <c r="VE118" s="97"/>
      <c r="VF118" s="97"/>
    </row>
    <row r="119" spans="1:578" s="98" customFormat="1" ht="15">
      <c r="A119" s="84">
        <v>41</v>
      </c>
      <c r="B119" s="29" t="s">
        <v>43</v>
      </c>
      <c r="C119" s="85" t="s">
        <v>44</v>
      </c>
      <c r="D119" s="86">
        <v>203</v>
      </c>
      <c r="E119" s="85" t="s">
        <v>45</v>
      </c>
      <c r="F119" s="25" t="s">
        <v>46</v>
      </c>
      <c r="G119" s="29" t="s">
        <v>351</v>
      </c>
      <c r="H119" s="26" t="s">
        <v>352</v>
      </c>
      <c r="I119" s="89">
        <v>38005</v>
      </c>
      <c r="J119" s="90" t="s">
        <v>353</v>
      </c>
      <c r="K119" s="90"/>
      <c r="L119" s="88">
        <v>40</v>
      </c>
      <c r="M119" s="88" t="s">
        <v>49</v>
      </c>
      <c r="N119" s="88" t="s">
        <v>59</v>
      </c>
      <c r="O119" s="26" t="s">
        <v>354</v>
      </c>
      <c r="P119" s="34" t="s">
        <v>1172</v>
      </c>
      <c r="Q119" s="34" t="s">
        <v>1148</v>
      </c>
      <c r="R119" s="88">
        <v>1</v>
      </c>
      <c r="S119" s="92">
        <v>11881</v>
      </c>
      <c r="T119" s="92">
        <v>500</v>
      </c>
      <c r="U119" s="92"/>
      <c r="V119" s="91">
        <f t="shared" si="54"/>
        <v>12381</v>
      </c>
      <c r="W119" s="92">
        <f>+V119*20%</f>
        <v>2476.2000000000003</v>
      </c>
      <c r="X119" s="92"/>
      <c r="Y119" s="92">
        <f t="shared" si="55"/>
        <v>14857.2</v>
      </c>
      <c r="Z119" s="92">
        <v>926</v>
      </c>
      <c r="AA119" s="92">
        <v>630</v>
      </c>
      <c r="AB119" s="93">
        <f>102.68*4</f>
        <v>410.72</v>
      </c>
      <c r="AC119" s="92">
        <f t="shared" si="56"/>
        <v>2600.0099999999998</v>
      </c>
      <c r="AD119" s="92">
        <f t="shared" si="57"/>
        <v>445.71600000000001</v>
      </c>
      <c r="AE119" s="92">
        <f t="shared" si="58"/>
        <v>757.71719999999993</v>
      </c>
      <c r="AF119" s="92">
        <f t="shared" si="59"/>
        <v>297.14400000000001</v>
      </c>
      <c r="AG119" s="92">
        <f t="shared" si="60"/>
        <v>2735.5333333333333</v>
      </c>
      <c r="AH119" s="92">
        <f t="shared" si="61"/>
        <v>27355.333333333336</v>
      </c>
      <c r="AI119" s="92">
        <f t="shared" si="62"/>
        <v>8206.6</v>
      </c>
      <c r="AJ119" s="92">
        <f t="shared" si="63"/>
        <v>24115.962755555556</v>
      </c>
      <c r="AK119" s="92">
        <f t="shared" si="64"/>
        <v>289391.5530666667</v>
      </c>
      <c r="AL119" s="92"/>
      <c r="AM119" s="92"/>
      <c r="AN119" s="92"/>
      <c r="AO119" s="92"/>
      <c r="AP119" s="97"/>
      <c r="AQ119" s="94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97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  <c r="TC119" s="97"/>
      <c r="TD119" s="97"/>
      <c r="TE119" s="97"/>
      <c r="TF119" s="97"/>
      <c r="TG119" s="97"/>
      <c r="TH119" s="97"/>
      <c r="TI119" s="97"/>
      <c r="TJ119" s="97"/>
      <c r="TK119" s="97"/>
      <c r="TL119" s="97"/>
      <c r="TM119" s="97"/>
      <c r="TN119" s="97"/>
      <c r="TO119" s="97"/>
      <c r="TP119" s="97"/>
      <c r="TQ119" s="97"/>
      <c r="TR119" s="97"/>
      <c r="TS119" s="97"/>
      <c r="TT119" s="97"/>
      <c r="TU119" s="97"/>
      <c r="TV119" s="97"/>
      <c r="TW119" s="97"/>
      <c r="TX119" s="97"/>
      <c r="TY119" s="97"/>
      <c r="TZ119" s="97"/>
      <c r="UA119" s="97"/>
      <c r="UB119" s="97"/>
      <c r="UC119" s="97"/>
      <c r="UD119" s="97"/>
      <c r="UE119" s="97"/>
      <c r="UF119" s="97"/>
      <c r="UG119" s="97"/>
      <c r="UH119" s="97"/>
      <c r="UI119" s="97"/>
      <c r="UJ119" s="97"/>
      <c r="UK119" s="97"/>
      <c r="UL119" s="97"/>
      <c r="UM119" s="97"/>
      <c r="UN119" s="97"/>
      <c r="UO119" s="97"/>
      <c r="UP119" s="97"/>
      <c r="UQ119" s="97"/>
      <c r="UR119" s="97"/>
      <c r="US119" s="97"/>
      <c r="UT119" s="97"/>
      <c r="UU119" s="97"/>
      <c r="UV119" s="97"/>
      <c r="UW119" s="97"/>
      <c r="UX119" s="97"/>
      <c r="UY119" s="97"/>
      <c r="UZ119" s="97"/>
      <c r="VA119" s="97"/>
      <c r="VB119" s="97"/>
      <c r="VC119" s="97"/>
      <c r="VD119" s="97"/>
      <c r="VE119" s="97"/>
      <c r="VF119" s="97"/>
    </row>
    <row r="120" spans="1:578" s="98" customFormat="1" ht="15">
      <c r="A120" s="84">
        <v>42</v>
      </c>
      <c r="B120" s="29" t="s">
        <v>43</v>
      </c>
      <c r="C120" s="85" t="s">
        <v>44</v>
      </c>
      <c r="D120" s="86">
        <v>203</v>
      </c>
      <c r="E120" s="85" t="s">
        <v>45</v>
      </c>
      <c r="F120" s="25" t="s">
        <v>46</v>
      </c>
      <c r="G120" s="29" t="s">
        <v>355</v>
      </c>
      <c r="H120" s="26" t="s">
        <v>356</v>
      </c>
      <c r="I120" s="89">
        <v>36488</v>
      </c>
      <c r="J120" s="90" t="s">
        <v>353</v>
      </c>
      <c r="K120" s="90"/>
      <c r="L120" s="88">
        <v>40</v>
      </c>
      <c r="M120" s="88" t="s">
        <v>49</v>
      </c>
      <c r="N120" s="88" t="s">
        <v>59</v>
      </c>
      <c r="O120" s="26" t="s">
        <v>354</v>
      </c>
      <c r="P120" s="34" t="s">
        <v>1172</v>
      </c>
      <c r="Q120" s="34" t="s">
        <v>1148</v>
      </c>
      <c r="R120" s="88">
        <v>1</v>
      </c>
      <c r="S120" s="92">
        <v>11881</v>
      </c>
      <c r="T120" s="92">
        <v>500</v>
      </c>
      <c r="U120" s="92"/>
      <c r="V120" s="91">
        <f t="shared" si="54"/>
        <v>12381</v>
      </c>
      <c r="W120" s="92">
        <f>+V120*20%</f>
        <v>2476.2000000000003</v>
      </c>
      <c r="X120" s="92"/>
      <c r="Y120" s="92">
        <f t="shared" si="55"/>
        <v>14857.2</v>
      </c>
      <c r="Z120" s="92">
        <v>926</v>
      </c>
      <c r="AA120" s="92">
        <v>630</v>
      </c>
      <c r="AB120" s="92">
        <f>102.68*5</f>
        <v>513.40000000000009</v>
      </c>
      <c r="AC120" s="92">
        <f t="shared" si="56"/>
        <v>2600.0099999999998</v>
      </c>
      <c r="AD120" s="92">
        <f t="shared" si="57"/>
        <v>445.71600000000001</v>
      </c>
      <c r="AE120" s="92">
        <f t="shared" si="58"/>
        <v>757.71719999999993</v>
      </c>
      <c r="AF120" s="92">
        <f t="shared" si="59"/>
        <v>297.14400000000001</v>
      </c>
      <c r="AG120" s="92">
        <f t="shared" si="60"/>
        <v>2735.5333333333333</v>
      </c>
      <c r="AH120" s="92">
        <f t="shared" si="61"/>
        <v>27355.333333333336</v>
      </c>
      <c r="AI120" s="92">
        <f t="shared" si="62"/>
        <v>8206.6</v>
      </c>
      <c r="AJ120" s="92">
        <f t="shared" si="63"/>
        <v>24218.642755555557</v>
      </c>
      <c r="AK120" s="92">
        <f t="shared" si="64"/>
        <v>290623.71306666668</v>
      </c>
      <c r="AL120" s="92"/>
      <c r="AM120" s="92"/>
      <c r="AN120" s="92"/>
      <c r="AO120" s="92"/>
      <c r="AP120" s="97"/>
      <c r="AQ120" s="94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  <c r="TC120" s="97"/>
      <c r="TD120" s="97"/>
      <c r="TE120" s="97"/>
      <c r="TF120" s="97"/>
      <c r="TG120" s="97"/>
      <c r="TH120" s="97"/>
      <c r="TI120" s="97"/>
      <c r="TJ120" s="97"/>
      <c r="TK120" s="97"/>
      <c r="TL120" s="97"/>
      <c r="TM120" s="97"/>
      <c r="TN120" s="97"/>
      <c r="TO120" s="97"/>
      <c r="TP120" s="97"/>
      <c r="TQ120" s="97"/>
      <c r="TR120" s="97"/>
      <c r="TS120" s="97"/>
      <c r="TT120" s="97"/>
      <c r="TU120" s="97"/>
      <c r="TV120" s="97"/>
      <c r="TW120" s="97"/>
      <c r="TX120" s="97"/>
      <c r="TY120" s="97"/>
      <c r="TZ120" s="97"/>
      <c r="UA120" s="97"/>
      <c r="UB120" s="97"/>
      <c r="UC120" s="97"/>
      <c r="UD120" s="97"/>
      <c r="UE120" s="97"/>
      <c r="UF120" s="97"/>
      <c r="UG120" s="97"/>
      <c r="UH120" s="97"/>
      <c r="UI120" s="97"/>
      <c r="UJ120" s="97"/>
      <c r="UK120" s="97"/>
      <c r="UL120" s="97"/>
      <c r="UM120" s="97"/>
      <c r="UN120" s="97"/>
      <c r="UO120" s="97"/>
      <c r="UP120" s="97"/>
      <c r="UQ120" s="97"/>
      <c r="UR120" s="97"/>
      <c r="US120" s="97"/>
      <c r="UT120" s="97"/>
      <c r="UU120" s="97"/>
      <c r="UV120" s="97"/>
      <c r="UW120" s="97"/>
      <c r="UX120" s="97"/>
      <c r="UY120" s="97"/>
      <c r="UZ120" s="97"/>
      <c r="VA120" s="97"/>
      <c r="VB120" s="97"/>
      <c r="VC120" s="97"/>
      <c r="VD120" s="97"/>
      <c r="VE120" s="97"/>
      <c r="VF120" s="97"/>
    </row>
    <row r="121" spans="1:578" s="98" customFormat="1" ht="15">
      <c r="A121" s="84">
        <v>43</v>
      </c>
      <c r="B121" s="29" t="s">
        <v>43</v>
      </c>
      <c r="C121" s="85" t="s">
        <v>44</v>
      </c>
      <c r="D121" s="86">
        <v>203</v>
      </c>
      <c r="E121" s="85" t="s">
        <v>45</v>
      </c>
      <c r="F121" s="25" t="s">
        <v>46</v>
      </c>
      <c r="G121" s="29" t="s">
        <v>357</v>
      </c>
      <c r="H121" s="26" t="s">
        <v>358</v>
      </c>
      <c r="I121" s="89">
        <v>39218</v>
      </c>
      <c r="J121" s="90" t="s">
        <v>353</v>
      </c>
      <c r="K121" s="90"/>
      <c r="L121" s="88">
        <v>40</v>
      </c>
      <c r="M121" s="88" t="s">
        <v>49</v>
      </c>
      <c r="N121" s="88" t="s">
        <v>59</v>
      </c>
      <c r="O121" s="26" t="s">
        <v>354</v>
      </c>
      <c r="P121" s="34" t="s">
        <v>1172</v>
      </c>
      <c r="Q121" s="34" t="s">
        <v>1148</v>
      </c>
      <c r="R121" s="88">
        <v>1</v>
      </c>
      <c r="S121" s="92">
        <v>11881</v>
      </c>
      <c r="T121" s="92">
        <v>500</v>
      </c>
      <c r="U121" s="92"/>
      <c r="V121" s="91">
        <f t="shared" si="54"/>
        <v>12381</v>
      </c>
      <c r="W121" s="92">
        <f>+V121*20%</f>
        <v>2476.2000000000003</v>
      </c>
      <c r="X121" s="92"/>
      <c r="Y121" s="92">
        <f t="shared" si="55"/>
        <v>14857.2</v>
      </c>
      <c r="Z121" s="92">
        <v>926</v>
      </c>
      <c r="AA121" s="92">
        <v>630</v>
      </c>
      <c r="AB121" s="92">
        <f>102.68*3</f>
        <v>308.04000000000002</v>
      </c>
      <c r="AC121" s="92">
        <f t="shared" si="56"/>
        <v>2600.0099999999998</v>
      </c>
      <c r="AD121" s="92">
        <f t="shared" si="57"/>
        <v>445.71600000000001</v>
      </c>
      <c r="AE121" s="92">
        <f t="shared" si="58"/>
        <v>757.71719999999993</v>
      </c>
      <c r="AF121" s="92">
        <f t="shared" si="59"/>
        <v>297.14400000000001</v>
      </c>
      <c r="AG121" s="92">
        <f t="shared" si="60"/>
        <v>2735.5333333333333</v>
      </c>
      <c r="AH121" s="92">
        <f t="shared" si="61"/>
        <v>27355.333333333336</v>
      </c>
      <c r="AI121" s="92">
        <f t="shared" si="62"/>
        <v>8206.6</v>
      </c>
      <c r="AJ121" s="92">
        <f t="shared" si="63"/>
        <v>24013.282755555556</v>
      </c>
      <c r="AK121" s="92">
        <f t="shared" si="64"/>
        <v>288159.39306666667</v>
      </c>
      <c r="AL121" s="92"/>
      <c r="AM121" s="92"/>
      <c r="AN121" s="92"/>
      <c r="AO121" s="92"/>
      <c r="AP121" s="97"/>
      <c r="AQ121" s="94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  <c r="TC121" s="97"/>
      <c r="TD121" s="97"/>
      <c r="TE121" s="97"/>
      <c r="TF121" s="97"/>
      <c r="TG121" s="97"/>
      <c r="TH121" s="97"/>
      <c r="TI121" s="97"/>
      <c r="TJ121" s="97"/>
      <c r="TK121" s="97"/>
      <c r="TL121" s="97"/>
      <c r="TM121" s="97"/>
      <c r="TN121" s="97"/>
      <c r="TO121" s="97"/>
      <c r="TP121" s="97"/>
      <c r="TQ121" s="97"/>
      <c r="TR121" s="97"/>
      <c r="TS121" s="97"/>
      <c r="TT121" s="97"/>
      <c r="TU121" s="97"/>
      <c r="TV121" s="97"/>
      <c r="TW121" s="97"/>
      <c r="TX121" s="97"/>
      <c r="TY121" s="97"/>
      <c r="TZ121" s="97"/>
      <c r="UA121" s="97"/>
      <c r="UB121" s="97"/>
      <c r="UC121" s="97"/>
      <c r="UD121" s="97"/>
      <c r="UE121" s="97"/>
      <c r="UF121" s="97"/>
      <c r="UG121" s="97"/>
      <c r="UH121" s="97"/>
      <c r="UI121" s="97"/>
      <c r="UJ121" s="97"/>
      <c r="UK121" s="97"/>
      <c r="UL121" s="97"/>
      <c r="UM121" s="97"/>
      <c r="UN121" s="97"/>
      <c r="UO121" s="97"/>
      <c r="UP121" s="97"/>
      <c r="UQ121" s="97"/>
      <c r="UR121" s="97"/>
      <c r="US121" s="97"/>
      <c r="UT121" s="97"/>
      <c r="UU121" s="97"/>
      <c r="UV121" s="97"/>
      <c r="UW121" s="97"/>
      <c r="UX121" s="97"/>
      <c r="UY121" s="97"/>
      <c r="UZ121" s="97"/>
      <c r="VA121" s="97"/>
      <c r="VB121" s="97"/>
      <c r="VC121" s="97"/>
      <c r="VD121" s="97"/>
      <c r="VE121" s="97"/>
      <c r="VF121" s="97"/>
    </row>
    <row r="122" spans="1:578" s="98" customFormat="1" ht="15">
      <c r="A122" s="84">
        <v>44</v>
      </c>
      <c r="B122" s="29" t="s">
        <v>43</v>
      </c>
      <c r="C122" s="85" t="s">
        <v>44</v>
      </c>
      <c r="D122" s="86">
        <v>203</v>
      </c>
      <c r="E122" s="85" t="s">
        <v>45</v>
      </c>
      <c r="F122" s="25" t="s">
        <v>46</v>
      </c>
      <c r="G122" s="29" t="s">
        <v>359</v>
      </c>
      <c r="H122" s="26" t="s">
        <v>360</v>
      </c>
      <c r="I122" s="89">
        <v>36970</v>
      </c>
      <c r="J122" s="90" t="s">
        <v>353</v>
      </c>
      <c r="K122" s="90"/>
      <c r="L122" s="88">
        <v>40</v>
      </c>
      <c r="M122" s="88" t="s">
        <v>49</v>
      </c>
      <c r="N122" s="88" t="s">
        <v>59</v>
      </c>
      <c r="O122" s="26" t="s">
        <v>354</v>
      </c>
      <c r="P122" s="34" t="s">
        <v>1172</v>
      </c>
      <c r="Q122" s="34" t="s">
        <v>1148</v>
      </c>
      <c r="R122" s="88">
        <v>1</v>
      </c>
      <c r="S122" s="92">
        <v>11881</v>
      </c>
      <c r="T122" s="92">
        <v>500</v>
      </c>
      <c r="U122" s="92"/>
      <c r="V122" s="91">
        <f t="shared" si="54"/>
        <v>12381</v>
      </c>
      <c r="W122" s="92">
        <f>+V122*20%</f>
        <v>2476.2000000000003</v>
      </c>
      <c r="X122" s="92"/>
      <c r="Y122" s="92">
        <f t="shared" si="55"/>
        <v>14857.2</v>
      </c>
      <c r="Z122" s="92">
        <v>926</v>
      </c>
      <c r="AA122" s="92">
        <v>630</v>
      </c>
      <c r="AB122" s="93">
        <f>102.68*4</f>
        <v>410.72</v>
      </c>
      <c r="AC122" s="92">
        <f t="shared" si="56"/>
        <v>2600.0099999999998</v>
      </c>
      <c r="AD122" s="92">
        <f t="shared" si="57"/>
        <v>445.71600000000001</v>
      </c>
      <c r="AE122" s="92">
        <f t="shared" si="58"/>
        <v>757.71719999999993</v>
      </c>
      <c r="AF122" s="92">
        <f t="shared" si="59"/>
        <v>297.14400000000001</v>
      </c>
      <c r="AG122" s="92">
        <f t="shared" si="60"/>
        <v>2735.5333333333333</v>
      </c>
      <c r="AH122" s="92">
        <f t="shared" si="61"/>
        <v>27355.333333333336</v>
      </c>
      <c r="AI122" s="92">
        <f t="shared" si="62"/>
        <v>8206.6</v>
      </c>
      <c r="AJ122" s="92">
        <f t="shared" si="63"/>
        <v>24115.962755555556</v>
      </c>
      <c r="AK122" s="92">
        <f t="shared" si="64"/>
        <v>289391.5530666667</v>
      </c>
      <c r="AL122" s="92"/>
      <c r="AM122" s="92"/>
      <c r="AN122" s="92"/>
      <c r="AO122" s="92"/>
      <c r="AP122" s="97"/>
      <c r="AQ122" s="94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  <c r="TC122" s="97"/>
      <c r="TD122" s="97"/>
      <c r="TE122" s="97"/>
      <c r="TF122" s="97"/>
      <c r="TG122" s="97"/>
      <c r="TH122" s="97"/>
      <c r="TI122" s="97"/>
      <c r="TJ122" s="97"/>
      <c r="TK122" s="97"/>
      <c r="TL122" s="97"/>
      <c r="TM122" s="97"/>
      <c r="TN122" s="97"/>
      <c r="TO122" s="97"/>
      <c r="TP122" s="97"/>
      <c r="TQ122" s="97"/>
      <c r="TR122" s="97"/>
      <c r="TS122" s="97"/>
      <c r="TT122" s="97"/>
      <c r="TU122" s="97"/>
      <c r="TV122" s="97"/>
      <c r="TW122" s="97"/>
      <c r="TX122" s="97"/>
      <c r="TY122" s="97"/>
      <c r="TZ122" s="97"/>
      <c r="UA122" s="97"/>
      <c r="UB122" s="97"/>
      <c r="UC122" s="97"/>
      <c r="UD122" s="97"/>
      <c r="UE122" s="97"/>
      <c r="UF122" s="97"/>
      <c r="UG122" s="97"/>
      <c r="UH122" s="97"/>
      <c r="UI122" s="97"/>
      <c r="UJ122" s="97"/>
      <c r="UK122" s="97"/>
      <c r="UL122" s="97"/>
      <c r="UM122" s="97"/>
      <c r="UN122" s="97"/>
      <c r="UO122" s="97"/>
      <c r="UP122" s="97"/>
      <c r="UQ122" s="97"/>
      <c r="UR122" s="97"/>
      <c r="US122" s="97"/>
      <c r="UT122" s="97"/>
      <c r="UU122" s="97"/>
      <c r="UV122" s="97"/>
      <c r="UW122" s="97"/>
      <c r="UX122" s="97"/>
      <c r="UY122" s="97"/>
      <c r="UZ122" s="97"/>
      <c r="VA122" s="97"/>
      <c r="VB122" s="97"/>
      <c r="VC122" s="97"/>
      <c r="VD122" s="97"/>
      <c r="VE122" s="97"/>
      <c r="VF122" s="97"/>
    </row>
    <row r="123" spans="1:578" s="98" customFormat="1" ht="15">
      <c r="A123" s="84">
        <v>45</v>
      </c>
      <c r="B123" s="29" t="s">
        <v>43</v>
      </c>
      <c r="C123" s="85" t="s">
        <v>44</v>
      </c>
      <c r="D123" s="86">
        <v>203</v>
      </c>
      <c r="E123" s="85" t="s">
        <v>45</v>
      </c>
      <c r="F123" s="25" t="s">
        <v>46</v>
      </c>
      <c r="G123" s="29" t="s">
        <v>361</v>
      </c>
      <c r="H123" s="26" t="s">
        <v>362</v>
      </c>
      <c r="I123" s="89">
        <v>37655</v>
      </c>
      <c r="J123" s="90" t="s">
        <v>353</v>
      </c>
      <c r="K123" s="90"/>
      <c r="L123" s="88">
        <v>40</v>
      </c>
      <c r="M123" s="88" t="s">
        <v>49</v>
      </c>
      <c r="N123" s="88" t="s">
        <v>59</v>
      </c>
      <c r="O123" s="26" t="s">
        <v>363</v>
      </c>
      <c r="P123" s="34" t="s">
        <v>1172</v>
      </c>
      <c r="Q123" s="34" t="s">
        <v>1148</v>
      </c>
      <c r="R123" s="88">
        <v>1</v>
      </c>
      <c r="S123" s="92">
        <v>11881</v>
      </c>
      <c r="T123" s="92">
        <v>521.74</v>
      </c>
      <c r="U123" s="92"/>
      <c r="V123" s="91">
        <f t="shared" si="54"/>
        <v>12402.74</v>
      </c>
      <c r="W123" s="92"/>
      <c r="X123" s="92">
        <f t="shared" ref="X123:X138" si="66">V123*0.15</f>
        <v>1860.4109999999998</v>
      </c>
      <c r="Y123" s="92">
        <f t="shared" si="55"/>
        <v>14263.151</v>
      </c>
      <c r="Z123" s="92">
        <v>926</v>
      </c>
      <c r="AA123" s="92">
        <v>630</v>
      </c>
      <c r="AB123" s="93">
        <f>102.68*4</f>
        <v>410.72</v>
      </c>
      <c r="AC123" s="92">
        <f t="shared" si="56"/>
        <v>2496.0514249999997</v>
      </c>
      <c r="AD123" s="92">
        <f t="shared" si="57"/>
        <v>427.89452999999997</v>
      </c>
      <c r="AE123" s="92">
        <f t="shared" si="58"/>
        <v>727.42070099999989</v>
      </c>
      <c r="AF123" s="92">
        <f t="shared" si="59"/>
        <v>285.26301999999998</v>
      </c>
      <c r="AG123" s="92">
        <f t="shared" si="60"/>
        <v>2636.5251666666663</v>
      </c>
      <c r="AH123" s="92">
        <f t="shared" si="61"/>
        <v>26365.251666666667</v>
      </c>
      <c r="AI123" s="92">
        <f t="shared" si="62"/>
        <v>7909.5754999999999</v>
      </c>
      <c r="AJ123" s="92">
        <f t="shared" si="63"/>
        <v>23242.446703777772</v>
      </c>
      <c r="AK123" s="92">
        <f t="shared" si="64"/>
        <v>278909.3604453333</v>
      </c>
      <c r="AL123" s="92"/>
      <c r="AM123" s="92"/>
      <c r="AN123" s="92"/>
      <c r="AO123" s="92"/>
      <c r="AP123" s="97"/>
      <c r="AQ123" s="94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  <c r="TC123" s="97"/>
      <c r="TD123" s="97"/>
      <c r="TE123" s="97"/>
      <c r="TF123" s="97"/>
      <c r="TG123" s="97"/>
      <c r="TH123" s="97"/>
      <c r="TI123" s="97"/>
      <c r="TJ123" s="97"/>
      <c r="TK123" s="97"/>
      <c r="TL123" s="97"/>
      <c r="TM123" s="97"/>
      <c r="TN123" s="97"/>
      <c r="TO123" s="97"/>
      <c r="TP123" s="97"/>
      <c r="TQ123" s="97"/>
      <c r="TR123" s="97"/>
      <c r="TS123" s="97"/>
      <c r="TT123" s="97"/>
      <c r="TU123" s="97"/>
      <c r="TV123" s="97"/>
      <c r="TW123" s="97"/>
      <c r="TX123" s="97"/>
      <c r="TY123" s="97"/>
      <c r="TZ123" s="97"/>
      <c r="UA123" s="97"/>
      <c r="UB123" s="97"/>
      <c r="UC123" s="97"/>
      <c r="UD123" s="97"/>
      <c r="UE123" s="97"/>
      <c r="UF123" s="97"/>
      <c r="UG123" s="97"/>
      <c r="UH123" s="97"/>
      <c r="UI123" s="97"/>
      <c r="UJ123" s="97"/>
      <c r="UK123" s="97"/>
      <c r="UL123" s="97"/>
      <c r="UM123" s="97"/>
      <c r="UN123" s="97"/>
      <c r="UO123" s="97"/>
      <c r="UP123" s="97"/>
      <c r="UQ123" s="97"/>
      <c r="UR123" s="97"/>
      <c r="US123" s="97"/>
      <c r="UT123" s="97"/>
      <c r="UU123" s="97"/>
      <c r="UV123" s="97"/>
      <c r="UW123" s="97"/>
      <c r="UX123" s="97"/>
      <c r="UY123" s="97"/>
      <c r="UZ123" s="97"/>
      <c r="VA123" s="97"/>
      <c r="VB123" s="97"/>
      <c r="VC123" s="97"/>
      <c r="VD123" s="97"/>
      <c r="VE123" s="97"/>
      <c r="VF123" s="97"/>
    </row>
    <row r="124" spans="1:578" s="98" customFormat="1" ht="15">
      <c r="A124" s="84">
        <v>46</v>
      </c>
      <c r="B124" s="29" t="s">
        <v>43</v>
      </c>
      <c r="C124" s="85" t="s">
        <v>44</v>
      </c>
      <c r="D124" s="86">
        <v>203</v>
      </c>
      <c r="E124" s="85" t="s">
        <v>45</v>
      </c>
      <c r="F124" s="25" t="s">
        <v>46</v>
      </c>
      <c r="G124" s="29" t="s">
        <v>364</v>
      </c>
      <c r="H124" s="26" t="s">
        <v>365</v>
      </c>
      <c r="I124" s="89">
        <v>33740</v>
      </c>
      <c r="J124" s="90" t="s">
        <v>353</v>
      </c>
      <c r="K124" s="90"/>
      <c r="L124" s="88">
        <v>40</v>
      </c>
      <c r="M124" s="88" t="s">
        <v>49</v>
      </c>
      <c r="N124" s="88" t="s">
        <v>59</v>
      </c>
      <c r="O124" s="26" t="s">
        <v>363</v>
      </c>
      <c r="P124" s="34" t="s">
        <v>1172</v>
      </c>
      <c r="Q124" s="34" t="s">
        <v>1148</v>
      </c>
      <c r="R124" s="88">
        <v>1</v>
      </c>
      <c r="S124" s="92">
        <v>11881</v>
      </c>
      <c r="T124" s="92">
        <v>521.74</v>
      </c>
      <c r="U124" s="92"/>
      <c r="V124" s="91">
        <f t="shared" si="54"/>
        <v>12402.74</v>
      </c>
      <c r="W124" s="92"/>
      <c r="X124" s="92">
        <f t="shared" si="66"/>
        <v>1860.4109999999998</v>
      </c>
      <c r="Y124" s="92">
        <f t="shared" si="55"/>
        <v>14263.151</v>
      </c>
      <c r="Z124" s="92">
        <v>926</v>
      </c>
      <c r="AA124" s="92">
        <v>630</v>
      </c>
      <c r="AB124" s="93">
        <f>102.68*6</f>
        <v>616.08000000000004</v>
      </c>
      <c r="AC124" s="92">
        <f t="shared" si="56"/>
        <v>2496.0514249999997</v>
      </c>
      <c r="AD124" s="92">
        <f t="shared" si="57"/>
        <v>427.89452999999997</v>
      </c>
      <c r="AE124" s="92">
        <f t="shared" si="58"/>
        <v>727.42070099999989</v>
      </c>
      <c r="AF124" s="92">
        <f t="shared" si="59"/>
        <v>285.26301999999998</v>
      </c>
      <c r="AG124" s="92">
        <f t="shared" si="60"/>
        <v>2636.5251666666663</v>
      </c>
      <c r="AH124" s="92">
        <f t="shared" si="61"/>
        <v>26365.251666666667</v>
      </c>
      <c r="AI124" s="92">
        <f t="shared" si="62"/>
        <v>7909.5754999999999</v>
      </c>
      <c r="AJ124" s="92">
        <f t="shared" si="63"/>
        <v>23447.806703777773</v>
      </c>
      <c r="AK124" s="92">
        <f t="shared" si="64"/>
        <v>281373.68044533324</v>
      </c>
      <c r="AL124" s="92"/>
      <c r="AM124" s="92"/>
      <c r="AN124" s="92"/>
      <c r="AO124" s="92"/>
      <c r="AP124" s="97"/>
      <c r="AQ124" s="94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97"/>
      <c r="GB124" s="97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  <c r="TC124" s="97"/>
      <c r="TD124" s="97"/>
      <c r="TE124" s="97"/>
      <c r="TF124" s="97"/>
      <c r="TG124" s="97"/>
      <c r="TH124" s="97"/>
      <c r="TI124" s="97"/>
      <c r="TJ124" s="97"/>
      <c r="TK124" s="97"/>
      <c r="TL124" s="97"/>
      <c r="TM124" s="97"/>
      <c r="TN124" s="97"/>
      <c r="TO124" s="97"/>
      <c r="TP124" s="97"/>
      <c r="TQ124" s="97"/>
      <c r="TR124" s="97"/>
      <c r="TS124" s="97"/>
      <c r="TT124" s="97"/>
      <c r="TU124" s="97"/>
      <c r="TV124" s="97"/>
      <c r="TW124" s="97"/>
      <c r="TX124" s="97"/>
      <c r="TY124" s="97"/>
      <c r="TZ124" s="97"/>
      <c r="UA124" s="97"/>
      <c r="UB124" s="97"/>
      <c r="UC124" s="97"/>
      <c r="UD124" s="97"/>
      <c r="UE124" s="97"/>
      <c r="UF124" s="97"/>
      <c r="UG124" s="97"/>
      <c r="UH124" s="97"/>
      <c r="UI124" s="97"/>
      <c r="UJ124" s="97"/>
      <c r="UK124" s="97"/>
      <c r="UL124" s="97"/>
      <c r="UM124" s="97"/>
      <c r="UN124" s="97"/>
      <c r="UO124" s="97"/>
      <c r="UP124" s="97"/>
      <c r="UQ124" s="97"/>
      <c r="UR124" s="97"/>
      <c r="US124" s="97"/>
      <c r="UT124" s="97"/>
      <c r="UU124" s="97"/>
      <c r="UV124" s="97"/>
      <c r="UW124" s="97"/>
      <c r="UX124" s="97"/>
      <c r="UY124" s="97"/>
      <c r="UZ124" s="97"/>
      <c r="VA124" s="97"/>
      <c r="VB124" s="97"/>
      <c r="VC124" s="97"/>
      <c r="VD124" s="97"/>
      <c r="VE124" s="97"/>
      <c r="VF124" s="97"/>
    </row>
    <row r="125" spans="1:578" s="98" customFormat="1" ht="15">
      <c r="A125" s="84">
        <v>47</v>
      </c>
      <c r="B125" s="29" t="s">
        <v>43</v>
      </c>
      <c r="C125" s="85" t="s">
        <v>44</v>
      </c>
      <c r="D125" s="86">
        <v>203</v>
      </c>
      <c r="E125" s="85" t="s">
        <v>45</v>
      </c>
      <c r="F125" s="25" t="s">
        <v>46</v>
      </c>
      <c r="G125" s="29" t="s">
        <v>366</v>
      </c>
      <c r="H125" s="26" t="s">
        <v>367</v>
      </c>
      <c r="I125" s="89">
        <v>33498</v>
      </c>
      <c r="J125" s="90" t="s">
        <v>353</v>
      </c>
      <c r="K125" s="90"/>
      <c r="L125" s="88">
        <v>40</v>
      </c>
      <c r="M125" s="88" t="s">
        <v>49</v>
      </c>
      <c r="N125" s="88" t="s">
        <v>59</v>
      </c>
      <c r="O125" s="26" t="s">
        <v>363</v>
      </c>
      <c r="P125" s="34" t="s">
        <v>1172</v>
      </c>
      <c r="Q125" s="34" t="s">
        <v>1148</v>
      </c>
      <c r="R125" s="88">
        <v>1</v>
      </c>
      <c r="S125" s="92">
        <v>11881</v>
      </c>
      <c r="T125" s="92">
        <v>521.74</v>
      </c>
      <c r="U125" s="92"/>
      <c r="V125" s="91">
        <f t="shared" si="54"/>
        <v>12402.74</v>
      </c>
      <c r="W125" s="92"/>
      <c r="X125" s="92">
        <f t="shared" si="66"/>
        <v>1860.4109999999998</v>
      </c>
      <c r="Y125" s="92">
        <f t="shared" si="55"/>
        <v>14263.151</v>
      </c>
      <c r="Z125" s="92">
        <v>926</v>
      </c>
      <c r="AA125" s="92">
        <v>630</v>
      </c>
      <c r="AB125" s="93">
        <f>102.68*6</f>
        <v>616.08000000000004</v>
      </c>
      <c r="AC125" s="92">
        <f t="shared" si="56"/>
        <v>2496.0514249999997</v>
      </c>
      <c r="AD125" s="92">
        <f t="shared" si="57"/>
        <v>427.89452999999997</v>
      </c>
      <c r="AE125" s="92">
        <f t="shared" si="58"/>
        <v>727.42070099999989</v>
      </c>
      <c r="AF125" s="92">
        <f t="shared" si="59"/>
        <v>285.26301999999998</v>
      </c>
      <c r="AG125" s="92">
        <f t="shared" si="60"/>
        <v>2636.5251666666663</v>
      </c>
      <c r="AH125" s="92">
        <f t="shared" si="61"/>
        <v>26365.251666666667</v>
      </c>
      <c r="AI125" s="92">
        <f t="shared" si="62"/>
        <v>7909.5754999999999</v>
      </c>
      <c r="AJ125" s="92">
        <f t="shared" si="63"/>
        <v>23447.806703777773</v>
      </c>
      <c r="AK125" s="92">
        <f t="shared" si="64"/>
        <v>281373.68044533324</v>
      </c>
      <c r="AL125" s="92"/>
      <c r="AM125" s="92"/>
      <c r="AN125" s="92"/>
      <c r="AO125" s="92"/>
      <c r="AP125" s="97"/>
      <c r="AQ125" s="94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  <c r="TC125" s="97"/>
      <c r="TD125" s="97"/>
      <c r="TE125" s="97"/>
      <c r="TF125" s="97"/>
      <c r="TG125" s="97"/>
      <c r="TH125" s="97"/>
      <c r="TI125" s="97"/>
      <c r="TJ125" s="97"/>
      <c r="TK125" s="97"/>
      <c r="TL125" s="97"/>
      <c r="TM125" s="97"/>
      <c r="TN125" s="97"/>
      <c r="TO125" s="97"/>
      <c r="TP125" s="97"/>
      <c r="TQ125" s="97"/>
      <c r="TR125" s="97"/>
      <c r="TS125" s="97"/>
      <c r="TT125" s="97"/>
      <c r="TU125" s="97"/>
      <c r="TV125" s="97"/>
      <c r="TW125" s="97"/>
      <c r="TX125" s="97"/>
      <c r="TY125" s="97"/>
      <c r="TZ125" s="97"/>
      <c r="UA125" s="97"/>
      <c r="UB125" s="97"/>
      <c r="UC125" s="97"/>
      <c r="UD125" s="97"/>
      <c r="UE125" s="97"/>
      <c r="UF125" s="97"/>
      <c r="UG125" s="97"/>
      <c r="UH125" s="97"/>
      <c r="UI125" s="97"/>
      <c r="UJ125" s="97"/>
      <c r="UK125" s="97"/>
      <c r="UL125" s="97"/>
      <c r="UM125" s="97"/>
      <c r="UN125" s="97"/>
      <c r="UO125" s="97"/>
      <c r="UP125" s="97"/>
      <c r="UQ125" s="97"/>
      <c r="UR125" s="97"/>
      <c r="US125" s="97"/>
      <c r="UT125" s="97"/>
      <c r="UU125" s="97"/>
      <c r="UV125" s="97"/>
      <c r="UW125" s="97"/>
      <c r="UX125" s="97"/>
      <c r="UY125" s="97"/>
      <c r="UZ125" s="97"/>
      <c r="VA125" s="97"/>
      <c r="VB125" s="97"/>
      <c r="VC125" s="97"/>
      <c r="VD125" s="97"/>
      <c r="VE125" s="97"/>
      <c r="VF125" s="97"/>
    </row>
    <row r="126" spans="1:578" s="98" customFormat="1" ht="15">
      <c r="A126" s="84">
        <v>48</v>
      </c>
      <c r="B126" s="29" t="s">
        <v>43</v>
      </c>
      <c r="C126" s="85" t="s">
        <v>44</v>
      </c>
      <c r="D126" s="86">
        <v>203</v>
      </c>
      <c r="E126" s="85" t="s">
        <v>45</v>
      </c>
      <c r="F126" s="25" t="s">
        <v>46</v>
      </c>
      <c r="G126" s="29" t="s">
        <v>368</v>
      </c>
      <c r="H126" s="26" t="s">
        <v>369</v>
      </c>
      <c r="I126" s="125">
        <v>36537</v>
      </c>
      <c r="J126" s="126" t="s">
        <v>353</v>
      </c>
      <c r="K126" s="126"/>
      <c r="L126" s="124">
        <v>40</v>
      </c>
      <c r="M126" s="124" t="s">
        <v>49</v>
      </c>
      <c r="N126" s="124" t="s">
        <v>59</v>
      </c>
      <c r="O126" s="26" t="s">
        <v>363</v>
      </c>
      <c r="P126" s="34" t="s">
        <v>1172</v>
      </c>
      <c r="Q126" s="34" t="s">
        <v>1148</v>
      </c>
      <c r="R126" s="124">
        <v>1</v>
      </c>
      <c r="S126" s="114">
        <v>11881</v>
      </c>
      <c r="T126" s="92">
        <v>521.74</v>
      </c>
      <c r="U126" s="114"/>
      <c r="V126" s="91">
        <f t="shared" si="54"/>
        <v>12402.74</v>
      </c>
      <c r="W126" s="114"/>
      <c r="X126" s="92">
        <f t="shared" si="66"/>
        <v>1860.4109999999998</v>
      </c>
      <c r="Y126" s="92">
        <f t="shared" si="55"/>
        <v>14263.151</v>
      </c>
      <c r="Z126" s="114">
        <v>926</v>
      </c>
      <c r="AA126" s="114">
        <v>630</v>
      </c>
      <c r="AB126" s="93">
        <f>102.68*4</f>
        <v>410.72</v>
      </c>
      <c r="AC126" s="92">
        <f t="shared" si="56"/>
        <v>2496.0514249999997</v>
      </c>
      <c r="AD126" s="92">
        <f t="shared" si="57"/>
        <v>427.89452999999997</v>
      </c>
      <c r="AE126" s="92">
        <f t="shared" si="58"/>
        <v>727.42070099999989</v>
      </c>
      <c r="AF126" s="92">
        <f t="shared" si="59"/>
        <v>285.26301999999998</v>
      </c>
      <c r="AG126" s="92">
        <f t="shared" si="60"/>
        <v>2636.5251666666663</v>
      </c>
      <c r="AH126" s="92">
        <f t="shared" si="61"/>
        <v>26365.251666666667</v>
      </c>
      <c r="AI126" s="92">
        <f t="shared" si="62"/>
        <v>7909.5754999999999</v>
      </c>
      <c r="AJ126" s="92">
        <f t="shared" si="63"/>
        <v>23242.446703777772</v>
      </c>
      <c r="AK126" s="92">
        <f t="shared" si="64"/>
        <v>278909.3604453333</v>
      </c>
      <c r="AL126" s="92"/>
      <c r="AM126" s="92"/>
      <c r="AN126" s="92"/>
      <c r="AO126" s="92"/>
      <c r="AP126" s="97"/>
      <c r="AQ126" s="94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  <c r="TC126" s="97"/>
      <c r="TD126" s="97"/>
      <c r="TE126" s="97"/>
      <c r="TF126" s="97"/>
      <c r="TG126" s="97"/>
      <c r="TH126" s="97"/>
      <c r="TI126" s="97"/>
      <c r="TJ126" s="97"/>
      <c r="TK126" s="97"/>
      <c r="TL126" s="97"/>
      <c r="TM126" s="97"/>
      <c r="TN126" s="97"/>
      <c r="TO126" s="97"/>
      <c r="TP126" s="97"/>
      <c r="TQ126" s="97"/>
      <c r="TR126" s="97"/>
      <c r="TS126" s="97"/>
      <c r="TT126" s="97"/>
      <c r="TU126" s="97"/>
      <c r="TV126" s="97"/>
      <c r="TW126" s="97"/>
      <c r="TX126" s="97"/>
      <c r="TY126" s="97"/>
      <c r="TZ126" s="97"/>
      <c r="UA126" s="97"/>
      <c r="UB126" s="97"/>
      <c r="UC126" s="97"/>
      <c r="UD126" s="97"/>
      <c r="UE126" s="97"/>
      <c r="UF126" s="97"/>
      <c r="UG126" s="97"/>
      <c r="UH126" s="97"/>
      <c r="UI126" s="97"/>
      <c r="UJ126" s="97"/>
      <c r="UK126" s="97"/>
      <c r="UL126" s="97"/>
      <c r="UM126" s="97"/>
      <c r="UN126" s="97"/>
      <c r="UO126" s="97"/>
      <c r="UP126" s="97"/>
      <c r="UQ126" s="97"/>
      <c r="UR126" s="97"/>
      <c r="US126" s="97"/>
      <c r="UT126" s="97"/>
      <c r="UU126" s="97"/>
      <c r="UV126" s="97"/>
      <c r="UW126" s="97"/>
      <c r="UX126" s="97"/>
      <c r="UY126" s="97"/>
      <c r="UZ126" s="97"/>
      <c r="VA126" s="97"/>
      <c r="VB126" s="97"/>
      <c r="VC126" s="97"/>
      <c r="VD126" s="97"/>
      <c r="VE126" s="97"/>
      <c r="VF126" s="97"/>
    </row>
    <row r="127" spans="1:578" s="98" customFormat="1" ht="15">
      <c r="A127" s="84">
        <v>49</v>
      </c>
      <c r="B127" s="29" t="s">
        <v>43</v>
      </c>
      <c r="C127" s="85" t="s">
        <v>44</v>
      </c>
      <c r="D127" s="86">
        <v>203</v>
      </c>
      <c r="E127" s="85" t="s">
        <v>45</v>
      </c>
      <c r="F127" s="25" t="s">
        <v>46</v>
      </c>
      <c r="G127" s="29" t="s">
        <v>370</v>
      </c>
      <c r="H127" s="26" t="s">
        <v>371</v>
      </c>
      <c r="I127" s="89">
        <v>36167</v>
      </c>
      <c r="J127" s="90" t="s">
        <v>58</v>
      </c>
      <c r="K127" s="90"/>
      <c r="L127" s="88">
        <v>40</v>
      </c>
      <c r="M127" s="88" t="s">
        <v>49</v>
      </c>
      <c r="N127" s="88" t="s">
        <v>59</v>
      </c>
      <c r="O127" s="26" t="s">
        <v>372</v>
      </c>
      <c r="P127" s="34" t="s">
        <v>1172</v>
      </c>
      <c r="Q127" s="34" t="s">
        <v>1148</v>
      </c>
      <c r="R127" s="88">
        <v>1</v>
      </c>
      <c r="S127" s="92">
        <v>14762</v>
      </c>
      <c r="T127" s="92">
        <v>521.74</v>
      </c>
      <c r="U127" s="92"/>
      <c r="V127" s="91">
        <f t="shared" si="54"/>
        <v>15283.74</v>
      </c>
      <c r="W127" s="92"/>
      <c r="X127" s="92">
        <f t="shared" si="66"/>
        <v>2292.5609999999997</v>
      </c>
      <c r="Y127" s="92">
        <f t="shared" si="55"/>
        <v>17576.300999999999</v>
      </c>
      <c r="Z127" s="92">
        <v>1114</v>
      </c>
      <c r="AA127" s="92">
        <v>679</v>
      </c>
      <c r="AB127" s="92">
        <f>102.68*5</f>
        <v>513.40000000000009</v>
      </c>
      <c r="AC127" s="92">
        <f t="shared" si="56"/>
        <v>3075.8526749999996</v>
      </c>
      <c r="AD127" s="92">
        <f t="shared" si="57"/>
        <v>527.28902999999991</v>
      </c>
      <c r="AE127" s="92">
        <f t="shared" si="58"/>
        <v>896.39135099999987</v>
      </c>
      <c r="AF127" s="92">
        <f t="shared" si="59"/>
        <v>351.52602000000002</v>
      </c>
      <c r="AG127" s="92">
        <f t="shared" si="60"/>
        <v>3228.2168333333334</v>
      </c>
      <c r="AH127" s="92">
        <f t="shared" si="61"/>
        <v>32282.168333333335</v>
      </c>
      <c r="AI127" s="92">
        <f t="shared" si="62"/>
        <v>9684.6504999999997</v>
      </c>
      <c r="AJ127" s="92">
        <f t="shared" si="63"/>
        <v>28500.013048222223</v>
      </c>
      <c r="AK127" s="92">
        <f t="shared" si="64"/>
        <v>342000.15657866665</v>
      </c>
      <c r="AL127" s="92"/>
      <c r="AM127" s="92"/>
      <c r="AN127" s="92"/>
      <c r="AO127" s="92"/>
      <c r="AP127" s="97"/>
      <c r="AQ127" s="94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  <c r="TC127" s="97"/>
      <c r="TD127" s="97"/>
      <c r="TE127" s="97"/>
      <c r="TF127" s="97"/>
      <c r="TG127" s="97"/>
      <c r="TH127" s="97"/>
      <c r="TI127" s="97"/>
      <c r="TJ127" s="97"/>
      <c r="TK127" s="97"/>
      <c r="TL127" s="97"/>
      <c r="TM127" s="97"/>
      <c r="TN127" s="97"/>
      <c r="TO127" s="97"/>
      <c r="TP127" s="97"/>
      <c r="TQ127" s="97"/>
      <c r="TR127" s="97"/>
      <c r="TS127" s="97"/>
      <c r="TT127" s="97"/>
      <c r="TU127" s="97"/>
      <c r="TV127" s="97"/>
      <c r="TW127" s="97"/>
      <c r="TX127" s="97"/>
      <c r="TY127" s="97"/>
      <c r="TZ127" s="97"/>
      <c r="UA127" s="97"/>
      <c r="UB127" s="97"/>
      <c r="UC127" s="97"/>
      <c r="UD127" s="97"/>
      <c r="UE127" s="97"/>
      <c r="UF127" s="97"/>
      <c r="UG127" s="97"/>
      <c r="UH127" s="97"/>
      <c r="UI127" s="97"/>
      <c r="UJ127" s="97"/>
      <c r="UK127" s="97"/>
      <c r="UL127" s="97"/>
      <c r="UM127" s="97"/>
      <c r="UN127" s="97"/>
      <c r="UO127" s="97"/>
      <c r="UP127" s="97"/>
      <c r="UQ127" s="97"/>
      <c r="UR127" s="97"/>
      <c r="US127" s="97"/>
      <c r="UT127" s="97"/>
      <c r="UU127" s="97"/>
      <c r="UV127" s="97"/>
      <c r="UW127" s="97"/>
      <c r="UX127" s="97"/>
      <c r="UY127" s="97"/>
      <c r="UZ127" s="97"/>
      <c r="VA127" s="97"/>
      <c r="VB127" s="97"/>
      <c r="VC127" s="97"/>
      <c r="VD127" s="97"/>
      <c r="VE127" s="97"/>
      <c r="VF127" s="97"/>
    </row>
    <row r="128" spans="1:578" s="98" customFormat="1" ht="15">
      <c r="A128" s="84">
        <v>50</v>
      </c>
      <c r="B128" s="29" t="s">
        <v>43</v>
      </c>
      <c r="C128" s="85" t="s">
        <v>44</v>
      </c>
      <c r="D128" s="86">
        <v>203</v>
      </c>
      <c r="E128" s="85" t="s">
        <v>45</v>
      </c>
      <c r="F128" s="25" t="s">
        <v>46</v>
      </c>
      <c r="G128" s="29" t="s">
        <v>373</v>
      </c>
      <c r="H128" s="26" t="s">
        <v>374</v>
      </c>
      <c r="I128" s="89">
        <v>36115</v>
      </c>
      <c r="J128" s="90" t="s">
        <v>58</v>
      </c>
      <c r="K128" s="90"/>
      <c r="L128" s="88">
        <v>40</v>
      </c>
      <c r="M128" s="88" t="s">
        <v>49</v>
      </c>
      <c r="N128" s="88" t="s">
        <v>59</v>
      </c>
      <c r="O128" s="26" t="s">
        <v>372</v>
      </c>
      <c r="P128" s="34" t="s">
        <v>1172</v>
      </c>
      <c r="Q128" s="34" t="s">
        <v>1148</v>
      </c>
      <c r="R128" s="88">
        <v>1</v>
      </c>
      <c r="S128" s="92">
        <v>14762</v>
      </c>
      <c r="T128" s="92">
        <v>521.74</v>
      </c>
      <c r="U128" s="92"/>
      <c r="V128" s="91">
        <f t="shared" si="54"/>
        <v>15283.74</v>
      </c>
      <c r="W128" s="92"/>
      <c r="X128" s="92">
        <f t="shared" si="66"/>
        <v>2292.5609999999997</v>
      </c>
      <c r="Y128" s="92">
        <f t="shared" si="55"/>
        <v>17576.300999999999</v>
      </c>
      <c r="Z128" s="92">
        <v>1114</v>
      </c>
      <c r="AA128" s="92">
        <v>679</v>
      </c>
      <c r="AB128" s="92">
        <f>102.68*5</f>
        <v>513.40000000000009</v>
      </c>
      <c r="AC128" s="92">
        <f t="shared" si="56"/>
        <v>3075.8526749999996</v>
      </c>
      <c r="AD128" s="92">
        <f t="shared" si="57"/>
        <v>527.28902999999991</v>
      </c>
      <c r="AE128" s="92">
        <f t="shared" si="58"/>
        <v>896.39135099999987</v>
      </c>
      <c r="AF128" s="92">
        <f t="shared" si="59"/>
        <v>351.52602000000002</v>
      </c>
      <c r="AG128" s="92">
        <f t="shared" si="60"/>
        <v>3228.2168333333334</v>
      </c>
      <c r="AH128" s="92">
        <f t="shared" si="61"/>
        <v>32282.168333333335</v>
      </c>
      <c r="AI128" s="92">
        <f t="shared" si="62"/>
        <v>9684.6504999999997</v>
      </c>
      <c r="AJ128" s="92">
        <f t="shared" si="63"/>
        <v>28500.013048222223</v>
      </c>
      <c r="AK128" s="92">
        <f t="shared" si="64"/>
        <v>342000.15657866665</v>
      </c>
      <c r="AL128" s="92"/>
      <c r="AM128" s="92"/>
      <c r="AN128" s="92"/>
      <c r="AO128" s="92"/>
      <c r="AP128" s="97"/>
      <c r="AQ128" s="94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  <c r="TC128" s="97"/>
      <c r="TD128" s="97"/>
      <c r="TE128" s="97"/>
      <c r="TF128" s="97"/>
      <c r="TG128" s="97"/>
      <c r="TH128" s="97"/>
      <c r="TI128" s="97"/>
      <c r="TJ128" s="97"/>
      <c r="TK128" s="97"/>
      <c r="TL128" s="97"/>
      <c r="TM128" s="97"/>
      <c r="TN128" s="97"/>
      <c r="TO128" s="97"/>
      <c r="TP128" s="97"/>
      <c r="TQ128" s="97"/>
      <c r="TR128" s="97"/>
      <c r="TS128" s="97"/>
      <c r="TT128" s="97"/>
      <c r="TU128" s="97"/>
      <c r="TV128" s="97"/>
      <c r="TW128" s="97"/>
      <c r="TX128" s="97"/>
      <c r="TY128" s="97"/>
      <c r="TZ128" s="97"/>
      <c r="UA128" s="97"/>
      <c r="UB128" s="97"/>
      <c r="UC128" s="97"/>
      <c r="UD128" s="97"/>
      <c r="UE128" s="97"/>
      <c r="UF128" s="97"/>
      <c r="UG128" s="97"/>
      <c r="UH128" s="97"/>
      <c r="UI128" s="97"/>
      <c r="UJ128" s="97"/>
      <c r="UK128" s="97"/>
      <c r="UL128" s="97"/>
      <c r="UM128" s="97"/>
      <c r="UN128" s="97"/>
      <c r="UO128" s="97"/>
      <c r="UP128" s="97"/>
      <c r="UQ128" s="97"/>
      <c r="UR128" s="97"/>
      <c r="US128" s="97"/>
      <c r="UT128" s="97"/>
      <c r="UU128" s="97"/>
      <c r="UV128" s="97"/>
      <c r="UW128" s="97"/>
      <c r="UX128" s="97"/>
      <c r="UY128" s="97"/>
      <c r="UZ128" s="97"/>
      <c r="VA128" s="97"/>
      <c r="VB128" s="97"/>
      <c r="VC128" s="97"/>
      <c r="VD128" s="97"/>
      <c r="VE128" s="97"/>
      <c r="VF128" s="97"/>
    </row>
    <row r="129" spans="1:578" s="98" customFormat="1" ht="15">
      <c r="A129" s="84">
        <v>51</v>
      </c>
      <c r="B129" s="29" t="s">
        <v>43</v>
      </c>
      <c r="C129" s="85" t="s">
        <v>44</v>
      </c>
      <c r="D129" s="86">
        <v>203</v>
      </c>
      <c r="E129" s="85" t="s">
        <v>45</v>
      </c>
      <c r="F129" s="25" t="s">
        <v>46</v>
      </c>
      <c r="G129" s="29" t="s">
        <v>375</v>
      </c>
      <c r="H129" s="26" t="s">
        <v>376</v>
      </c>
      <c r="I129" s="89">
        <v>36416</v>
      </c>
      <c r="J129" s="90" t="s">
        <v>58</v>
      </c>
      <c r="K129" s="90"/>
      <c r="L129" s="88">
        <v>40</v>
      </c>
      <c r="M129" s="88" t="s">
        <v>49</v>
      </c>
      <c r="N129" s="88" t="s">
        <v>59</v>
      </c>
      <c r="O129" s="26" t="s">
        <v>372</v>
      </c>
      <c r="P129" s="34" t="s">
        <v>1172</v>
      </c>
      <c r="Q129" s="34" t="s">
        <v>1148</v>
      </c>
      <c r="R129" s="88">
        <v>1</v>
      </c>
      <c r="S129" s="92">
        <v>14762</v>
      </c>
      <c r="T129" s="92">
        <v>521.74</v>
      </c>
      <c r="U129" s="92"/>
      <c r="V129" s="91">
        <f t="shared" si="54"/>
        <v>15283.74</v>
      </c>
      <c r="W129" s="92"/>
      <c r="X129" s="92">
        <f t="shared" si="66"/>
        <v>2292.5609999999997</v>
      </c>
      <c r="Y129" s="92">
        <f t="shared" si="55"/>
        <v>17576.300999999999</v>
      </c>
      <c r="Z129" s="92">
        <v>1114</v>
      </c>
      <c r="AA129" s="92">
        <v>679</v>
      </c>
      <c r="AB129" s="92">
        <f>102.68*5</f>
        <v>513.40000000000009</v>
      </c>
      <c r="AC129" s="92">
        <f t="shared" si="56"/>
        <v>3075.8526749999996</v>
      </c>
      <c r="AD129" s="92">
        <f t="shared" si="57"/>
        <v>527.28902999999991</v>
      </c>
      <c r="AE129" s="92">
        <f t="shared" si="58"/>
        <v>896.39135099999987</v>
      </c>
      <c r="AF129" s="92">
        <f t="shared" si="59"/>
        <v>351.52602000000002</v>
      </c>
      <c r="AG129" s="92">
        <f t="shared" si="60"/>
        <v>3228.2168333333334</v>
      </c>
      <c r="AH129" s="92">
        <f t="shared" si="61"/>
        <v>32282.168333333335</v>
      </c>
      <c r="AI129" s="92">
        <f t="shared" si="62"/>
        <v>9684.6504999999997</v>
      </c>
      <c r="AJ129" s="92">
        <f t="shared" si="63"/>
        <v>28500.013048222223</v>
      </c>
      <c r="AK129" s="92">
        <f t="shared" si="64"/>
        <v>342000.15657866665</v>
      </c>
      <c r="AL129" s="92"/>
      <c r="AM129" s="92"/>
      <c r="AN129" s="92"/>
      <c r="AO129" s="92"/>
      <c r="AP129" s="97"/>
      <c r="AQ129" s="94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  <c r="TC129" s="97"/>
      <c r="TD129" s="97"/>
      <c r="TE129" s="97"/>
      <c r="TF129" s="97"/>
      <c r="TG129" s="97"/>
      <c r="TH129" s="97"/>
      <c r="TI129" s="97"/>
      <c r="TJ129" s="97"/>
      <c r="TK129" s="97"/>
      <c r="TL129" s="97"/>
      <c r="TM129" s="97"/>
      <c r="TN129" s="97"/>
      <c r="TO129" s="97"/>
      <c r="TP129" s="97"/>
      <c r="TQ129" s="97"/>
      <c r="TR129" s="97"/>
      <c r="TS129" s="97"/>
      <c r="TT129" s="97"/>
      <c r="TU129" s="97"/>
      <c r="TV129" s="97"/>
      <c r="TW129" s="97"/>
      <c r="TX129" s="97"/>
      <c r="TY129" s="97"/>
      <c r="TZ129" s="97"/>
      <c r="UA129" s="97"/>
      <c r="UB129" s="97"/>
      <c r="UC129" s="97"/>
      <c r="UD129" s="97"/>
      <c r="UE129" s="97"/>
      <c r="UF129" s="97"/>
      <c r="UG129" s="97"/>
      <c r="UH129" s="97"/>
      <c r="UI129" s="97"/>
      <c r="UJ129" s="97"/>
      <c r="UK129" s="97"/>
      <c r="UL129" s="97"/>
      <c r="UM129" s="97"/>
      <c r="UN129" s="97"/>
      <c r="UO129" s="97"/>
      <c r="UP129" s="97"/>
      <c r="UQ129" s="97"/>
      <c r="UR129" s="97"/>
      <c r="US129" s="97"/>
      <c r="UT129" s="97"/>
      <c r="UU129" s="97"/>
      <c r="UV129" s="97"/>
      <c r="UW129" s="97"/>
      <c r="UX129" s="97"/>
      <c r="UY129" s="97"/>
      <c r="UZ129" s="97"/>
      <c r="VA129" s="97"/>
      <c r="VB129" s="97"/>
      <c r="VC129" s="97"/>
      <c r="VD129" s="97"/>
      <c r="VE129" s="97"/>
      <c r="VF129" s="97"/>
    </row>
    <row r="130" spans="1:578" s="98" customFormat="1" ht="15">
      <c r="A130" s="84">
        <v>52</v>
      </c>
      <c r="B130" s="29" t="s">
        <v>43</v>
      </c>
      <c r="C130" s="85" t="s">
        <v>44</v>
      </c>
      <c r="D130" s="86">
        <v>203</v>
      </c>
      <c r="E130" s="85" t="s">
        <v>45</v>
      </c>
      <c r="F130" s="25" t="s">
        <v>46</v>
      </c>
      <c r="G130" s="29" t="s">
        <v>377</v>
      </c>
      <c r="H130" s="26" t="s">
        <v>378</v>
      </c>
      <c r="I130" s="89">
        <v>36167</v>
      </c>
      <c r="J130" s="90" t="s">
        <v>58</v>
      </c>
      <c r="K130" s="90"/>
      <c r="L130" s="88">
        <v>40</v>
      </c>
      <c r="M130" s="88" t="s">
        <v>49</v>
      </c>
      <c r="N130" s="88" t="s">
        <v>59</v>
      </c>
      <c r="O130" s="26" t="s">
        <v>372</v>
      </c>
      <c r="P130" s="34" t="s">
        <v>1172</v>
      </c>
      <c r="Q130" s="34" t="s">
        <v>1148</v>
      </c>
      <c r="R130" s="88">
        <v>1</v>
      </c>
      <c r="S130" s="92">
        <v>14762</v>
      </c>
      <c r="T130" s="92">
        <v>521.74</v>
      </c>
      <c r="U130" s="92"/>
      <c r="V130" s="91">
        <f t="shared" si="54"/>
        <v>15283.74</v>
      </c>
      <c r="W130" s="92"/>
      <c r="X130" s="92">
        <f t="shared" si="66"/>
        <v>2292.5609999999997</v>
      </c>
      <c r="Y130" s="92">
        <f t="shared" si="55"/>
        <v>17576.300999999999</v>
      </c>
      <c r="Z130" s="92">
        <v>1114</v>
      </c>
      <c r="AA130" s="92">
        <v>679</v>
      </c>
      <c r="AB130" s="92">
        <f>102.68*5</f>
        <v>513.40000000000009</v>
      </c>
      <c r="AC130" s="92">
        <f t="shared" si="56"/>
        <v>3075.8526749999996</v>
      </c>
      <c r="AD130" s="92">
        <f t="shared" si="57"/>
        <v>527.28902999999991</v>
      </c>
      <c r="AE130" s="92">
        <f t="shared" si="58"/>
        <v>896.39135099999987</v>
      </c>
      <c r="AF130" s="92">
        <f t="shared" si="59"/>
        <v>351.52602000000002</v>
      </c>
      <c r="AG130" s="92">
        <f t="shared" si="60"/>
        <v>3228.2168333333334</v>
      </c>
      <c r="AH130" s="92">
        <f t="shared" si="61"/>
        <v>32282.168333333335</v>
      </c>
      <c r="AI130" s="92">
        <f t="shared" si="62"/>
        <v>9684.6504999999997</v>
      </c>
      <c r="AJ130" s="92">
        <f t="shared" si="63"/>
        <v>28500.013048222223</v>
      </c>
      <c r="AK130" s="92">
        <f t="shared" si="64"/>
        <v>342000.15657866665</v>
      </c>
      <c r="AL130" s="92"/>
      <c r="AM130" s="92"/>
      <c r="AN130" s="92"/>
      <c r="AO130" s="92"/>
      <c r="AP130" s="97"/>
      <c r="AQ130" s="94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  <c r="TC130" s="97"/>
      <c r="TD130" s="97"/>
      <c r="TE130" s="97"/>
      <c r="TF130" s="97"/>
      <c r="TG130" s="97"/>
      <c r="TH130" s="97"/>
      <c r="TI130" s="97"/>
      <c r="TJ130" s="97"/>
      <c r="TK130" s="97"/>
      <c r="TL130" s="97"/>
      <c r="TM130" s="97"/>
      <c r="TN130" s="97"/>
      <c r="TO130" s="97"/>
      <c r="TP130" s="97"/>
      <c r="TQ130" s="97"/>
      <c r="TR130" s="97"/>
      <c r="TS130" s="97"/>
      <c r="TT130" s="97"/>
      <c r="TU130" s="97"/>
      <c r="TV130" s="97"/>
      <c r="TW130" s="97"/>
      <c r="TX130" s="97"/>
      <c r="TY130" s="97"/>
      <c r="TZ130" s="97"/>
      <c r="UA130" s="97"/>
      <c r="UB130" s="97"/>
      <c r="UC130" s="97"/>
      <c r="UD130" s="97"/>
      <c r="UE130" s="97"/>
      <c r="UF130" s="97"/>
      <c r="UG130" s="97"/>
      <c r="UH130" s="97"/>
      <c r="UI130" s="97"/>
      <c r="UJ130" s="97"/>
      <c r="UK130" s="97"/>
      <c r="UL130" s="97"/>
      <c r="UM130" s="97"/>
      <c r="UN130" s="97"/>
      <c r="UO130" s="97"/>
      <c r="UP130" s="97"/>
      <c r="UQ130" s="97"/>
      <c r="UR130" s="97"/>
      <c r="US130" s="97"/>
      <c r="UT130" s="97"/>
      <c r="UU130" s="97"/>
      <c r="UV130" s="97"/>
      <c r="UW130" s="97"/>
      <c r="UX130" s="97"/>
      <c r="UY130" s="97"/>
      <c r="UZ130" s="97"/>
      <c r="VA130" s="97"/>
      <c r="VB130" s="97"/>
      <c r="VC130" s="97"/>
      <c r="VD130" s="97"/>
      <c r="VE130" s="97"/>
      <c r="VF130" s="97"/>
    </row>
    <row r="131" spans="1:578" s="98" customFormat="1" ht="15">
      <c r="A131" s="84">
        <v>53</v>
      </c>
      <c r="B131" s="29" t="s">
        <v>43</v>
      </c>
      <c r="C131" s="85" t="s">
        <v>44</v>
      </c>
      <c r="D131" s="86">
        <v>203</v>
      </c>
      <c r="E131" s="85" t="s">
        <v>45</v>
      </c>
      <c r="F131" s="25" t="s">
        <v>46</v>
      </c>
      <c r="G131" s="29" t="s">
        <v>379</v>
      </c>
      <c r="H131" s="26" t="s">
        <v>380</v>
      </c>
      <c r="I131" s="89">
        <v>36558</v>
      </c>
      <c r="J131" s="90">
        <v>6</v>
      </c>
      <c r="K131" s="90"/>
      <c r="L131" s="88">
        <v>40</v>
      </c>
      <c r="M131" s="88" t="s">
        <v>49</v>
      </c>
      <c r="N131" s="88" t="s">
        <v>59</v>
      </c>
      <c r="O131" s="26" t="s">
        <v>381</v>
      </c>
      <c r="P131" s="34" t="s">
        <v>1172</v>
      </c>
      <c r="Q131" s="34" t="s">
        <v>1148</v>
      </c>
      <c r="R131" s="88">
        <v>1</v>
      </c>
      <c r="S131" s="92">
        <v>11383</v>
      </c>
      <c r="T131" s="92">
        <v>521.74</v>
      </c>
      <c r="U131" s="92"/>
      <c r="V131" s="91">
        <f t="shared" si="54"/>
        <v>11904.74</v>
      </c>
      <c r="W131" s="92"/>
      <c r="X131" s="92">
        <f t="shared" si="66"/>
        <v>1785.711</v>
      </c>
      <c r="Y131" s="92">
        <f t="shared" si="55"/>
        <v>13690.450999999999</v>
      </c>
      <c r="Z131" s="92">
        <v>915</v>
      </c>
      <c r="AA131" s="92">
        <v>616</v>
      </c>
      <c r="AB131" s="93">
        <f>102.68*4</f>
        <v>410.72</v>
      </c>
      <c r="AC131" s="92">
        <f t="shared" si="56"/>
        <v>2395.8289249999998</v>
      </c>
      <c r="AD131" s="92">
        <f t="shared" si="57"/>
        <v>410.71352999999993</v>
      </c>
      <c r="AE131" s="92">
        <f t="shared" si="58"/>
        <v>698.21300099999996</v>
      </c>
      <c r="AF131" s="92">
        <f t="shared" si="59"/>
        <v>273.80901999999998</v>
      </c>
      <c r="AG131" s="92">
        <f t="shared" si="60"/>
        <v>2536.9085</v>
      </c>
      <c r="AH131" s="92">
        <f t="shared" si="61"/>
        <v>25369.084999999999</v>
      </c>
      <c r="AI131" s="92">
        <f t="shared" si="62"/>
        <v>7610.7254999999996</v>
      </c>
      <c r="AJ131" s="92">
        <f t="shared" si="63"/>
        <v>22370.462059333331</v>
      </c>
      <c r="AK131" s="92">
        <f t="shared" si="64"/>
        <v>268445.54471199994</v>
      </c>
      <c r="AL131" s="92"/>
      <c r="AM131" s="92"/>
      <c r="AN131" s="92"/>
      <c r="AO131" s="92"/>
      <c r="AP131" s="97"/>
      <c r="AQ131" s="94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  <c r="TC131" s="97"/>
      <c r="TD131" s="97"/>
      <c r="TE131" s="97"/>
      <c r="TF131" s="97"/>
      <c r="TG131" s="97"/>
      <c r="TH131" s="97"/>
      <c r="TI131" s="97"/>
      <c r="TJ131" s="97"/>
      <c r="TK131" s="97"/>
      <c r="TL131" s="97"/>
      <c r="TM131" s="97"/>
      <c r="TN131" s="97"/>
      <c r="TO131" s="97"/>
      <c r="TP131" s="97"/>
      <c r="TQ131" s="97"/>
      <c r="TR131" s="97"/>
      <c r="TS131" s="97"/>
      <c r="TT131" s="97"/>
      <c r="TU131" s="97"/>
      <c r="TV131" s="97"/>
      <c r="TW131" s="97"/>
      <c r="TX131" s="97"/>
      <c r="TY131" s="97"/>
      <c r="TZ131" s="97"/>
      <c r="UA131" s="97"/>
      <c r="UB131" s="97"/>
      <c r="UC131" s="97"/>
      <c r="UD131" s="97"/>
      <c r="UE131" s="97"/>
      <c r="UF131" s="97"/>
      <c r="UG131" s="97"/>
      <c r="UH131" s="97"/>
      <c r="UI131" s="97"/>
      <c r="UJ131" s="97"/>
      <c r="UK131" s="97"/>
      <c r="UL131" s="97"/>
      <c r="UM131" s="97"/>
      <c r="UN131" s="97"/>
      <c r="UO131" s="97"/>
      <c r="UP131" s="97"/>
      <c r="UQ131" s="97"/>
      <c r="UR131" s="97"/>
      <c r="US131" s="97"/>
      <c r="UT131" s="97"/>
      <c r="UU131" s="97"/>
      <c r="UV131" s="97"/>
      <c r="UW131" s="97"/>
      <c r="UX131" s="97"/>
      <c r="UY131" s="97"/>
      <c r="UZ131" s="97"/>
      <c r="VA131" s="97"/>
      <c r="VB131" s="97"/>
      <c r="VC131" s="97"/>
      <c r="VD131" s="97"/>
      <c r="VE131" s="97"/>
      <c r="VF131" s="97"/>
    </row>
    <row r="132" spans="1:578" s="98" customFormat="1" ht="15">
      <c r="A132" s="84">
        <v>54</v>
      </c>
      <c r="B132" s="29" t="s">
        <v>43</v>
      </c>
      <c r="C132" s="85" t="s">
        <v>44</v>
      </c>
      <c r="D132" s="86">
        <v>203</v>
      </c>
      <c r="E132" s="85" t="s">
        <v>45</v>
      </c>
      <c r="F132" s="25" t="s">
        <v>46</v>
      </c>
      <c r="G132" s="29" t="s">
        <v>382</v>
      </c>
      <c r="H132" s="26" t="s">
        <v>383</v>
      </c>
      <c r="I132" s="89">
        <v>35796</v>
      </c>
      <c r="J132" s="90">
        <v>4</v>
      </c>
      <c r="K132" s="90"/>
      <c r="L132" s="88">
        <v>40</v>
      </c>
      <c r="M132" s="88" t="s">
        <v>49</v>
      </c>
      <c r="N132" s="88" t="s">
        <v>59</v>
      </c>
      <c r="O132" s="26" t="s">
        <v>384</v>
      </c>
      <c r="P132" s="34" t="s">
        <v>1172</v>
      </c>
      <c r="Q132" s="34" t="s">
        <v>1148</v>
      </c>
      <c r="R132" s="88">
        <v>1</v>
      </c>
      <c r="S132" s="92">
        <v>10319</v>
      </c>
      <c r="T132" s="92">
        <v>521.74</v>
      </c>
      <c r="U132" s="92"/>
      <c r="V132" s="91">
        <f t="shared" si="54"/>
        <v>10840.74</v>
      </c>
      <c r="W132" s="92"/>
      <c r="X132" s="92">
        <f t="shared" si="66"/>
        <v>1626.1109999999999</v>
      </c>
      <c r="Y132" s="92">
        <f t="shared" si="55"/>
        <v>12466.850999999999</v>
      </c>
      <c r="Z132" s="92">
        <v>788</v>
      </c>
      <c r="AA132" s="92">
        <v>468</v>
      </c>
      <c r="AB132" s="92">
        <f>102.68*5</f>
        <v>513.40000000000009</v>
      </c>
      <c r="AC132" s="92">
        <f t="shared" si="56"/>
        <v>2181.6989249999997</v>
      </c>
      <c r="AD132" s="92">
        <f t="shared" si="57"/>
        <v>374.00552999999996</v>
      </c>
      <c r="AE132" s="92">
        <f t="shared" si="58"/>
        <v>635.80940099999987</v>
      </c>
      <c r="AF132" s="92">
        <f t="shared" si="59"/>
        <v>249.33701999999997</v>
      </c>
      <c r="AG132" s="92">
        <f t="shared" si="60"/>
        <v>2287.1418333333331</v>
      </c>
      <c r="AH132" s="92">
        <f t="shared" si="61"/>
        <v>22871.418333333331</v>
      </c>
      <c r="AI132" s="92">
        <f t="shared" si="62"/>
        <v>6861.4254999999994</v>
      </c>
      <c r="AJ132" s="92">
        <f t="shared" si="63"/>
        <v>20345.434014888884</v>
      </c>
      <c r="AK132" s="92">
        <f t="shared" si="64"/>
        <v>244145.20817866659</v>
      </c>
      <c r="AL132" s="92"/>
      <c r="AM132" s="92"/>
      <c r="AN132" s="92"/>
      <c r="AO132" s="92"/>
      <c r="AP132" s="97"/>
      <c r="AQ132" s="94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  <c r="TC132" s="97"/>
      <c r="TD132" s="97"/>
      <c r="TE132" s="97"/>
      <c r="TF132" s="97"/>
      <c r="TG132" s="97"/>
      <c r="TH132" s="97"/>
      <c r="TI132" s="97"/>
      <c r="TJ132" s="97"/>
      <c r="TK132" s="97"/>
      <c r="TL132" s="97"/>
      <c r="TM132" s="97"/>
      <c r="TN132" s="97"/>
      <c r="TO132" s="97"/>
      <c r="TP132" s="97"/>
      <c r="TQ132" s="97"/>
      <c r="TR132" s="97"/>
      <c r="TS132" s="97"/>
      <c r="TT132" s="97"/>
      <c r="TU132" s="97"/>
      <c r="TV132" s="97"/>
      <c r="TW132" s="97"/>
      <c r="TX132" s="97"/>
      <c r="TY132" s="97"/>
      <c r="TZ132" s="97"/>
      <c r="UA132" s="97"/>
      <c r="UB132" s="97"/>
      <c r="UC132" s="97"/>
      <c r="UD132" s="97"/>
      <c r="UE132" s="97"/>
      <c r="UF132" s="97"/>
      <c r="UG132" s="97"/>
      <c r="UH132" s="97"/>
      <c r="UI132" s="97"/>
      <c r="UJ132" s="97"/>
      <c r="UK132" s="97"/>
      <c r="UL132" s="97"/>
      <c r="UM132" s="97"/>
      <c r="UN132" s="97"/>
      <c r="UO132" s="97"/>
      <c r="UP132" s="97"/>
      <c r="UQ132" s="97"/>
      <c r="UR132" s="97"/>
      <c r="US132" s="97"/>
      <c r="UT132" s="97"/>
      <c r="UU132" s="97"/>
      <c r="UV132" s="97"/>
      <c r="UW132" s="97"/>
      <c r="UX132" s="97"/>
      <c r="UY132" s="97"/>
      <c r="UZ132" s="97"/>
      <c r="VA132" s="97"/>
      <c r="VB132" s="97"/>
      <c r="VC132" s="97"/>
      <c r="VD132" s="97"/>
      <c r="VE132" s="97"/>
      <c r="VF132" s="97"/>
    </row>
    <row r="133" spans="1:578" s="98" customFormat="1" ht="15">
      <c r="A133" s="84">
        <v>55</v>
      </c>
      <c r="B133" s="29" t="s">
        <v>43</v>
      </c>
      <c r="C133" s="85" t="s">
        <v>44</v>
      </c>
      <c r="D133" s="86">
        <v>203</v>
      </c>
      <c r="E133" s="85" t="s">
        <v>45</v>
      </c>
      <c r="F133" s="25" t="s">
        <v>46</v>
      </c>
      <c r="G133" s="29" t="s">
        <v>385</v>
      </c>
      <c r="H133" s="27" t="s">
        <v>386</v>
      </c>
      <c r="I133" s="89">
        <v>36402</v>
      </c>
      <c r="J133" s="90">
        <v>4</v>
      </c>
      <c r="K133" s="90"/>
      <c r="L133" s="88">
        <v>40</v>
      </c>
      <c r="M133" s="88" t="s">
        <v>49</v>
      </c>
      <c r="N133" s="88" t="s">
        <v>59</v>
      </c>
      <c r="O133" s="26" t="s">
        <v>384</v>
      </c>
      <c r="P133" s="34" t="s">
        <v>1172</v>
      </c>
      <c r="Q133" s="34" t="s">
        <v>1148</v>
      </c>
      <c r="R133" s="88">
        <v>1</v>
      </c>
      <c r="S133" s="92">
        <v>10319</v>
      </c>
      <c r="T133" s="92">
        <v>521.74</v>
      </c>
      <c r="U133" s="92"/>
      <c r="V133" s="91">
        <f t="shared" si="54"/>
        <v>10840.74</v>
      </c>
      <c r="W133" s="92"/>
      <c r="X133" s="92">
        <f t="shared" si="66"/>
        <v>1626.1109999999999</v>
      </c>
      <c r="Y133" s="92">
        <f t="shared" si="55"/>
        <v>12466.850999999999</v>
      </c>
      <c r="Z133" s="92">
        <v>788</v>
      </c>
      <c r="AA133" s="92">
        <v>468</v>
      </c>
      <c r="AB133" s="92">
        <f>102.68*5</f>
        <v>513.40000000000009</v>
      </c>
      <c r="AC133" s="92">
        <f t="shared" si="56"/>
        <v>2181.6989249999997</v>
      </c>
      <c r="AD133" s="92">
        <f t="shared" si="57"/>
        <v>374.00552999999996</v>
      </c>
      <c r="AE133" s="92">
        <f t="shared" si="58"/>
        <v>635.80940099999987</v>
      </c>
      <c r="AF133" s="92">
        <f t="shared" si="59"/>
        <v>249.33701999999997</v>
      </c>
      <c r="AG133" s="92">
        <f t="shared" si="60"/>
        <v>2287.1418333333331</v>
      </c>
      <c r="AH133" s="92">
        <f t="shared" si="61"/>
        <v>22871.418333333331</v>
      </c>
      <c r="AI133" s="92">
        <f t="shared" si="62"/>
        <v>6861.4254999999994</v>
      </c>
      <c r="AJ133" s="92">
        <f t="shared" si="63"/>
        <v>20345.434014888884</v>
      </c>
      <c r="AK133" s="92">
        <f t="shared" si="64"/>
        <v>244145.20817866659</v>
      </c>
      <c r="AL133" s="92"/>
      <c r="AM133" s="92"/>
      <c r="AN133" s="92"/>
      <c r="AO133" s="92"/>
      <c r="AP133" s="97"/>
      <c r="AQ133" s="94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  <c r="TC133" s="97"/>
      <c r="TD133" s="97"/>
      <c r="TE133" s="97"/>
      <c r="TF133" s="97"/>
      <c r="TG133" s="97"/>
      <c r="TH133" s="97"/>
      <c r="TI133" s="97"/>
      <c r="TJ133" s="97"/>
      <c r="TK133" s="97"/>
      <c r="TL133" s="97"/>
      <c r="TM133" s="97"/>
      <c r="TN133" s="97"/>
      <c r="TO133" s="97"/>
      <c r="TP133" s="97"/>
      <c r="TQ133" s="97"/>
      <c r="TR133" s="97"/>
      <c r="TS133" s="97"/>
      <c r="TT133" s="97"/>
      <c r="TU133" s="97"/>
      <c r="TV133" s="97"/>
      <c r="TW133" s="97"/>
      <c r="TX133" s="97"/>
      <c r="TY133" s="97"/>
      <c r="TZ133" s="97"/>
      <c r="UA133" s="97"/>
      <c r="UB133" s="97"/>
      <c r="UC133" s="97"/>
      <c r="UD133" s="97"/>
      <c r="UE133" s="97"/>
      <c r="UF133" s="97"/>
      <c r="UG133" s="97"/>
      <c r="UH133" s="97"/>
      <c r="UI133" s="97"/>
      <c r="UJ133" s="97"/>
      <c r="UK133" s="97"/>
      <c r="UL133" s="97"/>
      <c r="UM133" s="97"/>
      <c r="UN133" s="97"/>
      <c r="UO133" s="97"/>
      <c r="UP133" s="97"/>
      <c r="UQ133" s="97"/>
      <c r="UR133" s="97"/>
      <c r="US133" s="97"/>
      <c r="UT133" s="97"/>
      <c r="UU133" s="97"/>
      <c r="UV133" s="97"/>
      <c r="UW133" s="97"/>
      <c r="UX133" s="97"/>
      <c r="UY133" s="97"/>
      <c r="UZ133" s="97"/>
      <c r="VA133" s="97"/>
      <c r="VB133" s="97"/>
      <c r="VC133" s="97"/>
      <c r="VD133" s="97"/>
      <c r="VE133" s="97"/>
      <c r="VF133" s="97"/>
    </row>
    <row r="134" spans="1:578" s="98" customFormat="1" ht="15">
      <c r="A134" s="84">
        <v>56</v>
      </c>
      <c r="B134" s="29" t="s">
        <v>43</v>
      </c>
      <c r="C134" s="85" t="s">
        <v>44</v>
      </c>
      <c r="D134" s="86">
        <v>203</v>
      </c>
      <c r="E134" s="85" t="s">
        <v>45</v>
      </c>
      <c r="F134" s="25" t="s">
        <v>46</v>
      </c>
      <c r="G134" s="29" t="s">
        <v>387</v>
      </c>
      <c r="H134" s="26" t="s">
        <v>388</v>
      </c>
      <c r="I134" s="89">
        <v>36416</v>
      </c>
      <c r="J134" s="90">
        <v>4</v>
      </c>
      <c r="K134" s="90"/>
      <c r="L134" s="88">
        <v>40</v>
      </c>
      <c r="M134" s="88" t="s">
        <v>49</v>
      </c>
      <c r="N134" s="88" t="s">
        <v>59</v>
      </c>
      <c r="O134" s="26" t="s">
        <v>384</v>
      </c>
      <c r="P134" s="34" t="s">
        <v>1172</v>
      </c>
      <c r="Q134" s="34" t="s">
        <v>1148</v>
      </c>
      <c r="R134" s="88">
        <v>1</v>
      </c>
      <c r="S134" s="92">
        <v>10319</v>
      </c>
      <c r="T134" s="92">
        <v>521.74</v>
      </c>
      <c r="U134" s="92"/>
      <c r="V134" s="91">
        <f t="shared" si="54"/>
        <v>10840.74</v>
      </c>
      <c r="W134" s="92"/>
      <c r="X134" s="92">
        <f t="shared" si="66"/>
        <v>1626.1109999999999</v>
      </c>
      <c r="Y134" s="92">
        <f t="shared" si="55"/>
        <v>12466.850999999999</v>
      </c>
      <c r="Z134" s="92">
        <v>788</v>
      </c>
      <c r="AA134" s="92">
        <v>468</v>
      </c>
      <c r="AB134" s="92">
        <f>102.68*5</f>
        <v>513.40000000000009</v>
      </c>
      <c r="AC134" s="92">
        <f t="shared" si="56"/>
        <v>2181.6989249999997</v>
      </c>
      <c r="AD134" s="92">
        <f t="shared" si="57"/>
        <v>374.00552999999996</v>
      </c>
      <c r="AE134" s="92">
        <f t="shared" si="58"/>
        <v>635.80940099999987</v>
      </c>
      <c r="AF134" s="92">
        <f t="shared" si="59"/>
        <v>249.33701999999997</v>
      </c>
      <c r="AG134" s="92">
        <f t="shared" si="60"/>
        <v>2287.1418333333331</v>
      </c>
      <c r="AH134" s="92">
        <f t="shared" si="61"/>
        <v>22871.418333333331</v>
      </c>
      <c r="AI134" s="92">
        <f t="shared" si="62"/>
        <v>6861.4254999999994</v>
      </c>
      <c r="AJ134" s="92">
        <f t="shared" si="63"/>
        <v>20345.434014888884</v>
      </c>
      <c r="AK134" s="92">
        <f t="shared" si="64"/>
        <v>244145.20817866659</v>
      </c>
      <c r="AL134" s="92"/>
      <c r="AM134" s="92"/>
      <c r="AN134" s="92"/>
      <c r="AO134" s="92"/>
      <c r="AP134" s="97"/>
      <c r="AQ134" s="94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  <c r="TC134" s="97"/>
      <c r="TD134" s="97"/>
      <c r="TE134" s="97"/>
      <c r="TF134" s="97"/>
      <c r="TG134" s="97"/>
      <c r="TH134" s="97"/>
      <c r="TI134" s="97"/>
      <c r="TJ134" s="97"/>
      <c r="TK134" s="97"/>
      <c r="TL134" s="97"/>
      <c r="TM134" s="97"/>
      <c r="TN134" s="97"/>
      <c r="TO134" s="97"/>
      <c r="TP134" s="97"/>
      <c r="TQ134" s="97"/>
      <c r="TR134" s="97"/>
      <c r="TS134" s="97"/>
      <c r="TT134" s="97"/>
      <c r="TU134" s="97"/>
      <c r="TV134" s="97"/>
      <c r="TW134" s="97"/>
      <c r="TX134" s="97"/>
      <c r="TY134" s="97"/>
      <c r="TZ134" s="97"/>
      <c r="UA134" s="97"/>
      <c r="UB134" s="97"/>
      <c r="UC134" s="97"/>
      <c r="UD134" s="97"/>
      <c r="UE134" s="97"/>
      <c r="UF134" s="97"/>
      <c r="UG134" s="97"/>
      <c r="UH134" s="97"/>
      <c r="UI134" s="97"/>
      <c r="UJ134" s="97"/>
      <c r="UK134" s="97"/>
      <c r="UL134" s="97"/>
      <c r="UM134" s="97"/>
      <c r="UN134" s="97"/>
      <c r="UO134" s="97"/>
      <c r="UP134" s="97"/>
      <c r="UQ134" s="97"/>
      <c r="UR134" s="97"/>
      <c r="US134" s="97"/>
      <c r="UT134" s="97"/>
      <c r="UU134" s="97"/>
      <c r="UV134" s="97"/>
      <c r="UW134" s="97"/>
      <c r="UX134" s="97"/>
      <c r="UY134" s="97"/>
      <c r="UZ134" s="97"/>
      <c r="VA134" s="97"/>
      <c r="VB134" s="97"/>
      <c r="VC134" s="97"/>
      <c r="VD134" s="97"/>
      <c r="VE134" s="97"/>
      <c r="VF134" s="97"/>
    </row>
    <row r="135" spans="1:578" s="98" customFormat="1" ht="15">
      <c r="A135" s="84">
        <v>57</v>
      </c>
      <c r="B135" s="29" t="s">
        <v>43</v>
      </c>
      <c r="C135" s="85" t="s">
        <v>44</v>
      </c>
      <c r="D135" s="86">
        <v>203</v>
      </c>
      <c r="E135" s="85" t="s">
        <v>45</v>
      </c>
      <c r="F135" s="25" t="s">
        <v>46</v>
      </c>
      <c r="G135" s="29" t="s">
        <v>389</v>
      </c>
      <c r="H135" s="26" t="s">
        <v>390</v>
      </c>
      <c r="I135" s="89">
        <v>36167</v>
      </c>
      <c r="J135" s="90">
        <v>4</v>
      </c>
      <c r="K135" s="90"/>
      <c r="L135" s="88">
        <v>40</v>
      </c>
      <c r="M135" s="88" t="s">
        <v>49</v>
      </c>
      <c r="N135" s="88" t="s">
        <v>59</v>
      </c>
      <c r="O135" s="26" t="s">
        <v>384</v>
      </c>
      <c r="P135" s="34" t="s">
        <v>1172</v>
      </c>
      <c r="Q135" s="34" t="s">
        <v>1148</v>
      </c>
      <c r="R135" s="88">
        <v>1</v>
      </c>
      <c r="S135" s="92">
        <v>10319</v>
      </c>
      <c r="T135" s="92">
        <v>521.74</v>
      </c>
      <c r="U135" s="92"/>
      <c r="V135" s="91">
        <f t="shared" si="54"/>
        <v>10840.74</v>
      </c>
      <c r="W135" s="92"/>
      <c r="X135" s="92">
        <f t="shared" si="66"/>
        <v>1626.1109999999999</v>
      </c>
      <c r="Y135" s="92">
        <f t="shared" si="55"/>
        <v>12466.850999999999</v>
      </c>
      <c r="Z135" s="92">
        <v>788</v>
      </c>
      <c r="AA135" s="92">
        <v>468</v>
      </c>
      <c r="AB135" s="92">
        <f>102.68*5</f>
        <v>513.40000000000009</v>
      </c>
      <c r="AC135" s="92">
        <f t="shared" si="56"/>
        <v>2181.6989249999997</v>
      </c>
      <c r="AD135" s="92">
        <f t="shared" si="57"/>
        <v>374.00552999999996</v>
      </c>
      <c r="AE135" s="92">
        <f t="shared" si="58"/>
        <v>635.80940099999987</v>
      </c>
      <c r="AF135" s="92">
        <f t="shared" si="59"/>
        <v>249.33701999999997</v>
      </c>
      <c r="AG135" s="92">
        <f t="shared" si="60"/>
        <v>2287.1418333333331</v>
      </c>
      <c r="AH135" s="92">
        <f t="shared" si="61"/>
        <v>22871.418333333331</v>
      </c>
      <c r="AI135" s="92">
        <f t="shared" si="62"/>
        <v>6861.4254999999994</v>
      </c>
      <c r="AJ135" s="92">
        <f t="shared" si="63"/>
        <v>20345.434014888884</v>
      </c>
      <c r="AK135" s="92">
        <f t="shared" si="64"/>
        <v>244145.20817866659</v>
      </c>
      <c r="AL135" s="92"/>
      <c r="AM135" s="92"/>
      <c r="AN135" s="92"/>
      <c r="AO135" s="92"/>
      <c r="AP135" s="97"/>
      <c r="AQ135" s="94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  <c r="TC135" s="97"/>
      <c r="TD135" s="97"/>
      <c r="TE135" s="97"/>
      <c r="TF135" s="97"/>
      <c r="TG135" s="97"/>
      <c r="TH135" s="97"/>
      <c r="TI135" s="97"/>
      <c r="TJ135" s="97"/>
      <c r="TK135" s="97"/>
      <c r="TL135" s="97"/>
      <c r="TM135" s="97"/>
      <c r="TN135" s="97"/>
      <c r="TO135" s="97"/>
      <c r="TP135" s="97"/>
      <c r="TQ135" s="97"/>
      <c r="TR135" s="97"/>
      <c r="TS135" s="97"/>
      <c r="TT135" s="97"/>
      <c r="TU135" s="97"/>
      <c r="TV135" s="97"/>
      <c r="TW135" s="97"/>
      <c r="TX135" s="97"/>
      <c r="TY135" s="97"/>
      <c r="TZ135" s="97"/>
      <c r="UA135" s="97"/>
      <c r="UB135" s="97"/>
      <c r="UC135" s="97"/>
      <c r="UD135" s="97"/>
      <c r="UE135" s="97"/>
      <c r="UF135" s="97"/>
      <c r="UG135" s="97"/>
      <c r="UH135" s="97"/>
      <c r="UI135" s="97"/>
      <c r="UJ135" s="97"/>
      <c r="UK135" s="97"/>
      <c r="UL135" s="97"/>
      <c r="UM135" s="97"/>
      <c r="UN135" s="97"/>
      <c r="UO135" s="97"/>
      <c r="UP135" s="97"/>
      <c r="UQ135" s="97"/>
      <c r="UR135" s="97"/>
      <c r="US135" s="97"/>
      <c r="UT135" s="97"/>
      <c r="UU135" s="97"/>
      <c r="UV135" s="97"/>
      <c r="UW135" s="97"/>
      <c r="UX135" s="97"/>
      <c r="UY135" s="97"/>
      <c r="UZ135" s="97"/>
      <c r="VA135" s="97"/>
      <c r="VB135" s="97"/>
      <c r="VC135" s="97"/>
      <c r="VD135" s="97"/>
      <c r="VE135" s="97"/>
      <c r="VF135" s="97"/>
    </row>
    <row r="136" spans="1:578" s="98" customFormat="1" ht="15">
      <c r="A136" s="84">
        <v>58</v>
      </c>
      <c r="B136" s="29" t="s">
        <v>43</v>
      </c>
      <c r="C136" s="85" t="s">
        <v>44</v>
      </c>
      <c r="D136" s="86">
        <v>203</v>
      </c>
      <c r="E136" s="85" t="s">
        <v>45</v>
      </c>
      <c r="F136" s="25" t="s">
        <v>46</v>
      </c>
      <c r="G136" s="29" t="s">
        <v>391</v>
      </c>
      <c r="H136" s="26" t="s">
        <v>392</v>
      </c>
      <c r="I136" s="89">
        <v>36115</v>
      </c>
      <c r="J136" s="90">
        <v>4</v>
      </c>
      <c r="K136" s="90"/>
      <c r="L136" s="88">
        <v>40</v>
      </c>
      <c r="M136" s="88" t="s">
        <v>49</v>
      </c>
      <c r="N136" s="88" t="s">
        <v>59</v>
      </c>
      <c r="O136" s="26" t="s">
        <v>384</v>
      </c>
      <c r="P136" s="34" t="s">
        <v>1172</v>
      </c>
      <c r="Q136" s="34" t="s">
        <v>1148</v>
      </c>
      <c r="R136" s="88">
        <v>1</v>
      </c>
      <c r="S136" s="92">
        <v>10319</v>
      </c>
      <c r="T136" s="92">
        <v>521.74</v>
      </c>
      <c r="U136" s="92"/>
      <c r="V136" s="91">
        <f t="shared" si="54"/>
        <v>10840.74</v>
      </c>
      <c r="W136" s="92"/>
      <c r="X136" s="92">
        <f t="shared" si="66"/>
        <v>1626.1109999999999</v>
      </c>
      <c r="Y136" s="92">
        <f t="shared" si="55"/>
        <v>12466.850999999999</v>
      </c>
      <c r="Z136" s="92">
        <v>788</v>
      </c>
      <c r="AA136" s="92">
        <v>468</v>
      </c>
      <c r="AB136" s="92">
        <f>102.68*5</f>
        <v>513.40000000000009</v>
      </c>
      <c r="AC136" s="92">
        <f t="shared" si="56"/>
        <v>2181.6989249999997</v>
      </c>
      <c r="AD136" s="92">
        <f t="shared" si="57"/>
        <v>374.00552999999996</v>
      </c>
      <c r="AE136" s="92">
        <f t="shared" si="58"/>
        <v>635.80940099999987</v>
      </c>
      <c r="AF136" s="92">
        <f t="shared" si="59"/>
        <v>249.33701999999997</v>
      </c>
      <c r="AG136" s="92">
        <f t="shared" si="60"/>
        <v>2287.1418333333331</v>
      </c>
      <c r="AH136" s="92">
        <f t="shared" si="61"/>
        <v>22871.418333333331</v>
      </c>
      <c r="AI136" s="92">
        <f t="shared" si="62"/>
        <v>6861.4254999999994</v>
      </c>
      <c r="AJ136" s="92">
        <f t="shared" si="63"/>
        <v>20345.434014888884</v>
      </c>
      <c r="AK136" s="92">
        <f t="shared" si="64"/>
        <v>244145.20817866659</v>
      </c>
      <c r="AL136" s="92"/>
      <c r="AM136" s="92"/>
      <c r="AN136" s="92"/>
      <c r="AO136" s="92"/>
      <c r="AP136" s="97"/>
      <c r="AQ136" s="94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  <c r="TC136" s="97"/>
      <c r="TD136" s="97"/>
      <c r="TE136" s="97"/>
      <c r="TF136" s="97"/>
      <c r="TG136" s="97"/>
      <c r="TH136" s="97"/>
      <c r="TI136" s="97"/>
      <c r="TJ136" s="97"/>
      <c r="TK136" s="97"/>
      <c r="TL136" s="97"/>
      <c r="TM136" s="97"/>
      <c r="TN136" s="97"/>
      <c r="TO136" s="97"/>
      <c r="TP136" s="97"/>
      <c r="TQ136" s="97"/>
      <c r="TR136" s="97"/>
      <c r="TS136" s="97"/>
      <c r="TT136" s="97"/>
      <c r="TU136" s="97"/>
      <c r="TV136" s="97"/>
      <c r="TW136" s="97"/>
      <c r="TX136" s="97"/>
      <c r="TY136" s="97"/>
      <c r="TZ136" s="97"/>
      <c r="UA136" s="97"/>
      <c r="UB136" s="97"/>
      <c r="UC136" s="97"/>
      <c r="UD136" s="97"/>
      <c r="UE136" s="97"/>
      <c r="UF136" s="97"/>
      <c r="UG136" s="97"/>
      <c r="UH136" s="97"/>
      <c r="UI136" s="97"/>
      <c r="UJ136" s="97"/>
      <c r="UK136" s="97"/>
      <c r="UL136" s="97"/>
      <c r="UM136" s="97"/>
      <c r="UN136" s="97"/>
      <c r="UO136" s="97"/>
      <c r="UP136" s="97"/>
      <c r="UQ136" s="97"/>
      <c r="UR136" s="97"/>
      <c r="US136" s="97"/>
      <c r="UT136" s="97"/>
      <c r="UU136" s="97"/>
      <c r="UV136" s="97"/>
      <c r="UW136" s="97"/>
      <c r="UX136" s="97"/>
      <c r="UY136" s="97"/>
      <c r="UZ136" s="97"/>
      <c r="VA136" s="97"/>
      <c r="VB136" s="97"/>
      <c r="VC136" s="97"/>
      <c r="VD136" s="97"/>
      <c r="VE136" s="97"/>
      <c r="VF136" s="97"/>
    </row>
    <row r="137" spans="1:578" s="98" customFormat="1" ht="15">
      <c r="A137" s="84">
        <v>59</v>
      </c>
      <c r="B137" s="29" t="s">
        <v>43</v>
      </c>
      <c r="C137" s="85" t="s">
        <v>44</v>
      </c>
      <c r="D137" s="86">
        <v>203</v>
      </c>
      <c r="E137" s="85" t="s">
        <v>45</v>
      </c>
      <c r="F137" s="25" t="s">
        <v>46</v>
      </c>
      <c r="G137" s="29" t="s">
        <v>393</v>
      </c>
      <c r="H137" s="26" t="s">
        <v>394</v>
      </c>
      <c r="I137" s="89">
        <v>37382</v>
      </c>
      <c r="J137" s="90">
        <v>4</v>
      </c>
      <c r="K137" s="90"/>
      <c r="L137" s="88">
        <v>40</v>
      </c>
      <c r="M137" s="88" t="s">
        <v>49</v>
      </c>
      <c r="N137" s="88" t="s">
        <v>59</v>
      </c>
      <c r="O137" s="26" t="s">
        <v>384</v>
      </c>
      <c r="P137" s="34" t="s">
        <v>1172</v>
      </c>
      <c r="Q137" s="34" t="s">
        <v>1148</v>
      </c>
      <c r="R137" s="88">
        <v>1</v>
      </c>
      <c r="S137" s="92">
        <v>10319</v>
      </c>
      <c r="T137" s="92">
        <v>521.74</v>
      </c>
      <c r="U137" s="92"/>
      <c r="V137" s="91">
        <f t="shared" si="54"/>
        <v>10840.74</v>
      </c>
      <c r="W137" s="92"/>
      <c r="X137" s="92">
        <f t="shared" si="66"/>
        <v>1626.1109999999999</v>
      </c>
      <c r="Y137" s="92">
        <f t="shared" si="55"/>
        <v>12466.850999999999</v>
      </c>
      <c r="Z137" s="92">
        <v>788</v>
      </c>
      <c r="AA137" s="92">
        <v>468</v>
      </c>
      <c r="AB137" s="93">
        <f>102.68*4</f>
        <v>410.72</v>
      </c>
      <c r="AC137" s="92">
        <f t="shared" si="56"/>
        <v>2181.6989249999997</v>
      </c>
      <c r="AD137" s="92">
        <f t="shared" si="57"/>
        <v>374.00552999999996</v>
      </c>
      <c r="AE137" s="92">
        <f t="shared" si="58"/>
        <v>635.80940099999987</v>
      </c>
      <c r="AF137" s="92">
        <f t="shared" si="59"/>
        <v>249.33701999999997</v>
      </c>
      <c r="AG137" s="92">
        <f t="shared" si="60"/>
        <v>2287.1418333333331</v>
      </c>
      <c r="AH137" s="92">
        <f t="shared" si="61"/>
        <v>22871.418333333331</v>
      </c>
      <c r="AI137" s="92">
        <f t="shared" si="62"/>
        <v>6861.4254999999994</v>
      </c>
      <c r="AJ137" s="92">
        <f t="shared" si="63"/>
        <v>20242.754014888887</v>
      </c>
      <c r="AK137" s="92">
        <f t="shared" si="64"/>
        <v>242913.04817866665</v>
      </c>
      <c r="AL137" s="92"/>
      <c r="AM137" s="92"/>
      <c r="AN137" s="92"/>
      <c r="AO137" s="92"/>
      <c r="AP137" s="97"/>
      <c r="AQ137" s="94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97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97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97"/>
      <c r="QL137" s="97"/>
      <c r="QM137" s="97"/>
      <c r="QN137" s="97"/>
      <c r="QO137" s="97"/>
      <c r="QP137" s="97"/>
      <c r="QQ137" s="97"/>
      <c r="QR137" s="97"/>
      <c r="QS137" s="97"/>
      <c r="QT137" s="97"/>
      <c r="QU137" s="97"/>
      <c r="QV137" s="97"/>
      <c r="QW137" s="97"/>
      <c r="QX137" s="97"/>
      <c r="QY137" s="97"/>
      <c r="QZ137" s="97"/>
      <c r="RA137" s="97"/>
      <c r="RB137" s="97"/>
      <c r="RC137" s="97"/>
      <c r="RD137" s="97"/>
      <c r="RE137" s="97"/>
      <c r="RF137" s="97"/>
      <c r="RG137" s="97"/>
      <c r="RH137" s="97"/>
      <c r="RI137" s="97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  <c r="TC137" s="97"/>
      <c r="TD137" s="97"/>
      <c r="TE137" s="97"/>
      <c r="TF137" s="97"/>
      <c r="TG137" s="97"/>
      <c r="TH137" s="97"/>
      <c r="TI137" s="97"/>
      <c r="TJ137" s="97"/>
      <c r="TK137" s="97"/>
      <c r="TL137" s="97"/>
      <c r="TM137" s="97"/>
      <c r="TN137" s="97"/>
      <c r="TO137" s="97"/>
      <c r="TP137" s="97"/>
      <c r="TQ137" s="97"/>
      <c r="TR137" s="97"/>
      <c r="TS137" s="97"/>
      <c r="TT137" s="97"/>
      <c r="TU137" s="97"/>
      <c r="TV137" s="97"/>
      <c r="TW137" s="97"/>
      <c r="TX137" s="97"/>
      <c r="TY137" s="97"/>
      <c r="TZ137" s="97"/>
      <c r="UA137" s="97"/>
      <c r="UB137" s="97"/>
      <c r="UC137" s="97"/>
      <c r="UD137" s="97"/>
      <c r="UE137" s="97"/>
      <c r="UF137" s="97"/>
      <c r="UG137" s="97"/>
      <c r="UH137" s="97"/>
      <c r="UI137" s="97"/>
      <c r="UJ137" s="97"/>
      <c r="UK137" s="97"/>
      <c r="UL137" s="97"/>
      <c r="UM137" s="97"/>
      <c r="UN137" s="97"/>
      <c r="UO137" s="97"/>
      <c r="UP137" s="97"/>
      <c r="UQ137" s="97"/>
      <c r="UR137" s="97"/>
      <c r="US137" s="97"/>
      <c r="UT137" s="97"/>
      <c r="UU137" s="97"/>
      <c r="UV137" s="97"/>
      <c r="UW137" s="97"/>
      <c r="UX137" s="97"/>
      <c r="UY137" s="97"/>
      <c r="UZ137" s="97"/>
      <c r="VA137" s="97"/>
      <c r="VB137" s="97"/>
      <c r="VC137" s="97"/>
      <c r="VD137" s="97"/>
      <c r="VE137" s="97"/>
      <c r="VF137" s="97"/>
    </row>
    <row r="138" spans="1:578" s="98" customFormat="1" ht="15">
      <c r="A138" s="84">
        <v>60</v>
      </c>
      <c r="B138" s="29" t="s">
        <v>43</v>
      </c>
      <c r="C138" s="85" t="s">
        <v>44</v>
      </c>
      <c r="D138" s="86">
        <v>203</v>
      </c>
      <c r="E138" s="85" t="s">
        <v>45</v>
      </c>
      <c r="F138" s="25" t="s">
        <v>46</v>
      </c>
      <c r="G138" s="29" t="s">
        <v>395</v>
      </c>
      <c r="H138" s="26" t="s">
        <v>396</v>
      </c>
      <c r="I138" s="89">
        <v>37403</v>
      </c>
      <c r="J138" s="90">
        <v>4</v>
      </c>
      <c r="K138" s="90"/>
      <c r="L138" s="88">
        <v>40</v>
      </c>
      <c r="M138" s="88" t="s">
        <v>49</v>
      </c>
      <c r="N138" s="88" t="s">
        <v>59</v>
      </c>
      <c r="O138" s="26" t="s">
        <v>384</v>
      </c>
      <c r="P138" s="34" t="s">
        <v>1172</v>
      </c>
      <c r="Q138" s="34" t="s">
        <v>1148</v>
      </c>
      <c r="R138" s="88">
        <v>1</v>
      </c>
      <c r="S138" s="92">
        <v>10319</v>
      </c>
      <c r="T138" s="92">
        <v>521.74</v>
      </c>
      <c r="U138" s="92"/>
      <c r="V138" s="91">
        <f t="shared" si="54"/>
        <v>10840.74</v>
      </c>
      <c r="W138" s="92"/>
      <c r="X138" s="92">
        <f t="shared" si="66"/>
        <v>1626.1109999999999</v>
      </c>
      <c r="Y138" s="92">
        <f t="shared" si="55"/>
        <v>12466.850999999999</v>
      </c>
      <c r="Z138" s="92">
        <v>788</v>
      </c>
      <c r="AA138" s="92">
        <v>468</v>
      </c>
      <c r="AB138" s="93">
        <f>102.68*4</f>
        <v>410.72</v>
      </c>
      <c r="AC138" s="92">
        <f t="shared" si="56"/>
        <v>2181.6989249999997</v>
      </c>
      <c r="AD138" s="92">
        <f t="shared" si="57"/>
        <v>374.00552999999996</v>
      </c>
      <c r="AE138" s="92">
        <f t="shared" si="58"/>
        <v>635.80940099999987</v>
      </c>
      <c r="AF138" s="92">
        <f t="shared" si="59"/>
        <v>249.33701999999997</v>
      </c>
      <c r="AG138" s="92">
        <f t="shared" si="60"/>
        <v>2287.1418333333331</v>
      </c>
      <c r="AH138" s="92">
        <f t="shared" si="61"/>
        <v>22871.418333333331</v>
      </c>
      <c r="AI138" s="92">
        <f t="shared" si="62"/>
        <v>6861.4254999999994</v>
      </c>
      <c r="AJ138" s="92">
        <f t="shared" si="63"/>
        <v>20242.754014888887</v>
      </c>
      <c r="AK138" s="92">
        <f t="shared" si="64"/>
        <v>242913.04817866665</v>
      </c>
      <c r="AL138" s="92"/>
      <c r="AM138" s="92"/>
      <c r="AN138" s="92"/>
      <c r="AO138" s="92"/>
      <c r="AP138" s="97"/>
      <c r="AQ138" s="94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  <c r="EG138" s="97"/>
      <c r="EH138" s="97"/>
      <c r="EI138" s="97"/>
      <c r="EJ138" s="97"/>
      <c r="EK138" s="97"/>
      <c r="EL138" s="97"/>
      <c r="EM138" s="97"/>
      <c r="EN138" s="97"/>
      <c r="EO138" s="97"/>
      <c r="EP138" s="97"/>
      <c r="EQ138" s="97"/>
      <c r="ER138" s="97"/>
      <c r="ES138" s="97"/>
      <c r="ET138" s="97"/>
      <c r="EU138" s="97"/>
      <c r="EV138" s="97"/>
      <c r="EW138" s="97"/>
      <c r="EX138" s="97"/>
      <c r="EY138" s="97"/>
      <c r="EZ138" s="97"/>
      <c r="FA138" s="97"/>
      <c r="FB138" s="97"/>
      <c r="FC138" s="97"/>
      <c r="FD138" s="97"/>
      <c r="FE138" s="97"/>
      <c r="FF138" s="97"/>
      <c r="FG138" s="97"/>
      <c r="FH138" s="97"/>
      <c r="FI138" s="97"/>
      <c r="FJ138" s="97"/>
      <c r="FK138" s="97"/>
      <c r="FL138" s="97"/>
      <c r="FM138" s="97"/>
      <c r="FN138" s="97"/>
      <c r="FO138" s="97"/>
      <c r="FP138" s="97"/>
      <c r="FQ138" s="97"/>
      <c r="FR138" s="97"/>
      <c r="FS138" s="97"/>
      <c r="FT138" s="97"/>
      <c r="FU138" s="97"/>
      <c r="FV138" s="97"/>
      <c r="FW138" s="97"/>
      <c r="FX138" s="97"/>
      <c r="FY138" s="97"/>
      <c r="FZ138" s="97"/>
      <c r="GA138" s="97"/>
      <c r="GB138" s="97"/>
      <c r="GC138" s="97"/>
      <c r="GD138" s="97"/>
      <c r="GE138" s="97"/>
      <c r="GF138" s="97"/>
      <c r="GG138" s="97"/>
      <c r="GH138" s="97"/>
      <c r="GI138" s="97"/>
      <c r="GJ138" s="97"/>
      <c r="GK138" s="97"/>
      <c r="GL138" s="97"/>
      <c r="GM138" s="97"/>
      <c r="GN138" s="97"/>
      <c r="GO138" s="97"/>
      <c r="GP138" s="97"/>
      <c r="GQ138" s="97"/>
      <c r="GR138" s="97"/>
      <c r="GS138" s="97"/>
      <c r="GT138" s="97"/>
      <c r="GU138" s="97"/>
      <c r="GV138" s="97"/>
      <c r="GW138" s="97"/>
      <c r="GX138" s="97"/>
      <c r="GY138" s="97"/>
      <c r="GZ138" s="97"/>
      <c r="HA138" s="97"/>
      <c r="HB138" s="97"/>
      <c r="HC138" s="97"/>
      <c r="HD138" s="97"/>
      <c r="HE138" s="97"/>
      <c r="HF138" s="97"/>
      <c r="HG138" s="97"/>
      <c r="HH138" s="97"/>
      <c r="HI138" s="97"/>
      <c r="HJ138" s="97"/>
      <c r="HK138" s="97"/>
      <c r="HL138" s="97"/>
      <c r="HM138" s="97"/>
      <c r="HN138" s="97"/>
      <c r="HO138" s="97"/>
      <c r="HP138" s="97"/>
      <c r="HQ138" s="97"/>
      <c r="HR138" s="97"/>
      <c r="HS138" s="97"/>
      <c r="HT138" s="97"/>
      <c r="HU138" s="97"/>
      <c r="HV138" s="97"/>
      <c r="HW138" s="97"/>
      <c r="HX138" s="97"/>
      <c r="HY138" s="97"/>
      <c r="HZ138" s="97"/>
      <c r="IA138" s="97"/>
      <c r="IB138" s="97"/>
      <c r="IC138" s="97"/>
      <c r="ID138" s="97"/>
      <c r="IE138" s="97"/>
      <c r="IF138" s="97"/>
      <c r="IG138" s="97"/>
      <c r="IH138" s="97"/>
      <c r="II138" s="97"/>
      <c r="IJ138" s="97"/>
      <c r="IK138" s="97"/>
      <c r="IL138" s="97"/>
      <c r="IM138" s="97"/>
      <c r="IN138" s="97"/>
      <c r="IO138" s="97"/>
      <c r="IP138" s="97"/>
      <c r="IQ138" s="97"/>
      <c r="IR138" s="97"/>
      <c r="IS138" s="97"/>
      <c r="IT138" s="97"/>
      <c r="IU138" s="97"/>
      <c r="IV138" s="97"/>
      <c r="IW138" s="97"/>
      <c r="IX138" s="97"/>
      <c r="IY138" s="97"/>
      <c r="IZ138" s="97"/>
      <c r="JA138" s="97"/>
      <c r="JB138" s="97"/>
      <c r="JC138" s="97"/>
      <c r="JD138" s="97"/>
      <c r="JE138" s="97"/>
      <c r="JF138" s="97"/>
      <c r="JG138" s="97"/>
      <c r="JH138" s="97"/>
      <c r="JI138" s="97"/>
      <c r="JJ138" s="97"/>
      <c r="JK138" s="97"/>
      <c r="JL138" s="97"/>
      <c r="JM138" s="97"/>
      <c r="JN138" s="97"/>
      <c r="JO138" s="97"/>
      <c r="JP138" s="97"/>
      <c r="JQ138" s="97"/>
      <c r="JR138" s="97"/>
      <c r="JS138" s="97"/>
      <c r="JT138" s="97"/>
      <c r="JU138" s="97"/>
      <c r="JV138" s="97"/>
      <c r="JW138" s="97"/>
      <c r="JX138" s="97"/>
      <c r="JY138" s="97"/>
      <c r="JZ138" s="97"/>
      <c r="KA138" s="97"/>
      <c r="KB138" s="97"/>
      <c r="KC138" s="97"/>
      <c r="KD138" s="97"/>
      <c r="KE138" s="97"/>
      <c r="KF138" s="97"/>
      <c r="KG138" s="97"/>
      <c r="KH138" s="97"/>
      <c r="KI138" s="97"/>
      <c r="KJ138" s="97"/>
      <c r="KK138" s="97"/>
      <c r="KL138" s="97"/>
      <c r="KM138" s="97"/>
      <c r="KN138" s="97"/>
      <c r="KO138" s="97"/>
      <c r="KP138" s="97"/>
      <c r="KQ138" s="97"/>
      <c r="KR138" s="97"/>
      <c r="KS138" s="97"/>
      <c r="KT138" s="97"/>
      <c r="KU138" s="97"/>
      <c r="KV138" s="97"/>
      <c r="KW138" s="97"/>
      <c r="KX138" s="97"/>
      <c r="KY138" s="97"/>
      <c r="KZ138" s="97"/>
      <c r="LA138" s="97"/>
      <c r="LB138" s="97"/>
      <c r="LC138" s="97"/>
      <c r="LD138" s="97"/>
      <c r="LE138" s="97"/>
      <c r="LF138" s="97"/>
      <c r="LG138" s="97"/>
      <c r="LH138" s="97"/>
      <c r="LI138" s="97"/>
      <c r="LJ138" s="97"/>
      <c r="LK138" s="97"/>
      <c r="LL138" s="97"/>
      <c r="LM138" s="97"/>
      <c r="LN138" s="97"/>
      <c r="LO138" s="97"/>
      <c r="LP138" s="97"/>
      <c r="LQ138" s="97"/>
      <c r="LR138" s="97"/>
      <c r="LS138" s="97"/>
      <c r="LT138" s="97"/>
      <c r="LU138" s="97"/>
      <c r="LV138" s="97"/>
      <c r="LW138" s="97"/>
      <c r="LX138" s="97"/>
      <c r="LY138" s="97"/>
      <c r="LZ138" s="97"/>
      <c r="MA138" s="97"/>
      <c r="MB138" s="97"/>
      <c r="MC138" s="97"/>
      <c r="MD138" s="97"/>
      <c r="ME138" s="97"/>
      <c r="MF138" s="97"/>
      <c r="MG138" s="97"/>
      <c r="MH138" s="97"/>
      <c r="MI138" s="97"/>
      <c r="MJ138" s="97"/>
      <c r="MK138" s="97"/>
      <c r="ML138" s="97"/>
      <c r="MM138" s="97"/>
      <c r="MN138" s="97"/>
      <c r="MO138" s="97"/>
      <c r="MP138" s="97"/>
      <c r="MQ138" s="97"/>
      <c r="MR138" s="97"/>
      <c r="MS138" s="97"/>
      <c r="MT138" s="97"/>
      <c r="MU138" s="97"/>
      <c r="MV138" s="97"/>
      <c r="MW138" s="97"/>
      <c r="MX138" s="97"/>
      <c r="MY138" s="97"/>
      <c r="MZ138" s="97"/>
      <c r="NA138" s="97"/>
      <c r="NB138" s="97"/>
      <c r="NC138" s="97"/>
      <c r="ND138" s="97"/>
      <c r="NE138" s="97"/>
      <c r="NF138" s="97"/>
      <c r="NG138" s="97"/>
      <c r="NH138" s="97"/>
      <c r="NI138" s="97"/>
      <c r="NJ138" s="97"/>
      <c r="NK138" s="97"/>
      <c r="NL138" s="97"/>
      <c r="NM138" s="97"/>
      <c r="NN138" s="97"/>
      <c r="NO138" s="97"/>
      <c r="NP138" s="97"/>
      <c r="NQ138" s="97"/>
      <c r="NR138" s="97"/>
      <c r="NS138" s="97"/>
      <c r="NT138" s="97"/>
      <c r="NU138" s="97"/>
      <c r="NV138" s="97"/>
      <c r="NW138" s="97"/>
      <c r="NX138" s="97"/>
      <c r="NY138" s="97"/>
      <c r="NZ138" s="97"/>
      <c r="OA138" s="97"/>
      <c r="OB138" s="97"/>
      <c r="OC138" s="97"/>
      <c r="OD138" s="97"/>
      <c r="OE138" s="97"/>
      <c r="OF138" s="97"/>
      <c r="OG138" s="97"/>
      <c r="OH138" s="97"/>
      <c r="OI138" s="97"/>
      <c r="OJ138" s="97"/>
      <c r="OK138" s="97"/>
      <c r="OL138" s="97"/>
      <c r="OM138" s="97"/>
      <c r="ON138" s="97"/>
      <c r="OO138" s="97"/>
      <c r="OP138" s="97"/>
      <c r="OQ138" s="97"/>
      <c r="OR138" s="97"/>
      <c r="OS138" s="97"/>
      <c r="OT138" s="97"/>
      <c r="OU138" s="97"/>
      <c r="OV138" s="97"/>
      <c r="OW138" s="97"/>
      <c r="OX138" s="97"/>
      <c r="OY138" s="97"/>
      <c r="OZ138" s="97"/>
      <c r="PA138" s="97"/>
      <c r="PB138" s="97"/>
      <c r="PC138" s="97"/>
      <c r="PD138" s="97"/>
      <c r="PE138" s="97"/>
      <c r="PF138" s="97"/>
      <c r="PG138" s="97"/>
      <c r="PH138" s="97"/>
      <c r="PI138" s="97"/>
      <c r="PJ138" s="97"/>
      <c r="PK138" s="97"/>
      <c r="PL138" s="97"/>
      <c r="PM138" s="97"/>
      <c r="PN138" s="97"/>
      <c r="PO138" s="97"/>
      <c r="PP138" s="97"/>
      <c r="PQ138" s="97"/>
      <c r="PR138" s="97"/>
      <c r="PS138" s="97"/>
      <c r="PT138" s="97"/>
      <c r="PU138" s="97"/>
      <c r="PV138" s="97"/>
      <c r="PW138" s="97"/>
      <c r="PX138" s="97"/>
      <c r="PY138" s="97"/>
      <c r="PZ138" s="97"/>
      <c r="QA138" s="97"/>
      <c r="QB138" s="97"/>
      <c r="QC138" s="97"/>
      <c r="QD138" s="97"/>
      <c r="QE138" s="97"/>
      <c r="QF138" s="97"/>
      <c r="QG138" s="97"/>
      <c r="QH138" s="97"/>
      <c r="QI138" s="97"/>
      <c r="QJ138" s="97"/>
      <c r="QK138" s="97"/>
      <c r="QL138" s="97"/>
      <c r="QM138" s="97"/>
      <c r="QN138" s="97"/>
      <c r="QO138" s="97"/>
      <c r="QP138" s="97"/>
      <c r="QQ138" s="97"/>
      <c r="QR138" s="97"/>
      <c r="QS138" s="97"/>
      <c r="QT138" s="97"/>
      <c r="QU138" s="97"/>
      <c r="QV138" s="97"/>
      <c r="QW138" s="97"/>
      <c r="QX138" s="97"/>
      <c r="QY138" s="97"/>
      <c r="QZ138" s="97"/>
      <c r="RA138" s="97"/>
      <c r="RB138" s="97"/>
      <c r="RC138" s="97"/>
      <c r="RD138" s="97"/>
      <c r="RE138" s="97"/>
      <c r="RF138" s="97"/>
      <c r="RG138" s="97"/>
      <c r="RH138" s="97"/>
      <c r="RI138" s="97"/>
      <c r="RJ138" s="97"/>
      <c r="RK138" s="97"/>
      <c r="RL138" s="97"/>
      <c r="RM138" s="97"/>
      <c r="RN138" s="97"/>
      <c r="RO138" s="97"/>
      <c r="RP138" s="97"/>
      <c r="RQ138" s="97"/>
      <c r="RR138" s="97"/>
      <c r="RS138" s="97"/>
      <c r="RT138" s="97"/>
      <c r="RU138" s="97"/>
      <c r="RV138" s="97"/>
      <c r="RW138" s="97"/>
      <c r="RX138" s="97"/>
      <c r="RY138" s="97"/>
      <c r="RZ138" s="97"/>
      <c r="SA138" s="97"/>
      <c r="SB138" s="97"/>
      <c r="SC138" s="97"/>
      <c r="SD138" s="97"/>
      <c r="SE138" s="97"/>
      <c r="SF138" s="97"/>
      <c r="SG138" s="97"/>
      <c r="SH138" s="97"/>
      <c r="SI138" s="97"/>
      <c r="SJ138" s="97"/>
      <c r="SK138" s="97"/>
      <c r="SL138" s="97"/>
      <c r="SM138" s="97"/>
      <c r="SN138" s="97"/>
      <c r="SO138" s="97"/>
      <c r="SP138" s="97"/>
      <c r="SQ138" s="97"/>
      <c r="SR138" s="97"/>
      <c r="SS138" s="97"/>
      <c r="ST138" s="97"/>
      <c r="SU138" s="97"/>
      <c r="SV138" s="97"/>
      <c r="SW138" s="97"/>
      <c r="SX138" s="97"/>
      <c r="SY138" s="97"/>
      <c r="SZ138" s="97"/>
      <c r="TA138" s="97"/>
      <c r="TB138" s="97"/>
      <c r="TC138" s="97"/>
      <c r="TD138" s="97"/>
      <c r="TE138" s="97"/>
      <c r="TF138" s="97"/>
      <c r="TG138" s="97"/>
      <c r="TH138" s="97"/>
      <c r="TI138" s="97"/>
      <c r="TJ138" s="97"/>
      <c r="TK138" s="97"/>
      <c r="TL138" s="97"/>
      <c r="TM138" s="97"/>
      <c r="TN138" s="97"/>
      <c r="TO138" s="97"/>
      <c r="TP138" s="97"/>
      <c r="TQ138" s="97"/>
      <c r="TR138" s="97"/>
      <c r="TS138" s="97"/>
      <c r="TT138" s="97"/>
      <c r="TU138" s="97"/>
      <c r="TV138" s="97"/>
      <c r="TW138" s="97"/>
      <c r="TX138" s="97"/>
      <c r="TY138" s="97"/>
      <c r="TZ138" s="97"/>
      <c r="UA138" s="97"/>
      <c r="UB138" s="97"/>
      <c r="UC138" s="97"/>
      <c r="UD138" s="97"/>
      <c r="UE138" s="97"/>
      <c r="UF138" s="97"/>
      <c r="UG138" s="97"/>
      <c r="UH138" s="97"/>
      <c r="UI138" s="97"/>
      <c r="UJ138" s="97"/>
      <c r="UK138" s="97"/>
      <c r="UL138" s="97"/>
      <c r="UM138" s="97"/>
      <c r="UN138" s="97"/>
      <c r="UO138" s="97"/>
      <c r="UP138" s="97"/>
      <c r="UQ138" s="97"/>
      <c r="UR138" s="97"/>
      <c r="US138" s="97"/>
      <c r="UT138" s="97"/>
      <c r="UU138" s="97"/>
      <c r="UV138" s="97"/>
      <c r="UW138" s="97"/>
      <c r="UX138" s="97"/>
      <c r="UY138" s="97"/>
      <c r="UZ138" s="97"/>
      <c r="VA138" s="97"/>
      <c r="VB138" s="97"/>
      <c r="VC138" s="97"/>
      <c r="VD138" s="97"/>
      <c r="VE138" s="97"/>
      <c r="VF138" s="97"/>
    </row>
    <row r="139" spans="1:578" s="98" customFormat="1" ht="15">
      <c r="A139" s="84">
        <v>61</v>
      </c>
      <c r="B139" s="29" t="s">
        <v>43</v>
      </c>
      <c r="C139" s="85" t="s">
        <v>44</v>
      </c>
      <c r="D139" s="86">
        <v>203</v>
      </c>
      <c r="E139" s="85" t="s">
        <v>45</v>
      </c>
      <c r="F139" s="25" t="s">
        <v>46</v>
      </c>
      <c r="G139" s="29" t="s">
        <v>397</v>
      </c>
      <c r="H139" s="26" t="s">
        <v>398</v>
      </c>
      <c r="I139" s="89">
        <v>41641</v>
      </c>
      <c r="J139" s="90" t="s">
        <v>87</v>
      </c>
      <c r="K139" s="90"/>
      <c r="L139" s="88">
        <v>40</v>
      </c>
      <c r="M139" s="88" t="s">
        <v>54</v>
      </c>
      <c r="N139" s="88" t="s">
        <v>59</v>
      </c>
      <c r="O139" s="26" t="s">
        <v>88</v>
      </c>
      <c r="P139" s="34" t="s">
        <v>1172</v>
      </c>
      <c r="Q139" s="34" t="s">
        <v>1148</v>
      </c>
      <c r="R139" s="88">
        <v>1</v>
      </c>
      <c r="S139" s="92">
        <v>13012</v>
      </c>
      <c r="T139" s="92">
        <v>600</v>
      </c>
      <c r="U139" s="92"/>
      <c r="V139" s="91">
        <f t="shared" si="54"/>
        <v>13612</v>
      </c>
      <c r="W139" s="92"/>
      <c r="X139" s="92"/>
      <c r="Y139" s="92">
        <f t="shared" si="55"/>
        <v>13612</v>
      </c>
      <c r="Z139" s="92">
        <v>957</v>
      </c>
      <c r="AA139" s="92">
        <v>661</v>
      </c>
      <c r="AB139" s="93">
        <f>102.68*2</f>
        <v>205.36</v>
      </c>
      <c r="AC139" s="92">
        <f t="shared" si="56"/>
        <v>2382.1</v>
      </c>
      <c r="AD139" s="92">
        <f t="shared" si="57"/>
        <v>408.35999999999996</v>
      </c>
      <c r="AE139" s="92">
        <f t="shared" si="58"/>
        <v>694.21199999999999</v>
      </c>
      <c r="AF139" s="92">
        <f t="shared" si="59"/>
        <v>272.24</v>
      </c>
      <c r="AG139" s="92">
        <f t="shared" si="60"/>
        <v>2538.3333333333335</v>
      </c>
      <c r="AH139" s="92">
        <f t="shared" si="61"/>
        <v>25383.333333333336</v>
      </c>
      <c r="AI139" s="92">
        <f t="shared" si="62"/>
        <v>7615</v>
      </c>
      <c r="AJ139" s="92">
        <f t="shared" si="63"/>
        <v>22153.660888888891</v>
      </c>
      <c r="AK139" s="92">
        <f t="shared" si="64"/>
        <v>265843.93066666671</v>
      </c>
      <c r="AL139" s="92"/>
      <c r="AM139" s="92"/>
      <c r="AN139" s="92"/>
      <c r="AO139" s="92"/>
      <c r="AP139" s="97"/>
      <c r="AQ139" s="94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97"/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97"/>
      <c r="LW139" s="97"/>
      <c r="LX139" s="97"/>
      <c r="LY139" s="97"/>
      <c r="LZ139" s="97"/>
      <c r="MA139" s="97"/>
      <c r="MB139" s="97"/>
      <c r="MC139" s="97"/>
      <c r="MD139" s="97"/>
      <c r="ME139" s="97"/>
      <c r="MF139" s="97"/>
      <c r="MG139" s="97"/>
      <c r="MH139" s="97"/>
      <c r="MI139" s="97"/>
      <c r="MJ139" s="97"/>
      <c r="MK139" s="97"/>
      <c r="ML139" s="97"/>
      <c r="MM139" s="97"/>
      <c r="MN139" s="97"/>
      <c r="MO139" s="97"/>
      <c r="MP139" s="97"/>
      <c r="MQ139" s="97"/>
      <c r="MR139" s="97"/>
      <c r="MS139" s="97"/>
      <c r="MT139" s="97"/>
      <c r="MU139" s="97"/>
      <c r="MV139" s="97"/>
      <c r="MW139" s="97"/>
      <c r="MX139" s="97"/>
      <c r="MY139" s="97"/>
      <c r="MZ139" s="97"/>
      <c r="NA139" s="97"/>
      <c r="NB139" s="97"/>
      <c r="NC139" s="97"/>
      <c r="ND139" s="97"/>
      <c r="NE139" s="97"/>
      <c r="NF139" s="97"/>
      <c r="NG139" s="97"/>
      <c r="NH139" s="97"/>
      <c r="NI139" s="97"/>
      <c r="NJ139" s="97"/>
      <c r="NK139" s="97"/>
      <c r="NL139" s="97"/>
      <c r="NM139" s="97"/>
      <c r="NN139" s="97"/>
      <c r="NO139" s="97"/>
      <c r="NP139" s="97"/>
      <c r="NQ139" s="97"/>
      <c r="NR139" s="97"/>
      <c r="NS139" s="97"/>
      <c r="NT139" s="97"/>
      <c r="NU139" s="97"/>
      <c r="NV139" s="97"/>
      <c r="NW139" s="97"/>
      <c r="NX139" s="97"/>
      <c r="NY139" s="97"/>
      <c r="NZ139" s="97"/>
      <c r="OA139" s="97"/>
      <c r="OB139" s="97"/>
      <c r="OC139" s="97"/>
      <c r="OD139" s="97"/>
      <c r="OE139" s="97"/>
      <c r="OF139" s="97"/>
      <c r="OG139" s="97"/>
      <c r="OH139" s="97"/>
      <c r="OI139" s="97"/>
      <c r="OJ139" s="97"/>
      <c r="OK139" s="97"/>
      <c r="OL139" s="97"/>
      <c r="OM139" s="97"/>
      <c r="ON139" s="97"/>
      <c r="OO139" s="97"/>
      <c r="OP139" s="97"/>
      <c r="OQ139" s="97"/>
      <c r="OR139" s="97"/>
      <c r="OS139" s="97"/>
      <c r="OT139" s="97"/>
      <c r="OU139" s="97"/>
      <c r="OV139" s="97"/>
      <c r="OW139" s="97"/>
      <c r="OX139" s="97"/>
      <c r="OY139" s="97"/>
      <c r="OZ139" s="97"/>
      <c r="PA139" s="97"/>
      <c r="PB139" s="97"/>
      <c r="PC139" s="97"/>
      <c r="PD139" s="97"/>
      <c r="PE139" s="97"/>
      <c r="PF139" s="97"/>
      <c r="PG139" s="97"/>
      <c r="PH139" s="97"/>
      <c r="PI139" s="97"/>
      <c r="PJ139" s="97"/>
      <c r="PK139" s="97"/>
      <c r="PL139" s="97"/>
      <c r="PM139" s="97"/>
      <c r="PN139" s="97"/>
      <c r="PO139" s="97"/>
      <c r="PP139" s="97"/>
      <c r="PQ139" s="97"/>
      <c r="PR139" s="97"/>
      <c r="PS139" s="97"/>
      <c r="PT139" s="97"/>
      <c r="PU139" s="97"/>
      <c r="PV139" s="97"/>
      <c r="PW139" s="97"/>
      <c r="PX139" s="97"/>
      <c r="PY139" s="97"/>
      <c r="PZ139" s="97"/>
      <c r="QA139" s="97"/>
      <c r="QB139" s="97"/>
      <c r="QC139" s="97"/>
      <c r="QD139" s="97"/>
      <c r="QE139" s="97"/>
      <c r="QF139" s="97"/>
      <c r="QG139" s="97"/>
      <c r="QH139" s="97"/>
      <c r="QI139" s="97"/>
      <c r="QJ139" s="97"/>
      <c r="QK139" s="97"/>
      <c r="QL139" s="97"/>
      <c r="QM139" s="97"/>
      <c r="QN139" s="97"/>
      <c r="QO139" s="97"/>
      <c r="QP139" s="97"/>
      <c r="QQ139" s="97"/>
      <c r="QR139" s="97"/>
      <c r="QS139" s="97"/>
      <c r="QT139" s="97"/>
      <c r="QU139" s="97"/>
      <c r="QV139" s="97"/>
      <c r="QW139" s="97"/>
      <c r="QX139" s="97"/>
      <c r="QY139" s="97"/>
      <c r="QZ139" s="97"/>
      <c r="RA139" s="97"/>
      <c r="RB139" s="97"/>
      <c r="RC139" s="97"/>
      <c r="RD139" s="97"/>
      <c r="RE139" s="97"/>
      <c r="RF139" s="97"/>
      <c r="RG139" s="97"/>
      <c r="RH139" s="97"/>
      <c r="RI139" s="97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  <c r="TC139" s="97"/>
      <c r="TD139" s="97"/>
      <c r="TE139" s="97"/>
      <c r="TF139" s="97"/>
      <c r="TG139" s="97"/>
      <c r="TH139" s="97"/>
      <c r="TI139" s="97"/>
      <c r="TJ139" s="97"/>
      <c r="TK139" s="97"/>
      <c r="TL139" s="97"/>
      <c r="TM139" s="97"/>
      <c r="TN139" s="97"/>
      <c r="TO139" s="97"/>
      <c r="TP139" s="97"/>
      <c r="TQ139" s="97"/>
      <c r="TR139" s="97"/>
      <c r="TS139" s="97"/>
      <c r="TT139" s="97"/>
      <c r="TU139" s="97"/>
      <c r="TV139" s="97"/>
      <c r="TW139" s="97"/>
      <c r="TX139" s="97"/>
      <c r="TY139" s="97"/>
      <c r="TZ139" s="97"/>
      <c r="UA139" s="97"/>
      <c r="UB139" s="97"/>
      <c r="UC139" s="97"/>
      <c r="UD139" s="97"/>
      <c r="UE139" s="97"/>
      <c r="UF139" s="97"/>
      <c r="UG139" s="97"/>
      <c r="UH139" s="97"/>
      <c r="UI139" s="97"/>
      <c r="UJ139" s="97"/>
      <c r="UK139" s="97"/>
      <c r="UL139" s="97"/>
      <c r="UM139" s="97"/>
      <c r="UN139" s="97"/>
      <c r="UO139" s="97"/>
      <c r="UP139" s="97"/>
      <c r="UQ139" s="97"/>
      <c r="UR139" s="97"/>
      <c r="US139" s="97"/>
      <c r="UT139" s="97"/>
      <c r="UU139" s="97"/>
      <c r="UV139" s="97"/>
      <c r="UW139" s="97"/>
      <c r="UX139" s="97"/>
      <c r="UY139" s="97"/>
      <c r="UZ139" s="97"/>
      <c r="VA139" s="97"/>
      <c r="VB139" s="97"/>
      <c r="VC139" s="97"/>
      <c r="VD139" s="97"/>
      <c r="VE139" s="97"/>
      <c r="VF139" s="97"/>
    </row>
    <row r="140" spans="1:578" s="98" customFormat="1" ht="15">
      <c r="A140" s="84">
        <v>62</v>
      </c>
      <c r="B140" s="29" t="s">
        <v>43</v>
      </c>
      <c r="C140" s="85" t="s">
        <v>44</v>
      </c>
      <c r="D140" s="86">
        <v>203</v>
      </c>
      <c r="E140" s="85" t="s">
        <v>45</v>
      </c>
      <c r="F140" s="25" t="s">
        <v>46</v>
      </c>
      <c r="G140" s="88" t="s">
        <v>399</v>
      </c>
      <c r="H140" s="26" t="s">
        <v>400</v>
      </c>
      <c r="I140" s="89">
        <v>36404</v>
      </c>
      <c r="J140" s="90"/>
      <c r="K140" s="90">
        <v>13</v>
      </c>
      <c r="L140" s="88">
        <v>40</v>
      </c>
      <c r="M140" s="88" t="s">
        <v>49</v>
      </c>
      <c r="N140" s="88" t="s">
        <v>50</v>
      </c>
      <c r="O140" s="26" t="s">
        <v>401</v>
      </c>
      <c r="P140" s="34" t="s">
        <v>1172</v>
      </c>
      <c r="Q140" s="34" t="s">
        <v>1148</v>
      </c>
      <c r="R140" s="88">
        <v>1</v>
      </c>
      <c r="S140" s="91">
        <v>16246</v>
      </c>
      <c r="T140" s="91"/>
      <c r="U140" s="91">
        <v>81</v>
      </c>
      <c r="V140" s="91">
        <f t="shared" si="54"/>
        <v>16327</v>
      </c>
      <c r="W140" s="92"/>
      <c r="X140" s="92"/>
      <c r="Y140" s="92">
        <f t="shared" si="55"/>
        <v>16327</v>
      </c>
      <c r="Z140" s="91">
        <v>1128</v>
      </c>
      <c r="AA140" s="91">
        <v>703</v>
      </c>
      <c r="AB140" s="92">
        <f>102.68*5</f>
        <v>513.40000000000009</v>
      </c>
      <c r="AC140" s="92">
        <f t="shared" si="56"/>
        <v>2857.2249999999999</v>
      </c>
      <c r="AD140" s="92">
        <f t="shared" si="57"/>
        <v>489.81</v>
      </c>
      <c r="AE140" s="92">
        <f t="shared" si="58"/>
        <v>832.67699999999991</v>
      </c>
      <c r="AF140" s="92">
        <f t="shared" si="59"/>
        <v>326.54000000000002</v>
      </c>
      <c r="AG140" s="92">
        <f t="shared" si="60"/>
        <v>3026.333333333333</v>
      </c>
      <c r="AH140" s="92">
        <f t="shared" si="61"/>
        <v>30263.333333333332</v>
      </c>
      <c r="AI140" s="92">
        <f t="shared" si="62"/>
        <v>9079</v>
      </c>
      <c r="AJ140" s="92">
        <f t="shared" si="63"/>
        <v>26708.374222222224</v>
      </c>
      <c r="AK140" s="92">
        <f t="shared" si="64"/>
        <v>320500.49066666671</v>
      </c>
      <c r="AL140" s="92"/>
      <c r="AM140" s="92"/>
      <c r="AN140" s="92"/>
      <c r="AO140" s="92"/>
      <c r="AP140" s="97"/>
      <c r="AQ140" s="94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  <c r="EG140" s="97"/>
      <c r="EH140" s="97"/>
      <c r="EI140" s="97"/>
      <c r="EJ140" s="97"/>
      <c r="EK140" s="97"/>
      <c r="EL140" s="97"/>
      <c r="EM140" s="97"/>
      <c r="EN140" s="97"/>
      <c r="EO140" s="97"/>
      <c r="EP140" s="97"/>
      <c r="EQ140" s="97"/>
      <c r="ER140" s="97"/>
      <c r="ES140" s="97"/>
      <c r="ET140" s="97"/>
      <c r="EU140" s="97"/>
      <c r="EV140" s="97"/>
      <c r="EW140" s="97"/>
      <c r="EX140" s="97"/>
      <c r="EY140" s="97"/>
      <c r="EZ140" s="97"/>
      <c r="FA140" s="97"/>
      <c r="FB140" s="97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97"/>
      <c r="GE140" s="97"/>
      <c r="GF140" s="97"/>
      <c r="GG140" s="97"/>
      <c r="GH140" s="97"/>
      <c r="GI140" s="97"/>
      <c r="GJ140" s="97"/>
      <c r="GK140" s="97"/>
      <c r="GL140" s="97"/>
      <c r="GM140" s="97"/>
      <c r="GN140" s="97"/>
      <c r="GO140" s="97"/>
      <c r="GP140" s="97"/>
      <c r="GQ140" s="97"/>
      <c r="GR140" s="97"/>
      <c r="GS140" s="97"/>
      <c r="GT140" s="97"/>
      <c r="GU140" s="97"/>
      <c r="GV140" s="97"/>
      <c r="GW140" s="97"/>
      <c r="GX140" s="97"/>
      <c r="GY140" s="97"/>
      <c r="GZ140" s="97"/>
      <c r="HA140" s="97"/>
      <c r="HB140" s="97"/>
      <c r="HC140" s="97"/>
      <c r="HD140" s="97"/>
      <c r="HE140" s="97"/>
      <c r="HF140" s="97"/>
      <c r="HG140" s="97"/>
      <c r="HH140" s="97"/>
      <c r="HI140" s="97"/>
      <c r="HJ140" s="97"/>
      <c r="HK140" s="97"/>
      <c r="HL140" s="97"/>
      <c r="HM140" s="97"/>
      <c r="HN140" s="97"/>
      <c r="HO140" s="97"/>
      <c r="HP140" s="97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  <c r="IG140" s="97"/>
      <c r="IH140" s="97"/>
      <c r="II140" s="97"/>
      <c r="IJ140" s="97"/>
      <c r="IK140" s="97"/>
      <c r="IL140" s="97"/>
      <c r="IM140" s="97"/>
      <c r="IN140" s="97"/>
      <c r="IO140" s="97"/>
      <c r="IP140" s="97"/>
      <c r="IQ140" s="97"/>
      <c r="IR140" s="97"/>
      <c r="IS140" s="97"/>
      <c r="IT140" s="97"/>
      <c r="IU140" s="97"/>
      <c r="IV140" s="97"/>
      <c r="IW140" s="97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  <c r="JK140" s="97"/>
      <c r="JL140" s="97"/>
      <c r="JM140" s="97"/>
      <c r="JN140" s="97"/>
      <c r="JO140" s="97"/>
      <c r="JP140" s="97"/>
      <c r="JQ140" s="97"/>
      <c r="JR140" s="97"/>
      <c r="JS140" s="97"/>
      <c r="JT140" s="97"/>
      <c r="JU140" s="97"/>
      <c r="JV140" s="97"/>
      <c r="JW140" s="97"/>
      <c r="JX140" s="97"/>
      <c r="JY140" s="97"/>
      <c r="JZ140" s="97"/>
      <c r="KA140" s="97"/>
      <c r="KB140" s="97"/>
      <c r="KC140" s="97"/>
      <c r="KD140" s="97"/>
      <c r="KE140" s="97"/>
      <c r="KF140" s="97"/>
      <c r="KG140" s="97"/>
      <c r="KH140" s="97"/>
      <c r="KI140" s="97"/>
      <c r="KJ140" s="97"/>
      <c r="KK140" s="97"/>
      <c r="KL140" s="97"/>
      <c r="KM140" s="97"/>
      <c r="KN140" s="97"/>
      <c r="KO140" s="97"/>
      <c r="KP140" s="97"/>
      <c r="KQ140" s="97"/>
      <c r="KR140" s="97"/>
      <c r="KS140" s="97"/>
      <c r="KT140" s="97"/>
      <c r="KU140" s="97"/>
      <c r="KV140" s="97"/>
      <c r="KW140" s="97"/>
      <c r="KX140" s="97"/>
      <c r="KY140" s="97"/>
      <c r="KZ140" s="97"/>
      <c r="LA140" s="97"/>
      <c r="LB140" s="97"/>
      <c r="LC140" s="97"/>
      <c r="LD140" s="97"/>
      <c r="LE140" s="97"/>
      <c r="LF140" s="97"/>
      <c r="LG140" s="97"/>
      <c r="LH140" s="97"/>
      <c r="LI140" s="97"/>
      <c r="LJ140" s="97"/>
      <c r="LK140" s="97"/>
      <c r="LL140" s="97"/>
      <c r="LM140" s="97"/>
      <c r="LN140" s="97"/>
      <c r="LO140" s="97"/>
      <c r="LP140" s="97"/>
      <c r="LQ140" s="97"/>
      <c r="LR140" s="97"/>
      <c r="LS140" s="97"/>
      <c r="LT140" s="97"/>
      <c r="LU140" s="97"/>
      <c r="LV140" s="97"/>
      <c r="LW140" s="97"/>
      <c r="LX140" s="97"/>
      <c r="LY140" s="97"/>
      <c r="LZ140" s="97"/>
      <c r="MA140" s="97"/>
      <c r="MB140" s="97"/>
      <c r="MC140" s="97"/>
      <c r="MD140" s="97"/>
      <c r="ME140" s="97"/>
      <c r="MF140" s="97"/>
      <c r="MG140" s="97"/>
      <c r="MH140" s="97"/>
      <c r="MI140" s="97"/>
      <c r="MJ140" s="97"/>
      <c r="MK140" s="97"/>
      <c r="ML140" s="97"/>
      <c r="MM140" s="97"/>
      <c r="MN140" s="97"/>
      <c r="MO140" s="97"/>
      <c r="MP140" s="97"/>
      <c r="MQ140" s="97"/>
      <c r="MR140" s="97"/>
      <c r="MS140" s="97"/>
      <c r="MT140" s="97"/>
      <c r="MU140" s="97"/>
      <c r="MV140" s="97"/>
      <c r="MW140" s="97"/>
      <c r="MX140" s="97"/>
      <c r="MY140" s="97"/>
      <c r="MZ140" s="97"/>
      <c r="NA140" s="97"/>
      <c r="NB140" s="97"/>
      <c r="NC140" s="97"/>
      <c r="ND140" s="97"/>
      <c r="NE140" s="97"/>
      <c r="NF140" s="97"/>
      <c r="NG140" s="97"/>
      <c r="NH140" s="97"/>
      <c r="NI140" s="97"/>
      <c r="NJ140" s="97"/>
      <c r="NK140" s="97"/>
      <c r="NL140" s="97"/>
      <c r="NM140" s="97"/>
      <c r="NN140" s="97"/>
      <c r="NO140" s="97"/>
      <c r="NP140" s="97"/>
      <c r="NQ140" s="97"/>
      <c r="NR140" s="97"/>
      <c r="NS140" s="97"/>
      <c r="NT140" s="97"/>
      <c r="NU140" s="97"/>
      <c r="NV140" s="97"/>
      <c r="NW140" s="97"/>
      <c r="NX140" s="97"/>
      <c r="NY140" s="97"/>
      <c r="NZ140" s="97"/>
      <c r="OA140" s="97"/>
      <c r="OB140" s="97"/>
      <c r="OC140" s="97"/>
      <c r="OD140" s="97"/>
      <c r="OE140" s="97"/>
      <c r="OF140" s="97"/>
      <c r="OG140" s="97"/>
      <c r="OH140" s="97"/>
      <c r="OI140" s="97"/>
      <c r="OJ140" s="97"/>
      <c r="OK140" s="97"/>
      <c r="OL140" s="97"/>
      <c r="OM140" s="97"/>
      <c r="ON140" s="97"/>
      <c r="OO140" s="97"/>
      <c r="OP140" s="97"/>
      <c r="OQ140" s="97"/>
      <c r="OR140" s="97"/>
      <c r="OS140" s="97"/>
      <c r="OT140" s="97"/>
      <c r="OU140" s="97"/>
      <c r="OV140" s="97"/>
      <c r="OW140" s="97"/>
      <c r="OX140" s="97"/>
      <c r="OY140" s="97"/>
      <c r="OZ140" s="97"/>
      <c r="PA140" s="97"/>
      <c r="PB140" s="97"/>
      <c r="PC140" s="97"/>
      <c r="PD140" s="97"/>
      <c r="PE140" s="97"/>
      <c r="PF140" s="97"/>
      <c r="PG140" s="97"/>
      <c r="PH140" s="97"/>
      <c r="PI140" s="97"/>
      <c r="PJ140" s="97"/>
      <c r="PK140" s="97"/>
      <c r="PL140" s="97"/>
      <c r="PM140" s="97"/>
      <c r="PN140" s="97"/>
      <c r="PO140" s="97"/>
      <c r="PP140" s="97"/>
      <c r="PQ140" s="97"/>
      <c r="PR140" s="97"/>
      <c r="PS140" s="97"/>
      <c r="PT140" s="97"/>
      <c r="PU140" s="97"/>
      <c r="PV140" s="97"/>
      <c r="PW140" s="97"/>
      <c r="PX140" s="97"/>
      <c r="PY140" s="97"/>
      <c r="PZ140" s="97"/>
      <c r="QA140" s="97"/>
      <c r="QB140" s="97"/>
      <c r="QC140" s="97"/>
      <c r="QD140" s="97"/>
      <c r="QE140" s="97"/>
      <c r="QF140" s="97"/>
      <c r="QG140" s="97"/>
      <c r="QH140" s="97"/>
      <c r="QI140" s="97"/>
      <c r="QJ140" s="97"/>
      <c r="QK140" s="97"/>
      <c r="QL140" s="97"/>
      <c r="QM140" s="97"/>
      <c r="QN140" s="97"/>
      <c r="QO140" s="97"/>
      <c r="QP140" s="97"/>
      <c r="QQ140" s="97"/>
      <c r="QR140" s="97"/>
      <c r="QS140" s="97"/>
      <c r="QT140" s="97"/>
      <c r="QU140" s="97"/>
      <c r="QV140" s="97"/>
      <c r="QW140" s="97"/>
      <c r="QX140" s="97"/>
      <c r="QY140" s="97"/>
      <c r="QZ140" s="97"/>
      <c r="RA140" s="97"/>
      <c r="RB140" s="97"/>
      <c r="RC140" s="97"/>
      <c r="RD140" s="97"/>
      <c r="RE140" s="97"/>
      <c r="RF140" s="97"/>
      <c r="RG140" s="97"/>
      <c r="RH140" s="97"/>
      <c r="RI140" s="97"/>
      <c r="RJ140" s="97"/>
      <c r="RK140" s="97"/>
      <c r="RL140" s="97"/>
      <c r="RM140" s="97"/>
      <c r="RN140" s="97"/>
      <c r="RO140" s="97"/>
      <c r="RP140" s="97"/>
      <c r="RQ140" s="97"/>
      <c r="RR140" s="97"/>
      <c r="RS140" s="97"/>
      <c r="RT140" s="97"/>
      <c r="RU140" s="97"/>
      <c r="RV140" s="97"/>
      <c r="RW140" s="97"/>
      <c r="RX140" s="97"/>
      <c r="RY140" s="97"/>
      <c r="RZ140" s="97"/>
      <c r="SA140" s="97"/>
      <c r="SB140" s="97"/>
      <c r="SC140" s="97"/>
      <c r="SD140" s="97"/>
      <c r="SE140" s="97"/>
      <c r="SF140" s="97"/>
      <c r="SG140" s="97"/>
      <c r="SH140" s="97"/>
      <c r="SI140" s="97"/>
      <c r="SJ140" s="97"/>
      <c r="SK140" s="97"/>
      <c r="SL140" s="97"/>
      <c r="SM140" s="97"/>
      <c r="SN140" s="97"/>
      <c r="SO140" s="97"/>
      <c r="SP140" s="97"/>
      <c r="SQ140" s="97"/>
      <c r="SR140" s="97"/>
      <c r="SS140" s="97"/>
      <c r="ST140" s="97"/>
      <c r="SU140" s="97"/>
      <c r="SV140" s="97"/>
      <c r="SW140" s="97"/>
      <c r="SX140" s="97"/>
      <c r="SY140" s="97"/>
      <c r="SZ140" s="97"/>
      <c r="TA140" s="97"/>
      <c r="TB140" s="97"/>
      <c r="TC140" s="97"/>
      <c r="TD140" s="97"/>
      <c r="TE140" s="97"/>
      <c r="TF140" s="97"/>
      <c r="TG140" s="97"/>
      <c r="TH140" s="97"/>
      <c r="TI140" s="97"/>
      <c r="TJ140" s="97"/>
      <c r="TK140" s="97"/>
      <c r="TL140" s="97"/>
      <c r="TM140" s="97"/>
      <c r="TN140" s="97"/>
      <c r="TO140" s="97"/>
      <c r="TP140" s="97"/>
      <c r="TQ140" s="97"/>
      <c r="TR140" s="97"/>
      <c r="TS140" s="97"/>
      <c r="TT140" s="97"/>
      <c r="TU140" s="97"/>
      <c r="TV140" s="97"/>
      <c r="TW140" s="97"/>
      <c r="TX140" s="97"/>
      <c r="TY140" s="97"/>
      <c r="TZ140" s="97"/>
      <c r="UA140" s="97"/>
      <c r="UB140" s="97"/>
      <c r="UC140" s="97"/>
      <c r="UD140" s="97"/>
      <c r="UE140" s="97"/>
      <c r="UF140" s="97"/>
      <c r="UG140" s="97"/>
      <c r="UH140" s="97"/>
      <c r="UI140" s="97"/>
      <c r="UJ140" s="97"/>
      <c r="UK140" s="97"/>
      <c r="UL140" s="97"/>
      <c r="UM140" s="97"/>
      <c r="UN140" s="97"/>
      <c r="UO140" s="97"/>
      <c r="UP140" s="97"/>
      <c r="UQ140" s="97"/>
      <c r="UR140" s="97"/>
      <c r="US140" s="97"/>
      <c r="UT140" s="97"/>
      <c r="UU140" s="97"/>
      <c r="UV140" s="97"/>
      <c r="UW140" s="97"/>
      <c r="UX140" s="97"/>
      <c r="UY140" s="97"/>
      <c r="UZ140" s="97"/>
      <c r="VA140" s="97"/>
      <c r="VB140" s="97"/>
      <c r="VC140" s="97"/>
      <c r="VD140" s="97"/>
      <c r="VE140" s="97"/>
      <c r="VF140" s="97"/>
    </row>
    <row r="141" spans="1:578" s="98" customFormat="1" ht="15">
      <c r="A141" s="84">
        <v>63</v>
      </c>
      <c r="B141" s="29" t="s">
        <v>43</v>
      </c>
      <c r="C141" s="85" t="s">
        <v>44</v>
      </c>
      <c r="D141" s="86">
        <v>203</v>
      </c>
      <c r="E141" s="85" t="s">
        <v>45</v>
      </c>
      <c r="F141" s="25" t="s">
        <v>46</v>
      </c>
      <c r="G141" s="88" t="s">
        <v>402</v>
      </c>
      <c r="H141" s="26" t="s">
        <v>403</v>
      </c>
      <c r="I141" s="89">
        <v>37994</v>
      </c>
      <c r="J141" s="90"/>
      <c r="K141" s="90">
        <v>13</v>
      </c>
      <c r="L141" s="88">
        <v>40</v>
      </c>
      <c r="M141" s="88" t="s">
        <v>49</v>
      </c>
      <c r="N141" s="88" t="s">
        <v>50</v>
      </c>
      <c r="O141" s="26" t="s">
        <v>404</v>
      </c>
      <c r="P141" s="87" t="s">
        <v>1174</v>
      </c>
      <c r="Q141" s="34" t="s">
        <v>1148</v>
      </c>
      <c r="R141" s="88">
        <v>1</v>
      </c>
      <c r="S141" s="91">
        <v>16246</v>
      </c>
      <c r="T141" s="91"/>
      <c r="U141" s="91">
        <v>81</v>
      </c>
      <c r="V141" s="91">
        <f t="shared" ref="V141:V172" si="67">+S141+T141+U141</f>
        <v>16327</v>
      </c>
      <c r="W141" s="92">
        <f>+V141*20%</f>
        <v>3265.4</v>
      </c>
      <c r="X141" s="92"/>
      <c r="Y141" s="92">
        <f t="shared" ref="Y141:Y172" si="68">+V141+W141+X141</f>
        <v>19592.400000000001</v>
      </c>
      <c r="Z141" s="91">
        <v>1128</v>
      </c>
      <c r="AA141" s="91">
        <v>703</v>
      </c>
      <c r="AB141" s="93">
        <f>102.68*4</f>
        <v>410.72</v>
      </c>
      <c r="AC141" s="92">
        <f t="shared" ref="AC141:AC172" si="69">Y141*17.5%</f>
        <v>3428.67</v>
      </c>
      <c r="AD141" s="92">
        <f t="shared" ref="AD141:AD172" si="70">Y141*3%</f>
        <v>587.77200000000005</v>
      </c>
      <c r="AE141" s="92">
        <f t="shared" ref="AE141:AE172" si="71">Y141*5.1%</f>
        <v>999.2124</v>
      </c>
      <c r="AF141" s="92">
        <f t="shared" ref="AF141:AF172" si="72">Y141*2%</f>
        <v>391.84800000000001</v>
      </c>
      <c r="AG141" s="92">
        <f t="shared" ref="AG141:AG172" si="73">(Y141+Z141+AA141)/30*5</f>
        <v>3570.5666666666666</v>
      </c>
      <c r="AH141" s="92">
        <f t="shared" ref="AH141:AH172" si="74">(Y141+Z141+AA141)/30*50</f>
        <v>35705.666666666664</v>
      </c>
      <c r="AI141" s="92">
        <f t="shared" ref="AI141:AI172" si="75">(Y141+Z141+AA141)/2</f>
        <v>10711.7</v>
      </c>
      <c r="AJ141" s="92">
        <f t="shared" ref="AJ141:AJ172" si="76">Y141+AB141+AC141+AD141+AE141+AF141+Z141+AA141+(AG141/12+AH141/12+AI141/12)</f>
        <v>31407.283511111113</v>
      </c>
      <c r="AK141" s="92">
        <f t="shared" ref="AK141:AK172" si="77">+AJ141*12</f>
        <v>376887.40213333338</v>
      </c>
      <c r="AL141" s="92"/>
      <c r="AM141" s="92"/>
      <c r="AN141" s="92"/>
      <c r="AO141" s="92"/>
      <c r="AP141" s="97"/>
      <c r="AQ141" s="94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/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  <c r="TC141" s="97"/>
      <c r="TD141" s="97"/>
      <c r="TE141" s="97"/>
      <c r="TF141" s="97"/>
      <c r="TG141" s="97"/>
      <c r="TH141" s="97"/>
      <c r="TI141" s="97"/>
      <c r="TJ141" s="97"/>
      <c r="TK141" s="97"/>
      <c r="TL141" s="97"/>
      <c r="TM141" s="97"/>
      <c r="TN141" s="97"/>
      <c r="TO141" s="97"/>
      <c r="TP141" s="97"/>
      <c r="TQ141" s="97"/>
      <c r="TR141" s="97"/>
      <c r="TS141" s="97"/>
      <c r="TT141" s="97"/>
      <c r="TU141" s="97"/>
      <c r="TV141" s="97"/>
      <c r="TW141" s="97"/>
      <c r="TX141" s="97"/>
      <c r="TY141" s="97"/>
      <c r="TZ141" s="97"/>
      <c r="UA141" s="97"/>
      <c r="UB141" s="97"/>
      <c r="UC141" s="97"/>
      <c r="UD141" s="97"/>
      <c r="UE141" s="97"/>
      <c r="UF141" s="97"/>
      <c r="UG141" s="97"/>
      <c r="UH141" s="97"/>
      <c r="UI141" s="97"/>
      <c r="UJ141" s="97"/>
      <c r="UK141" s="97"/>
      <c r="UL141" s="97"/>
      <c r="UM141" s="97"/>
      <c r="UN141" s="97"/>
      <c r="UO141" s="97"/>
      <c r="UP141" s="97"/>
      <c r="UQ141" s="97"/>
      <c r="UR141" s="97"/>
      <c r="US141" s="97"/>
      <c r="UT141" s="97"/>
      <c r="UU141" s="97"/>
      <c r="UV141" s="97"/>
      <c r="UW141" s="97"/>
      <c r="UX141" s="97"/>
      <c r="UY141" s="97"/>
      <c r="UZ141" s="97"/>
      <c r="VA141" s="97"/>
      <c r="VB141" s="97"/>
      <c r="VC141" s="97"/>
      <c r="VD141" s="97"/>
      <c r="VE141" s="97"/>
      <c r="VF141" s="97"/>
    </row>
    <row r="142" spans="1:578" s="98" customFormat="1" ht="15">
      <c r="A142" s="84">
        <v>64</v>
      </c>
      <c r="B142" s="29" t="s">
        <v>43</v>
      </c>
      <c r="C142" s="85" t="s">
        <v>44</v>
      </c>
      <c r="D142" s="86">
        <v>203</v>
      </c>
      <c r="E142" s="85" t="s">
        <v>45</v>
      </c>
      <c r="F142" s="25" t="s">
        <v>46</v>
      </c>
      <c r="G142" s="29" t="s">
        <v>405</v>
      </c>
      <c r="H142" s="26" t="s">
        <v>406</v>
      </c>
      <c r="I142" s="89">
        <v>41442</v>
      </c>
      <c r="J142" s="90" t="s">
        <v>251</v>
      </c>
      <c r="K142" s="90"/>
      <c r="L142" s="88">
        <v>40</v>
      </c>
      <c r="M142" s="88" t="s">
        <v>54</v>
      </c>
      <c r="N142" s="88" t="s">
        <v>59</v>
      </c>
      <c r="O142" s="27" t="s">
        <v>407</v>
      </c>
      <c r="P142" s="87" t="s">
        <v>1174</v>
      </c>
      <c r="Q142" s="34" t="s">
        <v>1148</v>
      </c>
      <c r="R142" s="88">
        <v>1</v>
      </c>
      <c r="S142" s="92">
        <v>10419</v>
      </c>
      <c r="T142" s="92">
        <v>500</v>
      </c>
      <c r="U142" s="92"/>
      <c r="V142" s="91">
        <f t="shared" si="67"/>
        <v>10919</v>
      </c>
      <c r="W142" s="92">
        <f>+V142*20%</f>
        <v>2183.8000000000002</v>
      </c>
      <c r="X142" s="92"/>
      <c r="Y142" s="92">
        <f t="shared" si="68"/>
        <v>13102.8</v>
      </c>
      <c r="Z142" s="92">
        <v>788</v>
      </c>
      <c r="AA142" s="92">
        <v>468</v>
      </c>
      <c r="AB142" s="93">
        <f>102.68*2</f>
        <v>205.36</v>
      </c>
      <c r="AC142" s="92">
        <f t="shared" si="69"/>
        <v>2292.9899999999998</v>
      </c>
      <c r="AD142" s="92">
        <f t="shared" si="70"/>
        <v>393.08399999999995</v>
      </c>
      <c r="AE142" s="92">
        <f t="shared" si="71"/>
        <v>668.24279999999987</v>
      </c>
      <c r="AF142" s="92">
        <f t="shared" si="72"/>
        <v>262.05599999999998</v>
      </c>
      <c r="AG142" s="92">
        <f t="shared" si="73"/>
        <v>2393.1333333333332</v>
      </c>
      <c r="AH142" s="92">
        <f t="shared" si="74"/>
        <v>23931.333333333332</v>
      </c>
      <c r="AI142" s="92">
        <f t="shared" si="75"/>
        <v>7179.4</v>
      </c>
      <c r="AJ142" s="92">
        <f t="shared" si="76"/>
        <v>20972.52168888889</v>
      </c>
      <c r="AK142" s="92">
        <f t="shared" si="77"/>
        <v>251670.26026666668</v>
      </c>
      <c r="AL142" s="92"/>
      <c r="AM142" s="92"/>
      <c r="AN142" s="92"/>
      <c r="AO142" s="92"/>
      <c r="AP142" s="97"/>
      <c r="AQ142" s="94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  <c r="EG142" s="97"/>
      <c r="EH142" s="97"/>
      <c r="EI142" s="97"/>
      <c r="EJ142" s="97"/>
      <c r="EK142" s="97"/>
      <c r="EL142" s="97"/>
      <c r="EM142" s="97"/>
      <c r="EN142" s="97"/>
      <c r="EO142" s="97"/>
      <c r="EP142" s="97"/>
      <c r="EQ142" s="97"/>
      <c r="ER142" s="97"/>
      <c r="ES142" s="97"/>
      <c r="ET142" s="97"/>
      <c r="EU142" s="97"/>
      <c r="EV142" s="97"/>
      <c r="EW142" s="97"/>
      <c r="EX142" s="97"/>
      <c r="EY142" s="97"/>
      <c r="EZ142" s="97"/>
      <c r="FA142" s="97"/>
      <c r="FB142" s="97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97"/>
      <c r="GE142" s="97"/>
      <c r="GF142" s="97"/>
      <c r="GG142" s="97"/>
      <c r="GH142" s="97"/>
      <c r="GI142" s="97"/>
      <c r="GJ142" s="97"/>
      <c r="GK142" s="97"/>
      <c r="GL142" s="97"/>
      <c r="GM142" s="97"/>
      <c r="GN142" s="97"/>
      <c r="GO142" s="97"/>
      <c r="GP142" s="97"/>
      <c r="GQ142" s="97"/>
      <c r="GR142" s="97"/>
      <c r="GS142" s="97"/>
      <c r="GT142" s="97"/>
      <c r="GU142" s="97"/>
      <c r="GV142" s="97"/>
      <c r="GW142" s="97"/>
      <c r="GX142" s="97"/>
      <c r="GY142" s="97"/>
      <c r="GZ142" s="97"/>
      <c r="HA142" s="97"/>
      <c r="HB142" s="97"/>
      <c r="HC142" s="97"/>
      <c r="HD142" s="97"/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  <c r="HO142" s="97"/>
      <c r="HP142" s="97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  <c r="IG142" s="97"/>
      <c r="IH142" s="97"/>
      <c r="II142" s="97"/>
      <c r="IJ142" s="97"/>
      <c r="IK142" s="97"/>
      <c r="IL142" s="97"/>
      <c r="IM142" s="97"/>
      <c r="IN142" s="97"/>
      <c r="IO142" s="97"/>
      <c r="IP142" s="97"/>
      <c r="IQ142" s="97"/>
      <c r="IR142" s="97"/>
      <c r="IS142" s="97"/>
      <c r="IT142" s="97"/>
      <c r="IU142" s="97"/>
      <c r="IV142" s="97"/>
      <c r="IW142" s="97"/>
      <c r="IX142" s="97"/>
      <c r="IY142" s="97"/>
      <c r="IZ142" s="97"/>
      <c r="JA142" s="97"/>
      <c r="JB142" s="97"/>
      <c r="JC142" s="97"/>
      <c r="JD142" s="97"/>
      <c r="JE142" s="97"/>
      <c r="JF142" s="97"/>
      <c r="JG142" s="97"/>
      <c r="JH142" s="97"/>
      <c r="JI142" s="97"/>
      <c r="JJ142" s="97"/>
      <c r="JK142" s="97"/>
      <c r="JL142" s="97"/>
      <c r="JM142" s="97"/>
      <c r="JN142" s="97"/>
      <c r="JO142" s="97"/>
      <c r="JP142" s="97"/>
      <c r="JQ142" s="97"/>
      <c r="JR142" s="97"/>
      <c r="JS142" s="97"/>
      <c r="JT142" s="97"/>
      <c r="JU142" s="97"/>
      <c r="JV142" s="97"/>
      <c r="JW142" s="97"/>
      <c r="JX142" s="97"/>
      <c r="JY142" s="97"/>
      <c r="JZ142" s="97"/>
      <c r="KA142" s="97"/>
      <c r="KB142" s="97"/>
      <c r="KC142" s="97"/>
      <c r="KD142" s="97"/>
      <c r="KE142" s="97"/>
      <c r="KF142" s="97"/>
      <c r="KG142" s="97"/>
      <c r="KH142" s="97"/>
      <c r="KI142" s="97"/>
      <c r="KJ142" s="97"/>
      <c r="KK142" s="97"/>
      <c r="KL142" s="97"/>
      <c r="KM142" s="97"/>
      <c r="KN142" s="97"/>
      <c r="KO142" s="97"/>
      <c r="KP142" s="97"/>
      <c r="KQ142" s="97"/>
      <c r="KR142" s="97"/>
      <c r="KS142" s="97"/>
      <c r="KT142" s="97"/>
      <c r="KU142" s="97"/>
      <c r="KV142" s="97"/>
      <c r="KW142" s="97"/>
      <c r="KX142" s="97"/>
      <c r="KY142" s="97"/>
      <c r="KZ142" s="97"/>
      <c r="LA142" s="97"/>
      <c r="LB142" s="97"/>
      <c r="LC142" s="97"/>
      <c r="LD142" s="97"/>
      <c r="LE142" s="97"/>
      <c r="LF142" s="97"/>
      <c r="LG142" s="97"/>
      <c r="LH142" s="97"/>
      <c r="LI142" s="97"/>
      <c r="LJ142" s="97"/>
      <c r="LK142" s="97"/>
      <c r="LL142" s="97"/>
      <c r="LM142" s="97"/>
      <c r="LN142" s="97"/>
      <c r="LO142" s="97"/>
      <c r="LP142" s="97"/>
      <c r="LQ142" s="97"/>
      <c r="LR142" s="97"/>
      <c r="LS142" s="97"/>
      <c r="LT142" s="97"/>
      <c r="LU142" s="97"/>
      <c r="LV142" s="97"/>
      <c r="LW142" s="97"/>
      <c r="LX142" s="97"/>
      <c r="LY142" s="97"/>
      <c r="LZ142" s="97"/>
      <c r="MA142" s="97"/>
      <c r="MB142" s="97"/>
      <c r="MC142" s="97"/>
      <c r="MD142" s="97"/>
      <c r="ME142" s="97"/>
      <c r="MF142" s="97"/>
      <c r="MG142" s="97"/>
      <c r="MH142" s="97"/>
      <c r="MI142" s="97"/>
      <c r="MJ142" s="97"/>
      <c r="MK142" s="97"/>
      <c r="ML142" s="97"/>
      <c r="MM142" s="97"/>
      <c r="MN142" s="97"/>
      <c r="MO142" s="97"/>
      <c r="MP142" s="97"/>
      <c r="MQ142" s="97"/>
      <c r="MR142" s="97"/>
      <c r="MS142" s="97"/>
      <c r="MT142" s="97"/>
      <c r="MU142" s="97"/>
      <c r="MV142" s="97"/>
      <c r="MW142" s="97"/>
      <c r="MX142" s="97"/>
      <c r="MY142" s="97"/>
      <c r="MZ142" s="97"/>
      <c r="NA142" s="97"/>
      <c r="NB142" s="97"/>
      <c r="NC142" s="97"/>
      <c r="ND142" s="97"/>
      <c r="NE142" s="97"/>
      <c r="NF142" s="97"/>
      <c r="NG142" s="97"/>
      <c r="NH142" s="97"/>
      <c r="NI142" s="97"/>
      <c r="NJ142" s="97"/>
      <c r="NK142" s="97"/>
      <c r="NL142" s="97"/>
      <c r="NM142" s="97"/>
      <c r="NN142" s="97"/>
      <c r="NO142" s="97"/>
      <c r="NP142" s="97"/>
      <c r="NQ142" s="97"/>
      <c r="NR142" s="97"/>
      <c r="NS142" s="97"/>
      <c r="NT142" s="97"/>
      <c r="NU142" s="97"/>
      <c r="NV142" s="97"/>
      <c r="NW142" s="97"/>
      <c r="NX142" s="97"/>
      <c r="NY142" s="97"/>
      <c r="NZ142" s="97"/>
      <c r="OA142" s="97"/>
      <c r="OB142" s="97"/>
      <c r="OC142" s="97"/>
      <c r="OD142" s="97"/>
      <c r="OE142" s="97"/>
      <c r="OF142" s="97"/>
      <c r="OG142" s="97"/>
      <c r="OH142" s="97"/>
      <c r="OI142" s="97"/>
      <c r="OJ142" s="97"/>
      <c r="OK142" s="97"/>
      <c r="OL142" s="97"/>
      <c r="OM142" s="97"/>
      <c r="ON142" s="97"/>
      <c r="OO142" s="97"/>
      <c r="OP142" s="97"/>
      <c r="OQ142" s="97"/>
      <c r="OR142" s="97"/>
      <c r="OS142" s="97"/>
      <c r="OT142" s="97"/>
      <c r="OU142" s="97"/>
      <c r="OV142" s="97"/>
      <c r="OW142" s="97"/>
      <c r="OX142" s="97"/>
      <c r="OY142" s="97"/>
      <c r="OZ142" s="97"/>
      <c r="PA142" s="97"/>
      <c r="PB142" s="97"/>
      <c r="PC142" s="97"/>
      <c r="PD142" s="97"/>
      <c r="PE142" s="97"/>
      <c r="PF142" s="97"/>
      <c r="PG142" s="97"/>
      <c r="PH142" s="97"/>
      <c r="PI142" s="97"/>
      <c r="PJ142" s="97"/>
      <c r="PK142" s="97"/>
      <c r="PL142" s="97"/>
      <c r="PM142" s="97"/>
      <c r="PN142" s="97"/>
      <c r="PO142" s="97"/>
      <c r="PP142" s="97"/>
      <c r="PQ142" s="97"/>
      <c r="PR142" s="97"/>
      <c r="PS142" s="97"/>
      <c r="PT142" s="97"/>
      <c r="PU142" s="97"/>
      <c r="PV142" s="97"/>
      <c r="PW142" s="97"/>
      <c r="PX142" s="97"/>
      <c r="PY142" s="97"/>
      <c r="PZ142" s="97"/>
      <c r="QA142" s="97"/>
      <c r="QB142" s="97"/>
      <c r="QC142" s="97"/>
      <c r="QD142" s="97"/>
      <c r="QE142" s="97"/>
      <c r="QF142" s="97"/>
      <c r="QG142" s="97"/>
      <c r="QH142" s="97"/>
      <c r="QI142" s="97"/>
      <c r="QJ142" s="97"/>
      <c r="QK142" s="97"/>
      <c r="QL142" s="97"/>
      <c r="QM142" s="97"/>
      <c r="QN142" s="97"/>
      <c r="QO142" s="97"/>
      <c r="QP142" s="97"/>
      <c r="QQ142" s="97"/>
      <c r="QR142" s="97"/>
      <c r="QS142" s="97"/>
      <c r="QT142" s="97"/>
      <c r="QU142" s="97"/>
      <c r="QV142" s="97"/>
      <c r="QW142" s="97"/>
      <c r="QX142" s="97"/>
      <c r="QY142" s="97"/>
      <c r="QZ142" s="97"/>
      <c r="RA142" s="97"/>
      <c r="RB142" s="97"/>
      <c r="RC142" s="97"/>
      <c r="RD142" s="97"/>
      <c r="RE142" s="97"/>
      <c r="RF142" s="97"/>
      <c r="RG142" s="97"/>
      <c r="RH142" s="97"/>
      <c r="RI142" s="97"/>
      <c r="RJ142" s="97"/>
      <c r="RK142" s="97"/>
      <c r="RL142" s="97"/>
      <c r="RM142" s="97"/>
      <c r="RN142" s="97"/>
      <c r="RO142" s="97"/>
      <c r="RP142" s="97"/>
      <c r="RQ142" s="97"/>
      <c r="RR142" s="97"/>
      <c r="RS142" s="97"/>
      <c r="RT142" s="97"/>
      <c r="RU142" s="97"/>
      <c r="RV142" s="97"/>
      <c r="RW142" s="97"/>
      <c r="RX142" s="97"/>
      <c r="RY142" s="97"/>
      <c r="RZ142" s="97"/>
      <c r="SA142" s="97"/>
      <c r="SB142" s="97"/>
      <c r="SC142" s="97"/>
      <c r="SD142" s="97"/>
      <c r="SE142" s="97"/>
      <c r="SF142" s="97"/>
      <c r="SG142" s="97"/>
      <c r="SH142" s="97"/>
      <c r="SI142" s="97"/>
      <c r="SJ142" s="97"/>
      <c r="SK142" s="97"/>
      <c r="SL142" s="97"/>
      <c r="SM142" s="97"/>
      <c r="SN142" s="97"/>
      <c r="SO142" s="97"/>
      <c r="SP142" s="97"/>
      <c r="SQ142" s="97"/>
      <c r="SR142" s="97"/>
      <c r="SS142" s="97"/>
      <c r="ST142" s="97"/>
      <c r="SU142" s="97"/>
      <c r="SV142" s="97"/>
      <c r="SW142" s="97"/>
      <c r="SX142" s="97"/>
      <c r="SY142" s="97"/>
      <c r="SZ142" s="97"/>
      <c r="TA142" s="97"/>
      <c r="TB142" s="97"/>
      <c r="TC142" s="97"/>
      <c r="TD142" s="97"/>
      <c r="TE142" s="97"/>
      <c r="TF142" s="97"/>
      <c r="TG142" s="97"/>
      <c r="TH142" s="97"/>
      <c r="TI142" s="97"/>
      <c r="TJ142" s="97"/>
      <c r="TK142" s="97"/>
      <c r="TL142" s="97"/>
      <c r="TM142" s="97"/>
      <c r="TN142" s="97"/>
      <c r="TO142" s="97"/>
      <c r="TP142" s="97"/>
      <c r="TQ142" s="97"/>
      <c r="TR142" s="97"/>
      <c r="TS142" s="97"/>
      <c r="TT142" s="97"/>
      <c r="TU142" s="97"/>
      <c r="TV142" s="97"/>
      <c r="TW142" s="97"/>
      <c r="TX142" s="97"/>
      <c r="TY142" s="97"/>
      <c r="TZ142" s="97"/>
      <c r="UA142" s="97"/>
      <c r="UB142" s="97"/>
      <c r="UC142" s="97"/>
      <c r="UD142" s="97"/>
      <c r="UE142" s="97"/>
      <c r="UF142" s="97"/>
      <c r="UG142" s="97"/>
      <c r="UH142" s="97"/>
      <c r="UI142" s="97"/>
      <c r="UJ142" s="97"/>
      <c r="UK142" s="97"/>
      <c r="UL142" s="97"/>
      <c r="UM142" s="97"/>
      <c r="UN142" s="97"/>
      <c r="UO142" s="97"/>
      <c r="UP142" s="97"/>
      <c r="UQ142" s="97"/>
      <c r="UR142" s="97"/>
      <c r="US142" s="97"/>
      <c r="UT142" s="97"/>
      <c r="UU142" s="97"/>
      <c r="UV142" s="97"/>
      <c r="UW142" s="97"/>
      <c r="UX142" s="97"/>
      <c r="UY142" s="97"/>
      <c r="UZ142" s="97"/>
      <c r="VA142" s="97"/>
      <c r="VB142" s="97"/>
      <c r="VC142" s="97"/>
      <c r="VD142" s="97"/>
      <c r="VE142" s="97"/>
      <c r="VF142" s="97"/>
    </row>
    <row r="143" spans="1:578" s="98" customFormat="1" ht="15">
      <c r="A143" s="84">
        <v>65</v>
      </c>
      <c r="B143" s="29" t="s">
        <v>43</v>
      </c>
      <c r="C143" s="85" t="s">
        <v>44</v>
      </c>
      <c r="D143" s="86">
        <v>203</v>
      </c>
      <c r="E143" s="85" t="s">
        <v>45</v>
      </c>
      <c r="F143" s="25" t="s">
        <v>46</v>
      </c>
      <c r="G143" s="29" t="s">
        <v>408</v>
      </c>
      <c r="H143" s="26" t="s">
        <v>409</v>
      </c>
      <c r="I143" s="89">
        <v>35185</v>
      </c>
      <c r="J143" s="90" t="s">
        <v>260</v>
      </c>
      <c r="K143" s="90"/>
      <c r="L143" s="88">
        <v>40</v>
      </c>
      <c r="M143" s="88" t="s">
        <v>54</v>
      </c>
      <c r="N143" s="88" t="s">
        <v>59</v>
      </c>
      <c r="O143" s="26" t="s">
        <v>410</v>
      </c>
      <c r="P143" s="87" t="s">
        <v>1174</v>
      </c>
      <c r="Q143" s="34" t="s">
        <v>1148</v>
      </c>
      <c r="R143" s="88">
        <v>1</v>
      </c>
      <c r="S143" s="92">
        <v>13405</v>
      </c>
      <c r="T143" s="92">
        <v>500</v>
      </c>
      <c r="U143" s="92"/>
      <c r="V143" s="91">
        <f t="shared" si="67"/>
        <v>13905</v>
      </c>
      <c r="W143" s="92">
        <f>+V143*20%</f>
        <v>2781</v>
      </c>
      <c r="X143" s="92"/>
      <c r="Y143" s="92">
        <f t="shared" si="68"/>
        <v>16686</v>
      </c>
      <c r="Z143" s="92">
        <v>1046</v>
      </c>
      <c r="AA143" s="92">
        <v>666</v>
      </c>
      <c r="AB143" s="92">
        <f>102.68*5</f>
        <v>513.40000000000009</v>
      </c>
      <c r="AC143" s="92">
        <f t="shared" si="69"/>
        <v>2920.0499999999997</v>
      </c>
      <c r="AD143" s="92">
        <f t="shared" si="70"/>
        <v>500.58</v>
      </c>
      <c r="AE143" s="92">
        <f t="shared" si="71"/>
        <v>850.98599999999999</v>
      </c>
      <c r="AF143" s="92">
        <f t="shared" si="72"/>
        <v>333.72</v>
      </c>
      <c r="AG143" s="92">
        <f t="shared" si="73"/>
        <v>3066.333333333333</v>
      </c>
      <c r="AH143" s="92">
        <f t="shared" si="74"/>
        <v>30663.333333333332</v>
      </c>
      <c r="AI143" s="92">
        <f t="shared" si="75"/>
        <v>9199</v>
      </c>
      <c r="AJ143" s="92">
        <f t="shared" si="76"/>
        <v>27094.124888888895</v>
      </c>
      <c r="AK143" s="92">
        <f t="shared" si="77"/>
        <v>325129.49866666674</v>
      </c>
      <c r="AL143" s="92"/>
      <c r="AM143" s="92"/>
      <c r="AN143" s="92"/>
      <c r="AO143" s="92"/>
      <c r="AP143" s="97"/>
      <c r="AQ143" s="94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  <c r="IN143" s="97"/>
      <c r="IO143" s="97"/>
      <c r="IP143" s="97"/>
      <c r="IQ143" s="97"/>
      <c r="IR143" s="97"/>
      <c r="IS143" s="97"/>
      <c r="IT143" s="97"/>
      <c r="IU143" s="97"/>
      <c r="IV143" s="97"/>
      <c r="IW143" s="97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  <c r="JK143" s="97"/>
      <c r="JL143" s="97"/>
      <c r="JM143" s="97"/>
      <c r="JN143" s="97"/>
      <c r="JO143" s="97"/>
      <c r="JP143" s="97"/>
      <c r="JQ143" s="97"/>
      <c r="JR143" s="97"/>
      <c r="JS143" s="97"/>
      <c r="JT143" s="97"/>
      <c r="JU143" s="97"/>
      <c r="JV143" s="97"/>
      <c r="JW143" s="97"/>
      <c r="JX143" s="97"/>
      <c r="JY143" s="97"/>
      <c r="JZ143" s="97"/>
      <c r="KA143" s="97"/>
      <c r="KB143" s="97"/>
      <c r="KC143" s="97"/>
      <c r="KD143" s="97"/>
      <c r="KE143" s="97"/>
      <c r="KF143" s="97"/>
      <c r="KG143" s="97"/>
      <c r="KH143" s="97"/>
      <c r="KI143" s="97"/>
      <c r="KJ143" s="97"/>
      <c r="KK143" s="97"/>
      <c r="KL143" s="97"/>
      <c r="KM143" s="97"/>
      <c r="KN143" s="97"/>
      <c r="KO143" s="97"/>
      <c r="KP143" s="97"/>
      <c r="KQ143" s="97"/>
      <c r="KR143" s="97"/>
      <c r="KS143" s="97"/>
      <c r="KT143" s="97"/>
      <c r="KU143" s="97"/>
      <c r="KV143" s="97"/>
      <c r="KW143" s="97"/>
      <c r="KX143" s="97"/>
      <c r="KY143" s="97"/>
      <c r="KZ143" s="97"/>
      <c r="LA143" s="97"/>
      <c r="LB143" s="97"/>
      <c r="LC143" s="97"/>
      <c r="LD143" s="97"/>
      <c r="LE143" s="97"/>
      <c r="LF143" s="97"/>
      <c r="LG143" s="97"/>
      <c r="LH143" s="97"/>
      <c r="LI143" s="97"/>
      <c r="LJ143" s="97"/>
      <c r="LK143" s="97"/>
      <c r="LL143" s="97"/>
      <c r="LM143" s="97"/>
      <c r="LN143" s="97"/>
      <c r="LO143" s="97"/>
      <c r="LP143" s="97"/>
      <c r="LQ143" s="97"/>
      <c r="LR143" s="97"/>
      <c r="LS143" s="97"/>
      <c r="LT143" s="97"/>
      <c r="LU143" s="97"/>
      <c r="LV143" s="97"/>
      <c r="LW143" s="97"/>
      <c r="LX143" s="97"/>
      <c r="LY143" s="97"/>
      <c r="LZ143" s="97"/>
      <c r="MA143" s="97"/>
      <c r="MB143" s="97"/>
      <c r="MC143" s="97"/>
      <c r="MD143" s="97"/>
      <c r="ME143" s="97"/>
      <c r="MF143" s="97"/>
      <c r="MG143" s="97"/>
      <c r="MH143" s="97"/>
      <c r="MI143" s="97"/>
      <c r="MJ143" s="97"/>
      <c r="MK143" s="97"/>
      <c r="ML143" s="97"/>
      <c r="MM143" s="97"/>
      <c r="MN143" s="97"/>
      <c r="MO143" s="97"/>
      <c r="MP143" s="97"/>
      <c r="MQ143" s="97"/>
      <c r="MR143" s="97"/>
      <c r="MS143" s="97"/>
      <c r="MT143" s="97"/>
      <c r="MU143" s="97"/>
      <c r="MV143" s="97"/>
      <c r="MW143" s="97"/>
      <c r="MX143" s="97"/>
      <c r="MY143" s="97"/>
      <c r="MZ143" s="97"/>
      <c r="NA143" s="97"/>
      <c r="NB143" s="97"/>
      <c r="NC143" s="97"/>
      <c r="ND143" s="97"/>
      <c r="NE143" s="97"/>
      <c r="NF143" s="97"/>
      <c r="NG143" s="97"/>
      <c r="NH143" s="97"/>
      <c r="NI143" s="97"/>
      <c r="NJ143" s="97"/>
      <c r="NK143" s="97"/>
      <c r="NL143" s="97"/>
      <c r="NM143" s="97"/>
      <c r="NN143" s="97"/>
      <c r="NO143" s="97"/>
      <c r="NP143" s="97"/>
      <c r="NQ143" s="97"/>
      <c r="NR143" s="97"/>
      <c r="NS143" s="97"/>
      <c r="NT143" s="97"/>
      <c r="NU143" s="97"/>
      <c r="NV143" s="97"/>
      <c r="NW143" s="97"/>
      <c r="NX143" s="97"/>
      <c r="NY143" s="97"/>
      <c r="NZ143" s="97"/>
      <c r="OA143" s="97"/>
      <c r="OB143" s="97"/>
      <c r="OC143" s="97"/>
      <c r="OD143" s="97"/>
      <c r="OE143" s="97"/>
      <c r="OF143" s="97"/>
      <c r="OG143" s="97"/>
      <c r="OH143" s="97"/>
      <c r="OI143" s="97"/>
      <c r="OJ143" s="97"/>
      <c r="OK143" s="97"/>
      <c r="OL143" s="97"/>
      <c r="OM143" s="97"/>
      <c r="ON143" s="97"/>
      <c r="OO143" s="97"/>
      <c r="OP143" s="97"/>
      <c r="OQ143" s="97"/>
      <c r="OR143" s="97"/>
      <c r="OS143" s="97"/>
      <c r="OT143" s="97"/>
      <c r="OU143" s="97"/>
      <c r="OV143" s="97"/>
      <c r="OW143" s="97"/>
      <c r="OX143" s="97"/>
      <c r="OY143" s="97"/>
      <c r="OZ143" s="97"/>
      <c r="PA143" s="97"/>
      <c r="PB143" s="97"/>
      <c r="PC143" s="97"/>
      <c r="PD143" s="97"/>
      <c r="PE143" s="97"/>
      <c r="PF143" s="97"/>
      <c r="PG143" s="97"/>
      <c r="PH143" s="97"/>
      <c r="PI143" s="97"/>
      <c r="PJ143" s="97"/>
      <c r="PK143" s="97"/>
      <c r="PL143" s="97"/>
      <c r="PM143" s="97"/>
      <c r="PN143" s="97"/>
      <c r="PO143" s="97"/>
      <c r="PP143" s="97"/>
      <c r="PQ143" s="97"/>
      <c r="PR143" s="97"/>
      <c r="PS143" s="97"/>
      <c r="PT143" s="97"/>
      <c r="PU143" s="97"/>
      <c r="PV143" s="97"/>
      <c r="PW143" s="97"/>
      <c r="PX143" s="97"/>
      <c r="PY143" s="97"/>
      <c r="PZ143" s="97"/>
      <c r="QA143" s="97"/>
      <c r="QB143" s="97"/>
      <c r="QC143" s="97"/>
      <c r="QD143" s="97"/>
      <c r="QE143" s="97"/>
      <c r="QF143" s="97"/>
      <c r="QG143" s="97"/>
      <c r="QH143" s="97"/>
      <c r="QI143" s="97"/>
      <c r="QJ143" s="97"/>
      <c r="QK143" s="97"/>
      <c r="QL143" s="97"/>
      <c r="QM143" s="97"/>
      <c r="QN143" s="97"/>
      <c r="QO143" s="97"/>
      <c r="QP143" s="97"/>
      <c r="QQ143" s="97"/>
      <c r="QR143" s="97"/>
      <c r="QS143" s="97"/>
      <c r="QT143" s="97"/>
      <c r="QU143" s="97"/>
      <c r="QV143" s="97"/>
      <c r="QW143" s="97"/>
      <c r="QX143" s="97"/>
      <c r="QY143" s="97"/>
      <c r="QZ143" s="97"/>
      <c r="RA143" s="97"/>
      <c r="RB143" s="97"/>
      <c r="RC143" s="97"/>
      <c r="RD143" s="97"/>
      <c r="RE143" s="97"/>
      <c r="RF143" s="97"/>
      <c r="RG143" s="97"/>
      <c r="RH143" s="97"/>
      <c r="RI143" s="97"/>
      <c r="RJ143" s="97"/>
      <c r="RK143" s="97"/>
      <c r="RL143" s="97"/>
      <c r="RM143" s="97"/>
      <c r="RN143" s="97"/>
      <c r="RO143" s="97"/>
      <c r="RP143" s="97"/>
      <c r="RQ143" s="97"/>
      <c r="RR143" s="97"/>
      <c r="RS143" s="97"/>
      <c r="RT143" s="97"/>
      <c r="RU143" s="97"/>
      <c r="RV143" s="97"/>
      <c r="RW143" s="97"/>
      <c r="RX143" s="97"/>
      <c r="RY143" s="97"/>
      <c r="RZ143" s="97"/>
      <c r="SA143" s="97"/>
      <c r="SB143" s="97"/>
      <c r="SC143" s="97"/>
      <c r="SD143" s="97"/>
      <c r="SE143" s="97"/>
      <c r="SF143" s="97"/>
      <c r="SG143" s="97"/>
      <c r="SH143" s="97"/>
      <c r="SI143" s="97"/>
      <c r="SJ143" s="97"/>
      <c r="SK143" s="97"/>
      <c r="SL143" s="97"/>
      <c r="SM143" s="97"/>
      <c r="SN143" s="97"/>
      <c r="SO143" s="97"/>
      <c r="SP143" s="97"/>
      <c r="SQ143" s="97"/>
      <c r="SR143" s="97"/>
      <c r="SS143" s="97"/>
      <c r="ST143" s="97"/>
      <c r="SU143" s="97"/>
      <c r="SV143" s="97"/>
      <c r="SW143" s="97"/>
      <c r="SX143" s="97"/>
      <c r="SY143" s="97"/>
      <c r="SZ143" s="97"/>
      <c r="TA143" s="97"/>
      <c r="TB143" s="97"/>
      <c r="TC143" s="97"/>
      <c r="TD143" s="97"/>
      <c r="TE143" s="97"/>
      <c r="TF143" s="97"/>
      <c r="TG143" s="97"/>
      <c r="TH143" s="97"/>
      <c r="TI143" s="97"/>
      <c r="TJ143" s="97"/>
      <c r="TK143" s="97"/>
      <c r="TL143" s="97"/>
      <c r="TM143" s="97"/>
      <c r="TN143" s="97"/>
      <c r="TO143" s="97"/>
      <c r="TP143" s="97"/>
      <c r="TQ143" s="97"/>
      <c r="TR143" s="97"/>
      <c r="TS143" s="97"/>
      <c r="TT143" s="97"/>
      <c r="TU143" s="97"/>
      <c r="TV143" s="97"/>
      <c r="TW143" s="97"/>
      <c r="TX143" s="97"/>
      <c r="TY143" s="97"/>
      <c r="TZ143" s="97"/>
      <c r="UA143" s="97"/>
      <c r="UB143" s="97"/>
      <c r="UC143" s="97"/>
      <c r="UD143" s="97"/>
      <c r="UE143" s="97"/>
      <c r="UF143" s="97"/>
      <c r="UG143" s="97"/>
      <c r="UH143" s="97"/>
      <c r="UI143" s="97"/>
      <c r="UJ143" s="97"/>
      <c r="UK143" s="97"/>
      <c r="UL143" s="97"/>
      <c r="UM143" s="97"/>
      <c r="UN143" s="97"/>
      <c r="UO143" s="97"/>
      <c r="UP143" s="97"/>
      <c r="UQ143" s="97"/>
      <c r="UR143" s="97"/>
      <c r="US143" s="97"/>
      <c r="UT143" s="97"/>
      <c r="UU143" s="97"/>
      <c r="UV143" s="97"/>
      <c r="UW143" s="97"/>
      <c r="UX143" s="97"/>
      <c r="UY143" s="97"/>
      <c r="UZ143" s="97"/>
      <c r="VA143" s="97"/>
      <c r="VB143" s="97"/>
      <c r="VC143" s="97"/>
      <c r="VD143" s="97"/>
      <c r="VE143" s="97"/>
      <c r="VF143" s="97"/>
    </row>
    <row r="144" spans="1:578" s="98" customFormat="1" ht="15">
      <c r="A144" s="84">
        <v>66</v>
      </c>
      <c r="B144" s="29" t="s">
        <v>43</v>
      </c>
      <c r="C144" s="85" t="s">
        <v>44</v>
      </c>
      <c r="D144" s="86">
        <v>203</v>
      </c>
      <c r="E144" s="85" t="s">
        <v>45</v>
      </c>
      <c r="F144" s="25" t="s">
        <v>46</v>
      </c>
      <c r="G144" s="29" t="s">
        <v>411</v>
      </c>
      <c r="H144" s="26" t="s">
        <v>412</v>
      </c>
      <c r="I144" s="89">
        <v>40840</v>
      </c>
      <c r="J144" s="90" t="s">
        <v>87</v>
      </c>
      <c r="K144" s="90"/>
      <c r="L144" s="88">
        <v>40</v>
      </c>
      <c r="M144" s="88" t="s">
        <v>54</v>
      </c>
      <c r="N144" s="88" t="s">
        <v>59</v>
      </c>
      <c r="O144" s="27" t="s">
        <v>413</v>
      </c>
      <c r="P144" s="87" t="s">
        <v>1174</v>
      </c>
      <c r="Q144" s="34" t="s">
        <v>1148</v>
      </c>
      <c r="R144" s="88">
        <v>1</v>
      </c>
      <c r="S144" s="92">
        <v>13012</v>
      </c>
      <c r="T144" s="92">
        <v>500</v>
      </c>
      <c r="U144" s="92"/>
      <c r="V144" s="91">
        <f t="shared" si="67"/>
        <v>13512</v>
      </c>
      <c r="W144" s="92">
        <f>+V144*20%</f>
        <v>2702.4</v>
      </c>
      <c r="X144" s="92"/>
      <c r="Y144" s="92">
        <f t="shared" si="68"/>
        <v>16214.4</v>
      </c>
      <c r="Z144" s="92">
        <v>957</v>
      </c>
      <c r="AA144" s="92">
        <v>661</v>
      </c>
      <c r="AB144" s="93">
        <f>102.68*2</f>
        <v>205.36</v>
      </c>
      <c r="AC144" s="92">
        <f t="shared" si="69"/>
        <v>2837.52</v>
      </c>
      <c r="AD144" s="92">
        <f t="shared" si="70"/>
        <v>486.43199999999996</v>
      </c>
      <c r="AE144" s="92">
        <f t="shared" si="71"/>
        <v>826.93439999999998</v>
      </c>
      <c r="AF144" s="92">
        <f t="shared" si="72"/>
        <v>324.28800000000001</v>
      </c>
      <c r="AG144" s="92">
        <f t="shared" si="73"/>
        <v>2972.0666666666671</v>
      </c>
      <c r="AH144" s="92">
        <f t="shared" si="74"/>
        <v>29720.666666666672</v>
      </c>
      <c r="AI144" s="92">
        <f t="shared" si="75"/>
        <v>8916.2000000000007</v>
      </c>
      <c r="AJ144" s="92">
        <f t="shared" si="76"/>
        <v>25980.345511111111</v>
      </c>
      <c r="AK144" s="92">
        <f t="shared" si="77"/>
        <v>311764.14613333333</v>
      </c>
      <c r="AL144" s="92"/>
      <c r="AM144" s="99"/>
      <c r="AN144" s="99"/>
      <c r="AO144" s="99"/>
      <c r="AP144" s="97"/>
      <c r="AQ144" s="94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  <c r="CF144" s="97"/>
      <c r="CG144" s="97"/>
      <c r="CH144" s="97"/>
      <c r="CI144" s="97"/>
      <c r="CJ144" s="97"/>
      <c r="CK144" s="97"/>
      <c r="CL144" s="97"/>
      <c r="CM144" s="97"/>
      <c r="CN144" s="97"/>
      <c r="CO144" s="97"/>
      <c r="CP144" s="97"/>
      <c r="CQ144" s="97"/>
      <c r="CR144" s="97"/>
      <c r="CS144" s="97"/>
      <c r="CT144" s="97"/>
      <c r="CU144" s="97"/>
      <c r="CV144" s="97"/>
      <c r="CW144" s="97"/>
      <c r="CX144" s="97"/>
      <c r="CY144" s="97"/>
      <c r="CZ144" s="97"/>
      <c r="DA144" s="97"/>
      <c r="DB144" s="97"/>
      <c r="DC144" s="97"/>
      <c r="DD144" s="97"/>
      <c r="DE144" s="97"/>
      <c r="DF144" s="97"/>
      <c r="DG144" s="97"/>
      <c r="DH144" s="97"/>
      <c r="DI144" s="97"/>
      <c r="DJ144" s="97"/>
      <c r="DK144" s="97"/>
      <c r="DL144" s="97"/>
      <c r="DM144" s="97"/>
      <c r="DN144" s="97"/>
      <c r="DO144" s="97"/>
      <c r="DP144" s="97"/>
      <c r="DQ144" s="97"/>
      <c r="DR144" s="97"/>
      <c r="DS144" s="97"/>
      <c r="DT144" s="97"/>
      <c r="DU144" s="97"/>
      <c r="DV144" s="97"/>
      <c r="DW144" s="97"/>
      <c r="DX144" s="97"/>
      <c r="DY144" s="97"/>
      <c r="DZ144" s="97"/>
      <c r="EA144" s="97"/>
      <c r="EB144" s="97"/>
      <c r="EC144" s="97"/>
      <c r="ED144" s="97"/>
      <c r="EE144" s="97"/>
      <c r="EF144" s="97"/>
      <c r="EG144" s="97"/>
      <c r="EH144" s="97"/>
      <c r="EI144" s="97"/>
      <c r="EJ144" s="97"/>
      <c r="EK144" s="97"/>
      <c r="EL144" s="97"/>
      <c r="EM144" s="97"/>
      <c r="EN144" s="97"/>
      <c r="EO144" s="97"/>
      <c r="EP144" s="97"/>
      <c r="EQ144" s="97"/>
      <c r="ER144" s="97"/>
      <c r="ES144" s="97"/>
      <c r="ET144" s="97"/>
      <c r="EU144" s="97"/>
      <c r="EV144" s="97"/>
      <c r="EW144" s="97"/>
      <c r="EX144" s="97"/>
      <c r="EY144" s="97"/>
      <c r="EZ144" s="97"/>
      <c r="FA144" s="97"/>
      <c r="FB144" s="97"/>
      <c r="FC144" s="97"/>
      <c r="FD144" s="97"/>
      <c r="FE144" s="97"/>
      <c r="FF144" s="97"/>
      <c r="FG144" s="97"/>
      <c r="FH144" s="97"/>
      <c r="FI144" s="97"/>
      <c r="FJ144" s="97"/>
      <c r="FK144" s="97"/>
      <c r="FL144" s="97"/>
      <c r="FM144" s="97"/>
      <c r="FN144" s="97"/>
      <c r="FO144" s="97"/>
      <c r="FP144" s="97"/>
      <c r="FQ144" s="97"/>
      <c r="FR144" s="97"/>
      <c r="FS144" s="97"/>
      <c r="FT144" s="97"/>
      <c r="FU144" s="97"/>
      <c r="FV144" s="97"/>
      <c r="FW144" s="97"/>
      <c r="FX144" s="97"/>
      <c r="FY144" s="97"/>
      <c r="FZ144" s="97"/>
      <c r="GA144" s="97"/>
      <c r="GB144" s="97"/>
      <c r="GC144" s="97"/>
      <c r="GD144" s="97"/>
      <c r="GE144" s="97"/>
      <c r="GF144" s="97"/>
      <c r="GG144" s="97"/>
      <c r="GH144" s="97"/>
      <c r="GI144" s="97"/>
      <c r="GJ144" s="97"/>
      <c r="GK144" s="97"/>
      <c r="GL144" s="97"/>
      <c r="GM144" s="97"/>
      <c r="GN144" s="97"/>
      <c r="GO144" s="97"/>
      <c r="GP144" s="97"/>
      <c r="GQ144" s="97"/>
      <c r="GR144" s="97"/>
      <c r="GS144" s="97"/>
      <c r="GT144" s="97"/>
      <c r="GU144" s="97"/>
      <c r="GV144" s="97"/>
      <c r="GW144" s="97"/>
      <c r="GX144" s="97"/>
      <c r="GY144" s="97"/>
      <c r="GZ144" s="97"/>
      <c r="HA144" s="97"/>
      <c r="HB144" s="97"/>
      <c r="HC144" s="97"/>
      <c r="HD144" s="97"/>
      <c r="HE144" s="97"/>
      <c r="HF144" s="97"/>
      <c r="HG144" s="97"/>
      <c r="HH144" s="97"/>
      <c r="HI144" s="97"/>
      <c r="HJ144" s="97"/>
      <c r="HK144" s="97"/>
      <c r="HL144" s="97"/>
      <c r="HM144" s="97"/>
      <c r="HN144" s="97"/>
      <c r="HO144" s="97"/>
      <c r="HP144" s="97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  <c r="IN144" s="97"/>
      <c r="IO144" s="97"/>
      <c r="IP144" s="97"/>
      <c r="IQ144" s="97"/>
      <c r="IR144" s="97"/>
      <c r="IS144" s="97"/>
      <c r="IT144" s="97"/>
      <c r="IU144" s="97"/>
      <c r="IV144" s="97"/>
      <c r="IW144" s="97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  <c r="JK144" s="97"/>
      <c r="JL144" s="97"/>
      <c r="JM144" s="97"/>
      <c r="JN144" s="97"/>
      <c r="JO144" s="97"/>
      <c r="JP144" s="97"/>
      <c r="JQ144" s="97"/>
      <c r="JR144" s="97"/>
      <c r="JS144" s="97"/>
      <c r="JT144" s="97"/>
      <c r="JU144" s="97"/>
      <c r="JV144" s="97"/>
      <c r="JW144" s="97"/>
      <c r="JX144" s="97"/>
      <c r="JY144" s="97"/>
      <c r="JZ144" s="97"/>
      <c r="KA144" s="97"/>
      <c r="KB144" s="97"/>
      <c r="KC144" s="97"/>
      <c r="KD144" s="97"/>
      <c r="KE144" s="97"/>
      <c r="KF144" s="97"/>
      <c r="KG144" s="97"/>
      <c r="KH144" s="97"/>
      <c r="KI144" s="97"/>
      <c r="KJ144" s="97"/>
      <c r="KK144" s="97"/>
      <c r="KL144" s="97"/>
      <c r="KM144" s="97"/>
      <c r="KN144" s="97"/>
      <c r="KO144" s="97"/>
      <c r="KP144" s="97"/>
      <c r="KQ144" s="97"/>
      <c r="KR144" s="97"/>
      <c r="KS144" s="97"/>
      <c r="KT144" s="97"/>
      <c r="KU144" s="97"/>
      <c r="KV144" s="97"/>
      <c r="KW144" s="97"/>
      <c r="KX144" s="97"/>
      <c r="KY144" s="97"/>
      <c r="KZ144" s="97"/>
      <c r="LA144" s="97"/>
      <c r="LB144" s="97"/>
      <c r="LC144" s="97"/>
      <c r="LD144" s="97"/>
      <c r="LE144" s="97"/>
      <c r="LF144" s="97"/>
      <c r="LG144" s="97"/>
      <c r="LH144" s="97"/>
      <c r="LI144" s="97"/>
      <c r="LJ144" s="97"/>
      <c r="LK144" s="97"/>
      <c r="LL144" s="97"/>
      <c r="LM144" s="97"/>
      <c r="LN144" s="97"/>
      <c r="LO144" s="97"/>
      <c r="LP144" s="97"/>
      <c r="LQ144" s="97"/>
      <c r="LR144" s="97"/>
      <c r="LS144" s="97"/>
      <c r="LT144" s="97"/>
      <c r="LU144" s="97"/>
      <c r="LV144" s="97"/>
      <c r="LW144" s="97"/>
      <c r="LX144" s="97"/>
      <c r="LY144" s="97"/>
      <c r="LZ144" s="97"/>
      <c r="MA144" s="97"/>
      <c r="MB144" s="97"/>
      <c r="MC144" s="97"/>
      <c r="MD144" s="97"/>
      <c r="ME144" s="97"/>
      <c r="MF144" s="97"/>
      <c r="MG144" s="97"/>
      <c r="MH144" s="97"/>
      <c r="MI144" s="97"/>
      <c r="MJ144" s="97"/>
      <c r="MK144" s="97"/>
      <c r="ML144" s="97"/>
      <c r="MM144" s="97"/>
      <c r="MN144" s="97"/>
      <c r="MO144" s="97"/>
      <c r="MP144" s="97"/>
      <c r="MQ144" s="97"/>
      <c r="MR144" s="97"/>
      <c r="MS144" s="97"/>
      <c r="MT144" s="97"/>
      <c r="MU144" s="97"/>
      <c r="MV144" s="97"/>
      <c r="MW144" s="97"/>
      <c r="MX144" s="97"/>
      <c r="MY144" s="97"/>
      <c r="MZ144" s="97"/>
      <c r="NA144" s="97"/>
      <c r="NB144" s="97"/>
      <c r="NC144" s="97"/>
      <c r="ND144" s="97"/>
      <c r="NE144" s="97"/>
      <c r="NF144" s="97"/>
      <c r="NG144" s="97"/>
      <c r="NH144" s="97"/>
      <c r="NI144" s="97"/>
      <c r="NJ144" s="97"/>
      <c r="NK144" s="97"/>
      <c r="NL144" s="97"/>
      <c r="NM144" s="97"/>
      <c r="NN144" s="97"/>
      <c r="NO144" s="97"/>
      <c r="NP144" s="97"/>
      <c r="NQ144" s="97"/>
      <c r="NR144" s="97"/>
      <c r="NS144" s="97"/>
      <c r="NT144" s="97"/>
      <c r="NU144" s="97"/>
      <c r="NV144" s="97"/>
      <c r="NW144" s="97"/>
      <c r="NX144" s="97"/>
      <c r="NY144" s="97"/>
      <c r="NZ144" s="97"/>
      <c r="OA144" s="97"/>
      <c r="OB144" s="97"/>
      <c r="OC144" s="97"/>
      <c r="OD144" s="97"/>
      <c r="OE144" s="97"/>
      <c r="OF144" s="97"/>
      <c r="OG144" s="97"/>
      <c r="OH144" s="97"/>
      <c r="OI144" s="97"/>
      <c r="OJ144" s="97"/>
      <c r="OK144" s="97"/>
      <c r="OL144" s="97"/>
      <c r="OM144" s="97"/>
      <c r="ON144" s="97"/>
      <c r="OO144" s="97"/>
      <c r="OP144" s="97"/>
      <c r="OQ144" s="97"/>
      <c r="OR144" s="97"/>
      <c r="OS144" s="97"/>
      <c r="OT144" s="97"/>
      <c r="OU144" s="97"/>
      <c r="OV144" s="97"/>
      <c r="OW144" s="97"/>
      <c r="OX144" s="97"/>
      <c r="OY144" s="97"/>
      <c r="OZ144" s="97"/>
      <c r="PA144" s="97"/>
      <c r="PB144" s="97"/>
      <c r="PC144" s="97"/>
      <c r="PD144" s="97"/>
      <c r="PE144" s="97"/>
      <c r="PF144" s="97"/>
      <c r="PG144" s="97"/>
      <c r="PH144" s="97"/>
      <c r="PI144" s="97"/>
      <c r="PJ144" s="97"/>
      <c r="PK144" s="97"/>
      <c r="PL144" s="97"/>
      <c r="PM144" s="97"/>
      <c r="PN144" s="97"/>
      <c r="PO144" s="97"/>
      <c r="PP144" s="97"/>
      <c r="PQ144" s="97"/>
      <c r="PR144" s="97"/>
      <c r="PS144" s="97"/>
      <c r="PT144" s="97"/>
      <c r="PU144" s="97"/>
      <c r="PV144" s="97"/>
      <c r="PW144" s="97"/>
      <c r="PX144" s="97"/>
      <c r="PY144" s="97"/>
      <c r="PZ144" s="97"/>
      <c r="QA144" s="97"/>
      <c r="QB144" s="97"/>
      <c r="QC144" s="97"/>
      <c r="QD144" s="97"/>
      <c r="QE144" s="97"/>
      <c r="QF144" s="97"/>
      <c r="QG144" s="97"/>
      <c r="QH144" s="97"/>
      <c r="QI144" s="97"/>
      <c r="QJ144" s="97"/>
      <c r="QK144" s="97"/>
      <c r="QL144" s="97"/>
      <c r="QM144" s="97"/>
      <c r="QN144" s="97"/>
      <c r="QO144" s="97"/>
      <c r="QP144" s="97"/>
      <c r="QQ144" s="97"/>
      <c r="QR144" s="97"/>
      <c r="QS144" s="97"/>
      <c r="QT144" s="97"/>
      <c r="QU144" s="97"/>
      <c r="QV144" s="97"/>
      <c r="QW144" s="97"/>
      <c r="QX144" s="97"/>
      <c r="QY144" s="97"/>
      <c r="QZ144" s="97"/>
      <c r="RA144" s="97"/>
      <c r="RB144" s="97"/>
      <c r="RC144" s="97"/>
      <c r="RD144" s="97"/>
      <c r="RE144" s="97"/>
      <c r="RF144" s="97"/>
      <c r="RG144" s="97"/>
      <c r="RH144" s="97"/>
      <c r="RI144" s="97"/>
      <c r="RJ144" s="97"/>
      <c r="RK144" s="97"/>
      <c r="RL144" s="97"/>
      <c r="RM144" s="97"/>
      <c r="RN144" s="97"/>
      <c r="RO144" s="97"/>
      <c r="RP144" s="97"/>
      <c r="RQ144" s="97"/>
      <c r="RR144" s="97"/>
      <c r="RS144" s="97"/>
      <c r="RT144" s="97"/>
      <c r="RU144" s="97"/>
      <c r="RV144" s="97"/>
      <c r="RW144" s="97"/>
      <c r="RX144" s="97"/>
      <c r="RY144" s="97"/>
      <c r="RZ144" s="97"/>
      <c r="SA144" s="97"/>
      <c r="SB144" s="97"/>
      <c r="SC144" s="97"/>
      <c r="SD144" s="97"/>
      <c r="SE144" s="97"/>
      <c r="SF144" s="97"/>
      <c r="SG144" s="97"/>
      <c r="SH144" s="97"/>
      <c r="SI144" s="97"/>
      <c r="SJ144" s="97"/>
      <c r="SK144" s="97"/>
      <c r="SL144" s="97"/>
      <c r="SM144" s="97"/>
      <c r="SN144" s="97"/>
      <c r="SO144" s="97"/>
      <c r="SP144" s="97"/>
      <c r="SQ144" s="97"/>
      <c r="SR144" s="97"/>
      <c r="SS144" s="97"/>
      <c r="ST144" s="97"/>
      <c r="SU144" s="97"/>
      <c r="SV144" s="97"/>
      <c r="SW144" s="97"/>
      <c r="SX144" s="97"/>
      <c r="SY144" s="97"/>
      <c r="SZ144" s="97"/>
      <c r="TA144" s="97"/>
      <c r="TB144" s="97"/>
      <c r="TC144" s="97"/>
      <c r="TD144" s="97"/>
      <c r="TE144" s="97"/>
      <c r="TF144" s="97"/>
      <c r="TG144" s="97"/>
      <c r="TH144" s="97"/>
      <c r="TI144" s="97"/>
      <c r="TJ144" s="97"/>
      <c r="TK144" s="97"/>
      <c r="TL144" s="97"/>
      <c r="TM144" s="97"/>
      <c r="TN144" s="97"/>
      <c r="TO144" s="97"/>
      <c r="TP144" s="97"/>
      <c r="TQ144" s="97"/>
      <c r="TR144" s="97"/>
      <c r="TS144" s="97"/>
      <c r="TT144" s="97"/>
      <c r="TU144" s="97"/>
      <c r="TV144" s="97"/>
      <c r="TW144" s="97"/>
      <c r="TX144" s="97"/>
      <c r="TY144" s="97"/>
      <c r="TZ144" s="97"/>
      <c r="UA144" s="97"/>
      <c r="UB144" s="97"/>
      <c r="UC144" s="97"/>
      <c r="UD144" s="97"/>
      <c r="UE144" s="97"/>
      <c r="UF144" s="97"/>
      <c r="UG144" s="97"/>
      <c r="UH144" s="97"/>
      <c r="UI144" s="97"/>
      <c r="UJ144" s="97"/>
      <c r="UK144" s="97"/>
      <c r="UL144" s="97"/>
      <c r="UM144" s="97"/>
      <c r="UN144" s="97"/>
      <c r="UO144" s="97"/>
      <c r="UP144" s="97"/>
      <c r="UQ144" s="97"/>
      <c r="UR144" s="97"/>
      <c r="US144" s="97"/>
      <c r="UT144" s="97"/>
      <c r="UU144" s="97"/>
      <c r="UV144" s="97"/>
      <c r="UW144" s="97"/>
      <c r="UX144" s="97"/>
      <c r="UY144" s="97"/>
      <c r="UZ144" s="97"/>
      <c r="VA144" s="97"/>
      <c r="VB144" s="97"/>
      <c r="VC144" s="97"/>
      <c r="VD144" s="97"/>
      <c r="VE144" s="97"/>
      <c r="VF144" s="97"/>
    </row>
    <row r="145" spans="1:578" s="98" customFormat="1" ht="15">
      <c r="A145" s="84">
        <v>67</v>
      </c>
      <c r="B145" s="29" t="s">
        <v>43</v>
      </c>
      <c r="C145" s="85" t="s">
        <v>44</v>
      </c>
      <c r="D145" s="86">
        <v>203</v>
      </c>
      <c r="E145" s="85" t="s">
        <v>45</v>
      </c>
      <c r="F145" s="25" t="s">
        <v>46</v>
      </c>
      <c r="G145" s="29" t="s">
        <v>756</v>
      </c>
      <c r="H145" s="26" t="s">
        <v>757</v>
      </c>
      <c r="I145" s="89">
        <v>39371</v>
      </c>
      <c r="J145" s="90" t="s">
        <v>58</v>
      </c>
      <c r="K145" s="90"/>
      <c r="L145" s="88">
        <v>40</v>
      </c>
      <c r="M145" s="88" t="s">
        <v>54</v>
      </c>
      <c r="N145" s="88" t="s">
        <v>59</v>
      </c>
      <c r="O145" s="36" t="s">
        <v>1215</v>
      </c>
      <c r="P145" s="87" t="s">
        <v>1174</v>
      </c>
      <c r="Q145" s="34" t="s">
        <v>1148</v>
      </c>
      <c r="R145" s="88">
        <v>1</v>
      </c>
      <c r="S145" s="92">
        <v>14762</v>
      </c>
      <c r="T145" s="92">
        <v>600</v>
      </c>
      <c r="U145" s="92"/>
      <c r="V145" s="91">
        <f t="shared" si="67"/>
        <v>15362</v>
      </c>
      <c r="W145" s="92"/>
      <c r="X145" s="92"/>
      <c r="Y145" s="92">
        <f t="shared" si="68"/>
        <v>15362</v>
      </c>
      <c r="Z145" s="92">
        <v>1114</v>
      </c>
      <c r="AA145" s="92">
        <v>679</v>
      </c>
      <c r="AB145" s="92">
        <f>102.68*3</f>
        <v>308.04000000000002</v>
      </c>
      <c r="AC145" s="92">
        <f t="shared" si="69"/>
        <v>2688.35</v>
      </c>
      <c r="AD145" s="92">
        <f t="shared" si="70"/>
        <v>460.85999999999996</v>
      </c>
      <c r="AE145" s="92">
        <f t="shared" si="71"/>
        <v>783.46199999999999</v>
      </c>
      <c r="AF145" s="92">
        <f t="shared" si="72"/>
        <v>307.24</v>
      </c>
      <c r="AG145" s="92">
        <f t="shared" si="73"/>
        <v>2859.166666666667</v>
      </c>
      <c r="AH145" s="92">
        <f t="shared" si="74"/>
        <v>28591.666666666668</v>
      </c>
      <c r="AI145" s="92">
        <f t="shared" si="75"/>
        <v>8577.5</v>
      </c>
      <c r="AJ145" s="92">
        <f t="shared" si="76"/>
        <v>25038.646444444446</v>
      </c>
      <c r="AK145" s="92">
        <f t="shared" si="77"/>
        <v>300463.75733333337</v>
      </c>
      <c r="AL145" s="92"/>
      <c r="AM145" s="92"/>
      <c r="AN145" s="92"/>
      <c r="AO145" s="92"/>
      <c r="AP145" s="97"/>
      <c r="AQ145" s="94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  <c r="CF145" s="97"/>
      <c r="CG145" s="97"/>
      <c r="CH145" s="97"/>
      <c r="CI145" s="97"/>
      <c r="CJ145" s="97"/>
      <c r="CK145" s="97"/>
      <c r="CL145" s="97"/>
      <c r="CM145" s="97"/>
      <c r="CN145" s="97"/>
      <c r="CO145" s="97"/>
      <c r="CP145" s="97"/>
      <c r="CQ145" s="97"/>
      <c r="CR145" s="97"/>
      <c r="CS145" s="97"/>
      <c r="CT145" s="97"/>
      <c r="CU145" s="97"/>
      <c r="CV145" s="97"/>
      <c r="CW145" s="97"/>
      <c r="CX145" s="97"/>
      <c r="CY145" s="97"/>
      <c r="CZ145" s="97"/>
      <c r="DA145" s="97"/>
      <c r="DB145" s="97"/>
      <c r="DC145" s="97"/>
      <c r="DD145" s="97"/>
      <c r="DE145" s="97"/>
      <c r="DF145" s="97"/>
      <c r="DG145" s="97"/>
      <c r="DH145" s="97"/>
      <c r="DI145" s="97"/>
      <c r="DJ145" s="97"/>
      <c r="DK145" s="97"/>
      <c r="DL145" s="97"/>
      <c r="DM145" s="97"/>
      <c r="DN145" s="97"/>
      <c r="DO145" s="97"/>
      <c r="DP145" s="97"/>
      <c r="DQ145" s="97"/>
      <c r="DR145" s="97"/>
      <c r="DS145" s="97"/>
      <c r="DT145" s="97"/>
      <c r="DU145" s="97"/>
      <c r="DV145" s="97"/>
      <c r="DW145" s="97"/>
      <c r="DX145" s="97"/>
      <c r="DY145" s="97"/>
      <c r="DZ145" s="97"/>
      <c r="EA145" s="97"/>
      <c r="EB145" s="97"/>
      <c r="EC145" s="97"/>
      <c r="ED145" s="97"/>
      <c r="EE145" s="97"/>
      <c r="EF145" s="97"/>
      <c r="EG145" s="97"/>
      <c r="EH145" s="97"/>
      <c r="EI145" s="97"/>
      <c r="EJ145" s="97"/>
      <c r="EK145" s="97"/>
      <c r="EL145" s="97"/>
      <c r="EM145" s="97"/>
      <c r="EN145" s="97"/>
      <c r="EO145" s="97"/>
      <c r="EP145" s="97"/>
      <c r="EQ145" s="97"/>
      <c r="ER145" s="97"/>
      <c r="ES145" s="97"/>
      <c r="ET145" s="97"/>
      <c r="EU145" s="97"/>
      <c r="EV145" s="97"/>
      <c r="EW145" s="97"/>
      <c r="EX145" s="97"/>
      <c r="EY145" s="97"/>
      <c r="EZ145" s="97"/>
      <c r="FA145" s="97"/>
      <c r="FB145" s="97"/>
      <c r="FC145" s="97"/>
      <c r="FD145" s="97"/>
      <c r="FE145" s="97"/>
      <c r="FF145" s="97"/>
      <c r="FG145" s="97"/>
      <c r="FH145" s="97"/>
      <c r="FI145" s="97"/>
      <c r="FJ145" s="97"/>
      <c r="FK145" s="97"/>
      <c r="FL145" s="97"/>
      <c r="FM145" s="97"/>
      <c r="FN145" s="97"/>
      <c r="FO145" s="97"/>
      <c r="FP145" s="97"/>
      <c r="FQ145" s="97"/>
      <c r="FR145" s="97"/>
      <c r="FS145" s="97"/>
      <c r="FT145" s="97"/>
      <c r="FU145" s="97"/>
      <c r="FV145" s="97"/>
      <c r="FW145" s="97"/>
      <c r="FX145" s="97"/>
      <c r="FY145" s="97"/>
      <c r="FZ145" s="97"/>
      <c r="GA145" s="97"/>
      <c r="GB145" s="97"/>
      <c r="GC145" s="97"/>
      <c r="GD145" s="97"/>
      <c r="GE145" s="97"/>
      <c r="GF145" s="97"/>
      <c r="GG145" s="97"/>
      <c r="GH145" s="97"/>
      <c r="GI145" s="97"/>
      <c r="GJ145" s="97"/>
      <c r="GK145" s="97"/>
      <c r="GL145" s="97"/>
      <c r="GM145" s="97"/>
      <c r="GN145" s="97"/>
      <c r="GO145" s="97"/>
      <c r="GP145" s="97"/>
      <c r="GQ145" s="97"/>
      <c r="GR145" s="97"/>
      <c r="GS145" s="97"/>
      <c r="GT145" s="97"/>
      <c r="GU145" s="97"/>
      <c r="GV145" s="97"/>
      <c r="GW145" s="97"/>
      <c r="GX145" s="97"/>
      <c r="GY145" s="97"/>
      <c r="GZ145" s="97"/>
      <c r="HA145" s="97"/>
      <c r="HB145" s="97"/>
      <c r="HC145" s="97"/>
      <c r="HD145" s="97"/>
      <c r="HE145" s="97"/>
      <c r="HF145" s="97"/>
      <c r="HG145" s="97"/>
      <c r="HH145" s="97"/>
      <c r="HI145" s="97"/>
      <c r="HJ145" s="97"/>
      <c r="HK145" s="97"/>
      <c r="HL145" s="97"/>
      <c r="HM145" s="97"/>
      <c r="HN145" s="97"/>
      <c r="HO145" s="97"/>
      <c r="HP145" s="97"/>
      <c r="HQ145" s="97"/>
      <c r="HR145" s="97"/>
      <c r="HS145" s="97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  <c r="IN145" s="97"/>
      <c r="IO145" s="97"/>
      <c r="IP145" s="97"/>
      <c r="IQ145" s="97"/>
      <c r="IR145" s="97"/>
      <c r="IS145" s="97"/>
      <c r="IT145" s="97"/>
      <c r="IU145" s="97"/>
      <c r="IV145" s="97"/>
      <c r="IW145" s="97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  <c r="JK145" s="97"/>
      <c r="JL145" s="97"/>
      <c r="JM145" s="97"/>
      <c r="JN145" s="97"/>
      <c r="JO145" s="97"/>
      <c r="JP145" s="97"/>
      <c r="JQ145" s="97"/>
      <c r="JR145" s="97"/>
      <c r="JS145" s="97"/>
      <c r="JT145" s="97"/>
      <c r="JU145" s="97"/>
      <c r="JV145" s="97"/>
      <c r="JW145" s="97"/>
      <c r="JX145" s="97"/>
      <c r="JY145" s="97"/>
      <c r="JZ145" s="97"/>
      <c r="KA145" s="97"/>
      <c r="KB145" s="97"/>
      <c r="KC145" s="97"/>
      <c r="KD145" s="97"/>
      <c r="KE145" s="97"/>
      <c r="KF145" s="97"/>
      <c r="KG145" s="97"/>
      <c r="KH145" s="97"/>
      <c r="KI145" s="97"/>
      <c r="KJ145" s="97"/>
      <c r="KK145" s="97"/>
      <c r="KL145" s="97"/>
      <c r="KM145" s="97"/>
      <c r="KN145" s="97"/>
      <c r="KO145" s="97"/>
      <c r="KP145" s="97"/>
      <c r="KQ145" s="97"/>
      <c r="KR145" s="97"/>
      <c r="KS145" s="97"/>
      <c r="KT145" s="97"/>
      <c r="KU145" s="97"/>
      <c r="KV145" s="97"/>
      <c r="KW145" s="97"/>
      <c r="KX145" s="97"/>
      <c r="KY145" s="97"/>
      <c r="KZ145" s="97"/>
      <c r="LA145" s="97"/>
      <c r="LB145" s="97"/>
      <c r="LC145" s="97"/>
      <c r="LD145" s="97"/>
      <c r="LE145" s="97"/>
      <c r="LF145" s="97"/>
      <c r="LG145" s="97"/>
      <c r="LH145" s="97"/>
      <c r="LI145" s="97"/>
      <c r="LJ145" s="97"/>
      <c r="LK145" s="97"/>
      <c r="LL145" s="97"/>
      <c r="LM145" s="97"/>
      <c r="LN145" s="97"/>
      <c r="LO145" s="97"/>
      <c r="LP145" s="97"/>
      <c r="LQ145" s="97"/>
      <c r="LR145" s="97"/>
      <c r="LS145" s="97"/>
      <c r="LT145" s="97"/>
      <c r="LU145" s="97"/>
      <c r="LV145" s="97"/>
      <c r="LW145" s="97"/>
      <c r="LX145" s="97"/>
      <c r="LY145" s="97"/>
      <c r="LZ145" s="97"/>
      <c r="MA145" s="97"/>
      <c r="MB145" s="97"/>
      <c r="MC145" s="97"/>
      <c r="MD145" s="97"/>
      <c r="ME145" s="97"/>
      <c r="MF145" s="97"/>
      <c r="MG145" s="97"/>
      <c r="MH145" s="97"/>
      <c r="MI145" s="97"/>
      <c r="MJ145" s="97"/>
      <c r="MK145" s="97"/>
      <c r="ML145" s="97"/>
      <c r="MM145" s="97"/>
      <c r="MN145" s="97"/>
      <c r="MO145" s="97"/>
      <c r="MP145" s="97"/>
      <c r="MQ145" s="97"/>
      <c r="MR145" s="97"/>
      <c r="MS145" s="97"/>
      <c r="MT145" s="97"/>
      <c r="MU145" s="97"/>
      <c r="MV145" s="97"/>
      <c r="MW145" s="97"/>
      <c r="MX145" s="97"/>
      <c r="MY145" s="97"/>
      <c r="MZ145" s="97"/>
      <c r="NA145" s="97"/>
      <c r="NB145" s="97"/>
      <c r="NC145" s="97"/>
      <c r="ND145" s="97"/>
      <c r="NE145" s="97"/>
      <c r="NF145" s="97"/>
      <c r="NG145" s="97"/>
      <c r="NH145" s="97"/>
      <c r="NI145" s="97"/>
      <c r="NJ145" s="97"/>
      <c r="NK145" s="97"/>
      <c r="NL145" s="97"/>
      <c r="NM145" s="97"/>
      <c r="NN145" s="97"/>
      <c r="NO145" s="97"/>
      <c r="NP145" s="97"/>
      <c r="NQ145" s="97"/>
      <c r="NR145" s="97"/>
      <c r="NS145" s="97"/>
      <c r="NT145" s="97"/>
      <c r="NU145" s="97"/>
      <c r="NV145" s="97"/>
      <c r="NW145" s="97"/>
      <c r="NX145" s="97"/>
      <c r="NY145" s="97"/>
      <c r="NZ145" s="97"/>
      <c r="OA145" s="97"/>
      <c r="OB145" s="97"/>
      <c r="OC145" s="97"/>
      <c r="OD145" s="97"/>
      <c r="OE145" s="97"/>
      <c r="OF145" s="97"/>
      <c r="OG145" s="97"/>
      <c r="OH145" s="97"/>
      <c r="OI145" s="97"/>
      <c r="OJ145" s="97"/>
      <c r="OK145" s="97"/>
      <c r="OL145" s="97"/>
      <c r="OM145" s="97"/>
      <c r="ON145" s="97"/>
      <c r="OO145" s="97"/>
      <c r="OP145" s="97"/>
      <c r="OQ145" s="97"/>
      <c r="OR145" s="97"/>
      <c r="OS145" s="97"/>
      <c r="OT145" s="97"/>
      <c r="OU145" s="97"/>
      <c r="OV145" s="97"/>
      <c r="OW145" s="97"/>
      <c r="OX145" s="97"/>
      <c r="OY145" s="97"/>
      <c r="OZ145" s="97"/>
      <c r="PA145" s="97"/>
      <c r="PB145" s="97"/>
      <c r="PC145" s="97"/>
      <c r="PD145" s="97"/>
      <c r="PE145" s="97"/>
      <c r="PF145" s="97"/>
      <c r="PG145" s="97"/>
      <c r="PH145" s="97"/>
      <c r="PI145" s="97"/>
      <c r="PJ145" s="97"/>
      <c r="PK145" s="97"/>
      <c r="PL145" s="97"/>
      <c r="PM145" s="97"/>
      <c r="PN145" s="97"/>
      <c r="PO145" s="97"/>
      <c r="PP145" s="97"/>
      <c r="PQ145" s="97"/>
      <c r="PR145" s="97"/>
      <c r="PS145" s="97"/>
      <c r="PT145" s="97"/>
      <c r="PU145" s="97"/>
      <c r="PV145" s="97"/>
      <c r="PW145" s="97"/>
      <c r="PX145" s="97"/>
      <c r="PY145" s="97"/>
      <c r="PZ145" s="97"/>
      <c r="QA145" s="97"/>
      <c r="QB145" s="97"/>
      <c r="QC145" s="97"/>
      <c r="QD145" s="97"/>
      <c r="QE145" s="97"/>
      <c r="QF145" s="97"/>
      <c r="QG145" s="97"/>
      <c r="QH145" s="97"/>
      <c r="QI145" s="97"/>
      <c r="QJ145" s="97"/>
      <c r="QK145" s="97"/>
      <c r="QL145" s="97"/>
      <c r="QM145" s="97"/>
      <c r="QN145" s="97"/>
      <c r="QO145" s="97"/>
      <c r="QP145" s="97"/>
      <c r="QQ145" s="97"/>
      <c r="QR145" s="97"/>
      <c r="QS145" s="97"/>
      <c r="QT145" s="97"/>
      <c r="QU145" s="97"/>
      <c r="QV145" s="97"/>
      <c r="QW145" s="97"/>
      <c r="QX145" s="97"/>
      <c r="QY145" s="97"/>
      <c r="QZ145" s="97"/>
      <c r="RA145" s="97"/>
      <c r="RB145" s="97"/>
      <c r="RC145" s="97"/>
      <c r="RD145" s="97"/>
      <c r="RE145" s="97"/>
      <c r="RF145" s="97"/>
      <c r="RG145" s="97"/>
      <c r="RH145" s="97"/>
      <c r="RI145" s="97"/>
      <c r="RJ145" s="97"/>
      <c r="RK145" s="97"/>
      <c r="RL145" s="97"/>
      <c r="RM145" s="97"/>
      <c r="RN145" s="97"/>
      <c r="RO145" s="97"/>
      <c r="RP145" s="97"/>
      <c r="RQ145" s="97"/>
      <c r="RR145" s="97"/>
      <c r="RS145" s="97"/>
      <c r="RT145" s="97"/>
      <c r="RU145" s="97"/>
      <c r="RV145" s="97"/>
      <c r="RW145" s="97"/>
      <c r="RX145" s="97"/>
      <c r="RY145" s="97"/>
      <c r="RZ145" s="97"/>
      <c r="SA145" s="97"/>
      <c r="SB145" s="97"/>
      <c r="SC145" s="97"/>
      <c r="SD145" s="97"/>
      <c r="SE145" s="97"/>
      <c r="SF145" s="97"/>
      <c r="SG145" s="97"/>
      <c r="SH145" s="97"/>
      <c r="SI145" s="97"/>
      <c r="SJ145" s="97"/>
      <c r="SK145" s="97"/>
      <c r="SL145" s="97"/>
      <c r="SM145" s="97"/>
      <c r="SN145" s="97"/>
      <c r="SO145" s="97"/>
      <c r="SP145" s="97"/>
      <c r="SQ145" s="97"/>
      <c r="SR145" s="97"/>
      <c r="SS145" s="97"/>
      <c r="ST145" s="97"/>
      <c r="SU145" s="97"/>
      <c r="SV145" s="97"/>
      <c r="SW145" s="97"/>
      <c r="SX145" s="97"/>
      <c r="SY145" s="97"/>
      <c r="SZ145" s="97"/>
      <c r="TA145" s="97"/>
      <c r="TB145" s="97"/>
      <c r="TC145" s="97"/>
      <c r="TD145" s="97"/>
      <c r="TE145" s="97"/>
      <c r="TF145" s="97"/>
      <c r="TG145" s="97"/>
      <c r="TH145" s="97"/>
      <c r="TI145" s="97"/>
      <c r="TJ145" s="97"/>
      <c r="TK145" s="97"/>
      <c r="TL145" s="97"/>
      <c r="TM145" s="97"/>
      <c r="TN145" s="97"/>
      <c r="TO145" s="97"/>
      <c r="TP145" s="97"/>
      <c r="TQ145" s="97"/>
      <c r="TR145" s="97"/>
      <c r="TS145" s="97"/>
      <c r="TT145" s="97"/>
      <c r="TU145" s="97"/>
      <c r="TV145" s="97"/>
      <c r="TW145" s="97"/>
      <c r="TX145" s="97"/>
      <c r="TY145" s="97"/>
      <c r="TZ145" s="97"/>
      <c r="UA145" s="97"/>
      <c r="UB145" s="97"/>
      <c r="UC145" s="97"/>
      <c r="UD145" s="97"/>
      <c r="UE145" s="97"/>
      <c r="UF145" s="97"/>
      <c r="UG145" s="97"/>
      <c r="UH145" s="97"/>
      <c r="UI145" s="97"/>
      <c r="UJ145" s="97"/>
      <c r="UK145" s="97"/>
      <c r="UL145" s="97"/>
      <c r="UM145" s="97"/>
      <c r="UN145" s="97"/>
      <c r="UO145" s="97"/>
      <c r="UP145" s="97"/>
      <c r="UQ145" s="97"/>
      <c r="UR145" s="97"/>
      <c r="US145" s="97"/>
      <c r="UT145" s="97"/>
      <c r="UU145" s="97"/>
      <c r="UV145" s="97"/>
      <c r="UW145" s="97"/>
      <c r="UX145" s="97"/>
      <c r="UY145" s="97"/>
      <c r="UZ145" s="97"/>
      <c r="VA145" s="97"/>
      <c r="VB145" s="97"/>
      <c r="VC145" s="97"/>
      <c r="VD145" s="97"/>
      <c r="VE145" s="97"/>
      <c r="VF145" s="97"/>
    </row>
    <row r="146" spans="1:578" s="98" customFormat="1" ht="15">
      <c r="A146" s="84">
        <v>68</v>
      </c>
      <c r="B146" s="29" t="s">
        <v>43</v>
      </c>
      <c r="C146" s="85" t="s">
        <v>44</v>
      </c>
      <c r="D146" s="86">
        <v>203</v>
      </c>
      <c r="E146" s="85" t="s">
        <v>45</v>
      </c>
      <c r="F146" s="25" t="s">
        <v>46</v>
      </c>
      <c r="G146" s="29" t="s">
        <v>414</v>
      </c>
      <c r="H146" s="26" t="s">
        <v>415</v>
      </c>
      <c r="I146" s="89">
        <v>35079</v>
      </c>
      <c r="J146" s="90" t="s">
        <v>87</v>
      </c>
      <c r="K146" s="90"/>
      <c r="L146" s="88">
        <v>40</v>
      </c>
      <c r="M146" s="88" t="s">
        <v>49</v>
      </c>
      <c r="N146" s="88" t="s">
        <v>59</v>
      </c>
      <c r="O146" s="26" t="s">
        <v>416</v>
      </c>
      <c r="P146" s="87" t="s">
        <v>1174</v>
      </c>
      <c r="Q146" s="34" t="s">
        <v>1148</v>
      </c>
      <c r="R146" s="88">
        <v>1</v>
      </c>
      <c r="S146" s="92">
        <v>13012</v>
      </c>
      <c r="T146" s="92">
        <v>500</v>
      </c>
      <c r="U146" s="92"/>
      <c r="V146" s="91">
        <f t="shared" si="67"/>
        <v>13512</v>
      </c>
      <c r="W146" s="92">
        <f t="shared" ref="W146:W179" si="78">+V146*20%</f>
        <v>2702.4</v>
      </c>
      <c r="X146" s="92"/>
      <c r="Y146" s="92">
        <f t="shared" si="68"/>
        <v>16214.4</v>
      </c>
      <c r="Z146" s="92">
        <v>957</v>
      </c>
      <c r="AA146" s="92">
        <v>661</v>
      </c>
      <c r="AB146" s="92">
        <f>102.68*5</f>
        <v>513.40000000000009</v>
      </c>
      <c r="AC146" s="92">
        <f t="shared" si="69"/>
        <v>2837.52</v>
      </c>
      <c r="AD146" s="92">
        <f t="shared" si="70"/>
        <v>486.43199999999996</v>
      </c>
      <c r="AE146" s="92">
        <f t="shared" si="71"/>
        <v>826.93439999999998</v>
      </c>
      <c r="AF146" s="92">
        <f t="shared" si="72"/>
        <v>324.28800000000001</v>
      </c>
      <c r="AG146" s="92">
        <f t="shared" si="73"/>
        <v>2972.0666666666671</v>
      </c>
      <c r="AH146" s="92">
        <f t="shared" si="74"/>
        <v>29720.666666666672</v>
      </c>
      <c r="AI146" s="92">
        <f t="shared" si="75"/>
        <v>8916.2000000000007</v>
      </c>
      <c r="AJ146" s="92">
        <f t="shared" si="76"/>
        <v>26288.385511111112</v>
      </c>
      <c r="AK146" s="92">
        <f t="shared" si="77"/>
        <v>315460.62613333331</v>
      </c>
      <c r="AL146" s="92"/>
      <c r="AM146" s="92"/>
      <c r="AN146" s="92"/>
      <c r="AO146" s="92"/>
      <c r="AP146" s="97"/>
      <c r="AQ146" s="94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97"/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97"/>
      <c r="LW146" s="97"/>
      <c r="LX146" s="97"/>
      <c r="LY146" s="97"/>
      <c r="LZ146" s="97"/>
      <c r="MA146" s="97"/>
      <c r="MB146" s="97"/>
      <c r="MC146" s="97"/>
      <c r="MD146" s="97"/>
      <c r="ME146" s="97"/>
      <c r="MF146" s="97"/>
      <c r="MG146" s="97"/>
      <c r="MH146" s="97"/>
      <c r="MI146" s="97"/>
      <c r="MJ146" s="97"/>
      <c r="MK146" s="97"/>
      <c r="ML146" s="97"/>
      <c r="MM146" s="97"/>
      <c r="MN146" s="97"/>
      <c r="MO146" s="97"/>
      <c r="MP146" s="97"/>
      <c r="MQ146" s="97"/>
      <c r="MR146" s="97"/>
      <c r="MS146" s="97"/>
      <c r="MT146" s="97"/>
      <c r="MU146" s="97"/>
      <c r="MV146" s="97"/>
      <c r="MW146" s="97"/>
      <c r="MX146" s="97"/>
      <c r="MY146" s="97"/>
      <c r="MZ146" s="97"/>
      <c r="NA146" s="97"/>
      <c r="NB146" s="97"/>
      <c r="NC146" s="97"/>
      <c r="ND146" s="97"/>
      <c r="NE146" s="97"/>
      <c r="NF146" s="97"/>
      <c r="NG146" s="97"/>
      <c r="NH146" s="97"/>
      <c r="NI146" s="97"/>
      <c r="NJ146" s="97"/>
      <c r="NK146" s="97"/>
      <c r="NL146" s="97"/>
      <c r="NM146" s="97"/>
      <c r="NN146" s="97"/>
      <c r="NO146" s="97"/>
      <c r="NP146" s="97"/>
      <c r="NQ146" s="97"/>
      <c r="NR146" s="97"/>
      <c r="NS146" s="97"/>
      <c r="NT146" s="97"/>
      <c r="NU146" s="97"/>
      <c r="NV146" s="97"/>
      <c r="NW146" s="97"/>
      <c r="NX146" s="97"/>
      <c r="NY146" s="97"/>
      <c r="NZ146" s="97"/>
      <c r="OA146" s="97"/>
      <c r="OB146" s="97"/>
      <c r="OC146" s="97"/>
      <c r="OD146" s="97"/>
      <c r="OE146" s="97"/>
      <c r="OF146" s="97"/>
      <c r="OG146" s="97"/>
      <c r="OH146" s="97"/>
      <c r="OI146" s="97"/>
      <c r="OJ146" s="97"/>
      <c r="OK146" s="97"/>
      <c r="OL146" s="97"/>
      <c r="OM146" s="97"/>
      <c r="ON146" s="97"/>
      <c r="OO146" s="97"/>
      <c r="OP146" s="97"/>
      <c r="OQ146" s="97"/>
      <c r="OR146" s="97"/>
      <c r="OS146" s="97"/>
      <c r="OT146" s="97"/>
      <c r="OU146" s="97"/>
      <c r="OV146" s="97"/>
      <c r="OW146" s="97"/>
      <c r="OX146" s="97"/>
      <c r="OY146" s="97"/>
      <c r="OZ146" s="97"/>
      <c r="PA146" s="97"/>
      <c r="PB146" s="97"/>
      <c r="PC146" s="97"/>
      <c r="PD146" s="97"/>
      <c r="PE146" s="97"/>
      <c r="PF146" s="97"/>
      <c r="PG146" s="97"/>
      <c r="PH146" s="97"/>
      <c r="PI146" s="97"/>
      <c r="PJ146" s="97"/>
      <c r="PK146" s="97"/>
      <c r="PL146" s="97"/>
      <c r="PM146" s="97"/>
      <c r="PN146" s="97"/>
      <c r="PO146" s="97"/>
      <c r="PP146" s="97"/>
      <c r="PQ146" s="97"/>
      <c r="PR146" s="97"/>
      <c r="PS146" s="97"/>
      <c r="PT146" s="97"/>
      <c r="PU146" s="97"/>
      <c r="PV146" s="97"/>
      <c r="PW146" s="97"/>
      <c r="PX146" s="97"/>
      <c r="PY146" s="97"/>
      <c r="PZ146" s="97"/>
      <c r="QA146" s="97"/>
      <c r="QB146" s="97"/>
      <c r="QC146" s="97"/>
      <c r="QD146" s="97"/>
      <c r="QE146" s="97"/>
      <c r="QF146" s="97"/>
      <c r="QG146" s="97"/>
      <c r="QH146" s="97"/>
      <c r="QI146" s="97"/>
      <c r="QJ146" s="97"/>
      <c r="QK146" s="97"/>
      <c r="QL146" s="97"/>
      <c r="QM146" s="97"/>
      <c r="QN146" s="97"/>
      <c r="QO146" s="97"/>
      <c r="QP146" s="97"/>
      <c r="QQ146" s="97"/>
      <c r="QR146" s="97"/>
      <c r="QS146" s="97"/>
      <c r="QT146" s="97"/>
      <c r="QU146" s="97"/>
      <c r="QV146" s="97"/>
      <c r="QW146" s="97"/>
      <c r="QX146" s="97"/>
      <c r="QY146" s="97"/>
      <c r="QZ146" s="97"/>
      <c r="RA146" s="97"/>
      <c r="RB146" s="97"/>
      <c r="RC146" s="97"/>
      <c r="RD146" s="97"/>
      <c r="RE146" s="97"/>
      <c r="RF146" s="97"/>
      <c r="RG146" s="97"/>
      <c r="RH146" s="97"/>
      <c r="RI146" s="97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  <c r="TC146" s="97"/>
      <c r="TD146" s="97"/>
      <c r="TE146" s="97"/>
      <c r="TF146" s="97"/>
      <c r="TG146" s="97"/>
      <c r="TH146" s="97"/>
      <c r="TI146" s="97"/>
      <c r="TJ146" s="97"/>
      <c r="TK146" s="97"/>
      <c r="TL146" s="97"/>
      <c r="TM146" s="97"/>
      <c r="TN146" s="97"/>
      <c r="TO146" s="97"/>
      <c r="TP146" s="97"/>
      <c r="TQ146" s="97"/>
      <c r="TR146" s="97"/>
      <c r="TS146" s="97"/>
      <c r="TT146" s="97"/>
      <c r="TU146" s="97"/>
      <c r="TV146" s="97"/>
      <c r="TW146" s="97"/>
      <c r="TX146" s="97"/>
      <c r="TY146" s="97"/>
      <c r="TZ146" s="97"/>
      <c r="UA146" s="97"/>
      <c r="UB146" s="97"/>
      <c r="UC146" s="97"/>
      <c r="UD146" s="97"/>
      <c r="UE146" s="97"/>
      <c r="UF146" s="97"/>
      <c r="UG146" s="97"/>
      <c r="UH146" s="97"/>
      <c r="UI146" s="97"/>
      <c r="UJ146" s="97"/>
      <c r="UK146" s="97"/>
      <c r="UL146" s="97"/>
      <c r="UM146" s="97"/>
      <c r="UN146" s="97"/>
      <c r="UO146" s="97"/>
      <c r="UP146" s="97"/>
      <c r="UQ146" s="97"/>
      <c r="UR146" s="97"/>
      <c r="US146" s="97"/>
      <c r="UT146" s="97"/>
      <c r="UU146" s="97"/>
      <c r="UV146" s="97"/>
      <c r="UW146" s="97"/>
      <c r="UX146" s="97"/>
      <c r="UY146" s="97"/>
      <c r="UZ146" s="97"/>
      <c r="VA146" s="97"/>
      <c r="VB146" s="97"/>
      <c r="VC146" s="97"/>
      <c r="VD146" s="97"/>
      <c r="VE146" s="97"/>
      <c r="VF146" s="97"/>
    </row>
    <row r="147" spans="1:578" s="98" customFormat="1" ht="15">
      <c r="A147" s="84">
        <v>69</v>
      </c>
      <c r="B147" s="29" t="s">
        <v>43</v>
      </c>
      <c r="C147" s="85" t="s">
        <v>44</v>
      </c>
      <c r="D147" s="86">
        <v>203</v>
      </c>
      <c r="E147" s="85" t="s">
        <v>45</v>
      </c>
      <c r="F147" s="25" t="s">
        <v>46</v>
      </c>
      <c r="G147" s="29" t="s">
        <v>417</v>
      </c>
      <c r="H147" s="26" t="s">
        <v>418</v>
      </c>
      <c r="I147" s="89">
        <v>39818</v>
      </c>
      <c r="J147" s="90" t="s">
        <v>87</v>
      </c>
      <c r="K147" s="90"/>
      <c r="L147" s="88">
        <v>40</v>
      </c>
      <c r="M147" s="88" t="s">
        <v>49</v>
      </c>
      <c r="N147" s="88" t="s">
        <v>59</v>
      </c>
      <c r="O147" s="26" t="s">
        <v>416</v>
      </c>
      <c r="P147" s="87" t="s">
        <v>1174</v>
      </c>
      <c r="Q147" s="34" t="s">
        <v>1148</v>
      </c>
      <c r="R147" s="88">
        <v>1</v>
      </c>
      <c r="S147" s="92">
        <v>13012</v>
      </c>
      <c r="T147" s="92">
        <v>500</v>
      </c>
      <c r="U147" s="92"/>
      <c r="V147" s="91">
        <f t="shared" si="67"/>
        <v>13512</v>
      </c>
      <c r="W147" s="92">
        <f t="shared" si="78"/>
        <v>2702.4</v>
      </c>
      <c r="X147" s="92"/>
      <c r="Y147" s="92">
        <f t="shared" si="68"/>
        <v>16214.4</v>
      </c>
      <c r="Z147" s="92">
        <v>957</v>
      </c>
      <c r="AA147" s="92">
        <v>661</v>
      </c>
      <c r="AB147" s="92">
        <f>102.68*3</f>
        <v>308.04000000000002</v>
      </c>
      <c r="AC147" s="92">
        <f t="shared" si="69"/>
        <v>2837.52</v>
      </c>
      <c r="AD147" s="92">
        <f t="shared" si="70"/>
        <v>486.43199999999996</v>
      </c>
      <c r="AE147" s="92">
        <f t="shared" si="71"/>
        <v>826.93439999999998</v>
      </c>
      <c r="AF147" s="92">
        <f t="shared" si="72"/>
        <v>324.28800000000001</v>
      </c>
      <c r="AG147" s="92">
        <f t="shared" si="73"/>
        <v>2972.0666666666671</v>
      </c>
      <c r="AH147" s="92">
        <f t="shared" si="74"/>
        <v>29720.666666666672</v>
      </c>
      <c r="AI147" s="92">
        <f t="shared" si="75"/>
        <v>8916.2000000000007</v>
      </c>
      <c r="AJ147" s="92">
        <f t="shared" si="76"/>
        <v>26083.025511111111</v>
      </c>
      <c r="AK147" s="92">
        <f t="shared" si="77"/>
        <v>312996.30613333336</v>
      </c>
      <c r="AL147" s="92"/>
      <c r="AM147" s="92"/>
      <c r="AN147" s="92"/>
      <c r="AO147" s="92"/>
      <c r="AP147" s="97"/>
      <c r="AQ147" s="94"/>
      <c r="AR147" s="97"/>
      <c r="AS147" s="97"/>
      <c r="AT147" s="113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  <c r="CF147" s="97"/>
      <c r="CG147" s="97"/>
      <c r="CH147" s="97"/>
      <c r="CI147" s="97"/>
      <c r="CJ147" s="97"/>
      <c r="CK147" s="97"/>
      <c r="CL147" s="97"/>
      <c r="CM147" s="97"/>
      <c r="CN147" s="97"/>
      <c r="CO147" s="97"/>
      <c r="CP147" s="97"/>
      <c r="CQ147" s="97"/>
      <c r="CR147" s="97"/>
      <c r="CS147" s="97"/>
      <c r="CT147" s="97"/>
      <c r="CU147" s="97"/>
      <c r="CV147" s="97"/>
      <c r="CW147" s="97"/>
      <c r="CX147" s="97"/>
      <c r="CY147" s="97"/>
      <c r="CZ147" s="97"/>
      <c r="DA147" s="97"/>
      <c r="DB147" s="97"/>
      <c r="DC147" s="97"/>
      <c r="DD147" s="97"/>
      <c r="DE147" s="97"/>
      <c r="DF147" s="97"/>
      <c r="DG147" s="97"/>
      <c r="DH147" s="97"/>
      <c r="DI147" s="97"/>
      <c r="DJ147" s="97"/>
      <c r="DK147" s="97"/>
      <c r="DL147" s="97"/>
      <c r="DM147" s="97"/>
      <c r="DN147" s="97"/>
      <c r="DO147" s="97"/>
      <c r="DP147" s="97"/>
      <c r="DQ147" s="97"/>
      <c r="DR147" s="97"/>
      <c r="DS147" s="97"/>
      <c r="DT147" s="97"/>
      <c r="DU147" s="97"/>
      <c r="DV147" s="97"/>
      <c r="DW147" s="97"/>
      <c r="DX147" s="97"/>
      <c r="DY147" s="97"/>
      <c r="DZ147" s="97"/>
      <c r="EA147" s="97"/>
      <c r="EB147" s="97"/>
      <c r="EC147" s="97"/>
      <c r="ED147" s="97"/>
      <c r="EE147" s="97"/>
      <c r="EF147" s="97"/>
      <c r="EG147" s="97"/>
      <c r="EH147" s="97"/>
      <c r="EI147" s="97"/>
      <c r="EJ147" s="97"/>
      <c r="EK147" s="97"/>
      <c r="EL147" s="97"/>
      <c r="EM147" s="97"/>
      <c r="EN147" s="97"/>
      <c r="EO147" s="97"/>
      <c r="EP147" s="97"/>
      <c r="EQ147" s="97"/>
      <c r="ER147" s="97"/>
      <c r="ES147" s="97"/>
      <c r="ET147" s="97"/>
      <c r="EU147" s="97"/>
      <c r="EV147" s="97"/>
      <c r="EW147" s="97"/>
      <c r="EX147" s="97"/>
      <c r="EY147" s="97"/>
      <c r="EZ147" s="97"/>
      <c r="FA147" s="97"/>
      <c r="FB147" s="97"/>
      <c r="FC147" s="97"/>
      <c r="FD147" s="97"/>
      <c r="FE147" s="97"/>
      <c r="FF147" s="97"/>
      <c r="FG147" s="97"/>
      <c r="FH147" s="97"/>
      <c r="FI147" s="97"/>
      <c r="FJ147" s="97"/>
      <c r="FK147" s="97"/>
      <c r="FL147" s="97"/>
      <c r="FM147" s="97"/>
      <c r="FN147" s="97"/>
      <c r="FO147" s="97"/>
      <c r="FP147" s="97"/>
      <c r="FQ147" s="97"/>
      <c r="FR147" s="97"/>
      <c r="FS147" s="97"/>
      <c r="FT147" s="97"/>
      <c r="FU147" s="97"/>
      <c r="FV147" s="97"/>
      <c r="FW147" s="97"/>
      <c r="FX147" s="97"/>
      <c r="FY147" s="97"/>
      <c r="FZ147" s="97"/>
      <c r="GA147" s="97"/>
      <c r="GB147" s="97"/>
      <c r="GC147" s="97"/>
      <c r="GD147" s="97"/>
      <c r="GE147" s="97"/>
      <c r="GF147" s="97"/>
      <c r="GG147" s="97"/>
      <c r="GH147" s="97"/>
      <c r="GI147" s="97"/>
      <c r="GJ147" s="97"/>
      <c r="GK147" s="97"/>
      <c r="GL147" s="97"/>
      <c r="GM147" s="97"/>
      <c r="GN147" s="97"/>
      <c r="GO147" s="97"/>
      <c r="GP147" s="97"/>
      <c r="GQ147" s="97"/>
      <c r="GR147" s="97"/>
      <c r="GS147" s="97"/>
      <c r="GT147" s="97"/>
      <c r="GU147" s="97"/>
      <c r="GV147" s="97"/>
      <c r="GW147" s="97"/>
      <c r="GX147" s="97"/>
      <c r="GY147" s="97"/>
      <c r="GZ147" s="97"/>
      <c r="HA147" s="97"/>
      <c r="HB147" s="97"/>
      <c r="HC147" s="97"/>
      <c r="HD147" s="97"/>
      <c r="HE147" s="97"/>
      <c r="HF147" s="97"/>
      <c r="HG147" s="97"/>
      <c r="HH147" s="97"/>
      <c r="HI147" s="97"/>
      <c r="HJ147" s="97"/>
      <c r="HK147" s="97"/>
      <c r="HL147" s="97"/>
      <c r="HM147" s="97"/>
      <c r="HN147" s="97"/>
      <c r="HO147" s="97"/>
      <c r="HP147" s="97"/>
      <c r="HQ147" s="97"/>
      <c r="HR147" s="97"/>
      <c r="HS147" s="97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  <c r="IN147" s="97"/>
      <c r="IO147" s="97"/>
      <c r="IP147" s="97"/>
      <c r="IQ147" s="97"/>
      <c r="IR147" s="97"/>
      <c r="IS147" s="97"/>
      <c r="IT147" s="97"/>
      <c r="IU147" s="97"/>
      <c r="IV147" s="97"/>
      <c r="IW147" s="97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  <c r="JK147" s="97"/>
      <c r="JL147" s="97"/>
      <c r="JM147" s="97"/>
      <c r="JN147" s="97"/>
      <c r="JO147" s="97"/>
      <c r="JP147" s="97"/>
      <c r="JQ147" s="97"/>
      <c r="JR147" s="97"/>
      <c r="JS147" s="97"/>
      <c r="JT147" s="97"/>
      <c r="JU147" s="97"/>
      <c r="JV147" s="97"/>
      <c r="JW147" s="97"/>
      <c r="JX147" s="97"/>
      <c r="JY147" s="97"/>
      <c r="JZ147" s="97"/>
      <c r="KA147" s="97"/>
      <c r="KB147" s="97"/>
      <c r="KC147" s="97"/>
      <c r="KD147" s="97"/>
      <c r="KE147" s="97"/>
      <c r="KF147" s="97"/>
      <c r="KG147" s="97"/>
      <c r="KH147" s="97"/>
      <c r="KI147" s="97"/>
      <c r="KJ147" s="97"/>
      <c r="KK147" s="97"/>
      <c r="KL147" s="97"/>
      <c r="KM147" s="97"/>
      <c r="KN147" s="97"/>
      <c r="KO147" s="97"/>
      <c r="KP147" s="97"/>
      <c r="KQ147" s="97"/>
      <c r="KR147" s="97"/>
      <c r="KS147" s="97"/>
      <c r="KT147" s="97"/>
      <c r="KU147" s="97"/>
      <c r="KV147" s="97"/>
      <c r="KW147" s="97"/>
      <c r="KX147" s="97"/>
      <c r="KY147" s="97"/>
      <c r="KZ147" s="97"/>
      <c r="LA147" s="97"/>
      <c r="LB147" s="97"/>
      <c r="LC147" s="97"/>
      <c r="LD147" s="97"/>
      <c r="LE147" s="97"/>
      <c r="LF147" s="97"/>
      <c r="LG147" s="97"/>
      <c r="LH147" s="97"/>
      <c r="LI147" s="97"/>
      <c r="LJ147" s="97"/>
      <c r="LK147" s="97"/>
      <c r="LL147" s="97"/>
      <c r="LM147" s="97"/>
      <c r="LN147" s="97"/>
      <c r="LO147" s="97"/>
      <c r="LP147" s="97"/>
      <c r="LQ147" s="97"/>
      <c r="LR147" s="97"/>
      <c r="LS147" s="97"/>
      <c r="LT147" s="97"/>
      <c r="LU147" s="97"/>
      <c r="LV147" s="97"/>
      <c r="LW147" s="97"/>
      <c r="LX147" s="97"/>
      <c r="LY147" s="97"/>
      <c r="LZ147" s="97"/>
      <c r="MA147" s="97"/>
      <c r="MB147" s="97"/>
      <c r="MC147" s="97"/>
      <c r="MD147" s="97"/>
      <c r="ME147" s="97"/>
      <c r="MF147" s="97"/>
      <c r="MG147" s="97"/>
      <c r="MH147" s="97"/>
      <c r="MI147" s="97"/>
      <c r="MJ147" s="97"/>
      <c r="MK147" s="97"/>
      <c r="ML147" s="97"/>
      <c r="MM147" s="97"/>
      <c r="MN147" s="97"/>
      <c r="MO147" s="97"/>
      <c r="MP147" s="97"/>
      <c r="MQ147" s="97"/>
      <c r="MR147" s="97"/>
      <c r="MS147" s="97"/>
      <c r="MT147" s="97"/>
      <c r="MU147" s="97"/>
      <c r="MV147" s="97"/>
      <c r="MW147" s="97"/>
      <c r="MX147" s="97"/>
      <c r="MY147" s="97"/>
      <c r="MZ147" s="97"/>
      <c r="NA147" s="97"/>
      <c r="NB147" s="97"/>
      <c r="NC147" s="97"/>
      <c r="ND147" s="97"/>
      <c r="NE147" s="97"/>
      <c r="NF147" s="97"/>
      <c r="NG147" s="97"/>
      <c r="NH147" s="97"/>
      <c r="NI147" s="97"/>
      <c r="NJ147" s="97"/>
      <c r="NK147" s="97"/>
      <c r="NL147" s="97"/>
      <c r="NM147" s="97"/>
      <c r="NN147" s="97"/>
      <c r="NO147" s="97"/>
      <c r="NP147" s="97"/>
      <c r="NQ147" s="97"/>
      <c r="NR147" s="97"/>
      <c r="NS147" s="97"/>
      <c r="NT147" s="97"/>
      <c r="NU147" s="97"/>
      <c r="NV147" s="97"/>
      <c r="NW147" s="97"/>
      <c r="NX147" s="97"/>
      <c r="NY147" s="97"/>
      <c r="NZ147" s="97"/>
      <c r="OA147" s="97"/>
      <c r="OB147" s="97"/>
      <c r="OC147" s="97"/>
      <c r="OD147" s="97"/>
      <c r="OE147" s="97"/>
      <c r="OF147" s="97"/>
      <c r="OG147" s="97"/>
      <c r="OH147" s="97"/>
      <c r="OI147" s="97"/>
      <c r="OJ147" s="97"/>
      <c r="OK147" s="97"/>
      <c r="OL147" s="97"/>
      <c r="OM147" s="97"/>
      <c r="ON147" s="97"/>
      <c r="OO147" s="97"/>
      <c r="OP147" s="97"/>
      <c r="OQ147" s="97"/>
      <c r="OR147" s="97"/>
      <c r="OS147" s="97"/>
      <c r="OT147" s="97"/>
      <c r="OU147" s="97"/>
      <c r="OV147" s="97"/>
      <c r="OW147" s="97"/>
      <c r="OX147" s="97"/>
      <c r="OY147" s="97"/>
      <c r="OZ147" s="97"/>
      <c r="PA147" s="97"/>
      <c r="PB147" s="97"/>
      <c r="PC147" s="97"/>
      <c r="PD147" s="97"/>
      <c r="PE147" s="97"/>
      <c r="PF147" s="97"/>
      <c r="PG147" s="97"/>
      <c r="PH147" s="97"/>
      <c r="PI147" s="97"/>
      <c r="PJ147" s="97"/>
      <c r="PK147" s="97"/>
      <c r="PL147" s="97"/>
      <c r="PM147" s="97"/>
      <c r="PN147" s="97"/>
      <c r="PO147" s="97"/>
      <c r="PP147" s="97"/>
      <c r="PQ147" s="97"/>
      <c r="PR147" s="97"/>
      <c r="PS147" s="97"/>
      <c r="PT147" s="97"/>
      <c r="PU147" s="97"/>
      <c r="PV147" s="97"/>
      <c r="PW147" s="97"/>
      <c r="PX147" s="97"/>
      <c r="PY147" s="97"/>
      <c r="PZ147" s="97"/>
      <c r="QA147" s="97"/>
      <c r="QB147" s="97"/>
      <c r="QC147" s="97"/>
      <c r="QD147" s="97"/>
      <c r="QE147" s="97"/>
      <c r="QF147" s="97"/>
      <c r="QG147" s="97"/>
      <c r="QH147" s="97"/>
      <c r="QI147" s="97"/>
      <c r="QJ147" s="97"/>
      <c r="QK147" s="97"/>
      <c r="QL147" s="97"/>
      <c r="QM147" s="97"/>
      <c r="QN147" s="97"/>
      <c r="QO147" s="97"/>
      <c r="QP147" s="97"/>
      <c r="QQ147" s="97"/>
      <c r="QR147" s="97"/>
      <c r="QS147" s="97"/>
      <c r="QT147" s="97"/>
      <c r="QU147" s="97"/>
      <c r="QV147" s="97"/>
      <c r="QW147" s="97"/>
      <c r="QX147" s="97"/>
      <c r="QY147" s="97"/>
      <c r="QZ147" s="97"/>
      <c r="RA147" s="97"/>
      <c r="RB147" s="97"/>
      <c r="RC147" s="97"/>
      <c r="RD147" s="97"/>
      <c r="RE147" s="97"/>
      <c r="RF147" s="97"/>
      <c r="RG147" s="97"/>
      <c r="RH147" s="97"/>
      <c r="RI147" s="97"/>
      <c r="RJ147" s="97"/>
      <c r="RK147" s="97"/>
      <c r="RL147" s="97"/>
      <c r="RM147" s="97"/>
      <c r="RN147" s="97"/>
      <c r="RO147" s="97"/>
      <c r="RP147" s="97"/>
      <c r="RQ147" s="97"/>
      <c r="RR147" s="97"/>
      <c r="RS147" s="97"/>
      <c r="RT147" s="97"/>
      <c r="RU147" s="97"/>
      <c r="RV147" s="97"/>
      <c r="RW147" s="97"/>
      <c r="RX147" s="97"/>
      <c r="RY147" s="97"/>
      <c r="RZ147" s="97"/>
      <c r="SA147" s="97"/>
      <c r="SB147" s="97"/>
      <c r="SC147" s="97"/>
      <c r="SD147" s="97"/>
      <c r="SE147" s="97"/>
      <c r="SF147" s="97"/>
      <c r="SG147" s="97"/>
      <c r="SH147" s="97"/>
      <c r="SI147" s="97"/>
      <c r="SJ147" s="97"/>
      <c r="SK147" s="97"/>
      <c r="SL147" s="97"/>
      <c r="SM147" s="97"/>
      <c r="SN147" s="97"/>
      <c r="SO147" s="97"/>
      <c r="SP147" s="97"/>
      <c r="SQ147" s="97"/>
      <c r="SR147" s="97"/>
      <c r="SS147" s="97"/>
      <c r="ST147" s="97"/>
      <c r="SU147" s="97"/>
      <c r="SV147" s="97"/>
      <c r="SW147" s="97"/>
      <c r="SX147" s="97"/>
      <c r="SY147" s="97"/>
      <c r="SZ147" s="97"/>
      <c r="TA147" s="97"/>
      <c r="TB147" s="97"/>
      <c r="TC147" s="97"/>
      <c r="TD147" s="97"/>
      <c r="TE147" s="97"/>
      <c r="TF147" s="97"/>
      <c r="TG147" s="97"/>
      <c r="TH147" s="97"/>
      <c r="TI147" s="97"/>
      <c r="TJ147" s="97"/>
      <c r="TK147" s="97"/>
      <c r="TL147" s="97"/>
      <c r="TM147" s="97"/>
      <c r="TN147" s="97"/>
      <c r="TO147" s="97"/>
      <c r="TP147" s="97"/>
      <c r="TQ147" s="97"/>
      <c r="TR147" s="97"/>
      <c r="TS147" s="97"/>
      <c r="TT147" s="97"/>
      <c r="TU147" s="97"/>
      <c r="TV147" s="97"/>
      <c r="TW147" s="97"/>
      <c r="TX147" s="97"/>
      <c r="TY147" s="97"/>
      <c r="TZ147" s="97"/>
      <c r="UA147" s="97"/>
      <c r="UB147" s="97"/>
      <c r="UC147" s="97"/>
      <c r="UD147" s="97"/>
      <c r="UE147" s="97"/>
      <c r="UF147" s="97"/>
      <c r="UG147" s="97"/>
      <c r="UH147" s="97"/>
      <c r="UI147" s="97"/>
      <c r="UJ147" s="97"/>
      <c r="UK147" s="97"/>
      <c r="UL147" s="97"/>
      <c r="UM147" s="97"/>
      <c r="UN147" s="97"/>
      <c r="UO147" s="97"/>
      <c r="UP147" s="97"/>
      <c r="UQ147" s="97"/>
      <c r="UR147" s="97"/>
      <c r="US147" s="97"/>
      <c r="UT147" s="97"/>
      <c r="UU147" s="97"/>
      <c r="UV147" s="97"/>
      <c r="UW147" s="97"/>
      <c r="UX147" s="97"/>
      <c r="UY147" s="97"/>
      <c r="UZ147" s="97"/>
      <c r="VA147" s="97"/>
      <c r="VB147" s="97"/>
      <c r="VC147" s="97"/>
      <c r="VD147" s="97"/>
      <c r="VE147" s="97"/>
      <c r="VF147" s="97"/>
    </row>
    <row r="148" spans="1:578" s="98" customFormat="1" ht="15">
      <c r="A148" s="84">
        <v>70</v>
      </c>
      <c r="B148" s="29" t="s">
        <v>43</v>
      </c>
      <c r="C148" s="85" t="s">
        <v>44</v>
      </c>
      <c r="D148" s="86">
        <v>203</v>
      </c>
      <c r="E148" s="85" t="s">
        <v>45</v>
      </c>
      <c r="F148" s="25" t="s">
        <v>46</v>
      </c>
      <c r="G148" s="29" t="s">
        <v>419</v>
      </c>
      <c r="H148" s="26" t="s">
        <v>420</v>
      </c>
      <c r="I148" s="89">
        <v>40725</v>
      </c>
      <c r="J148" s="90" t="s">
        <v>87</v>
      </c>
      <c r="K148" s="90"/>
      <c r="L148" s="88">
        <v>40</v>
      </c>
      <c r="M148" s="88" t="s">
        <v>49</v>
      </c>
      <c r="N148" s="88" t="s">
        <v>59</v>
      </c>
      <c r="O148" s="26" t="s">
        <v>416</v>
      </c>
      <c r="P148" s="87" t="s">
        <v>1174</v>
      </c>
      <c r="Q148" s="34" t="s">
        <v>1148</v>
      </c>
      <c r="R148" s="88">
        <v>1</v>
      </c>
      <c r="S148" s="92">
        <v>13012</v>
      </c>
      <c r="T148" s="92">
        <v>500</v>
      </c>
      <c r="U148" s="92"/>
      <c r="V148" s="91">
        <f t="shared" si="67"/>
        <v>13512</v>
      </c>
      <c r="W148" s="92">
        <f t="shared" si="78"/>
        <v>2702.4</v>
      </c>
      <c r="X148" s="92"/>
      <c r="Y148" s="92">
        <f t="shared" si="68"/>
        <v>16214.4</v>
      </c>
      <c r="Z148" s="92">
        <v>957</v>
      </c>
      <c r="AA148" s="92">
        <v>661</v>
      </c>
      <c r="AB148" s="93">
        <f>102.68*2</f>
        <v>205.36</v>
      </c>
      <c r="AC148" s="92">
        <f t="shared" si="69"/>
        <v>2837.52</v>
      </c>
      <c r="AD148" s="92">
        <f t="shared" si="70"/>
        <v>486.43199999999996</v>
      </c>
      <c r="AE148" s="92">
        <f t="shared" si="71"/>
        <v>826.93439999999998</v>
      </c>
      <c r="AF148" s="92">
        <f t="shared" si="72"/>
        <v>324.28800000000001</v>
      </c>
      <c r="AG148" s="92">
        <f t="shared" si="73"/>
        <v>2972.0666666666671</v>
      </c>
      <c r="AH148" s="92">
        <f t="shared" si="74"/>
        <v>29720.666666666672</v>
      </c>
      <c r="AI148" s="92">
        <f t="shared" si="75"/>
        <v>8916.2000000000007</v>
      </c>
      <c r="AJ148" s="92">
        <f t="shared" si="76"/>
        <v>25980.345511111111</v>
      </c>
      <c r="AK148" s="92">
        <f t="shared" si="77"/>
        <v>311764.14613333333</v>
      </c>
      <c r="AL148" s="92"/>
      <c r="AM148" s="92"/>
      <c r="AN148" s="92"/>
      <c r="AO148" s="92"/>
      <c r="AP148" s="97"/>
      <c r="AQ148" s="94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  <c r="CF148" s="97"/>
      <c r="CG148" s="97"/>
      <c r="CH148" s="97"/>
      <c r="CI148" s="97"/>
      <c r="CJ148" s="97"/>
      <c r="CK148" s="97"/>
      <c r="CL148" s="97"/>
      <c r="CM148" s="97"/>
      <c r="CN148" s="97"/>
      <c r="CO148" s="97"/>
      <c r="CP148" s="97"/>
      <c r="CQ148" s="97"/>
      <c r="CR148" s="97"/>
      <c r="CS148" s="97"/>
      <c r="CT148" s="97"/>
      <c r="CU148" s="97"/>
      <c r="CV148" s="97"/>
      <c r="CW148" s="97"/>
      <c r="CX148" s="97"/>
      <c r="CY148" s="97"/>
      <c r="CZ148" s="97"/>
      <c r="DA148" s="97"/>
      <c r="DB148" s="97"/>
      <c r="DC148" s="97"/>
      <c r="DD148" s="97"/>
      <c r="DE148" s="97"/>
      <c r="DF148" s="97"/>
      <c r="DG148" s="97"/>
      <c r="DH148" s="97"/>
      <c r="DI148" s="97"/>
      <c r="DJ148" s="97"/>
      <c r="DK148" s="97"/>
      <c r="DL148" s="97"/>
      <c r="DM148" s="97"/>
      <c r="DN148" s="97"/>
      <c r="DO148" s="97"/>
      <c r="DP148" s="97"/>
      <c r="DQ148" s="97"/>
      <c r="DR148" s="97"/>
      <c r="DS148" s="97"/>
      <c r="DT148" s="97"/>
      <c r="DU148" s="97"/>
      <c r="DV148" s="97"/>
      <c r="DW148" s="97"/>
      <c r="DX148" s="97"/>
      <c r="DY148" s="97"/>
      <c r="DZ148" s="97"/>
      <c r="EA148" s="97"/>
      <c r="EB148" s="97"/>
      <c r="EC148" s="97"/>
      <c r="ED148" s="97"/>
      <c r="EE148" s="97"/>
      <c r="EF148" s="97"/>
      <c r="EG148" s="97"/>
      <c r="EH148" s="97"/>
      <c r="EI148" s="97"/>
      <c r="EJ148" s="97"/>
      <c r="EK148" s="97"/>
      <c r="EL148" s="97"/>
      <c r="EM148" s="97"/>
      <c r="EN148" s="97"/>
      <c r="EO148" s="97"/>
      <c r="EP148" s="97"/>
      <c r="EQ148" s="97"/>
      <c r="ER148" s="97"/>
      <c r="ES148" s="97"/>
      <c r="ET148" s="97"/>
      <c r="EU148" s="97"/>
      <c r="EV148" s="97"/>
      <c r="EW148" s="97"/>
      <c r="EX148" s="97"/>
      <c r="EY148" s="97"/>
      <c r="EZ148" s="97"/>
      <c r="FA148" s="97"/>
      <c r="FB148" s="97"/>
      <c r="FC148" s="97"/>
      <c r="FD148" s="97"/>
      <c r="FE148" s="97"/>
      <c r="FF148" s="97"/>
      <c r="FG148" s="97"/>
      <c r="FH148" s="97"/>
      <c r="FI148" s="97"/>
      <c r="FJ148" s="97"/>
      <c r="FK148" s="97"/>
      <c r="FL148" s="97"/>
      <c r="FM148" s="97"/>
      <c r="FN148" s="97"/>
      <c r="FO148" s="97"/>
      <c r="FP148" s="97"/>
      <c r="FQ148" s="97"/>
      <c r="FR148" s="97"/>
      <c r="FS148" s="97"/>
      <c r="FT148" s="97"/>
      <c r="FU148" s="97"/>
      <c r="FV148" s="97"/>
      <c r="FW148" s="97"/>
      <c r="FX148" s="97"/>
      <c r="FY148" s="97"/>
      <c r="FZ148" s="97"/>
      <c r="GA148" s="97"/>
      <c r="GB148" s="97"/>
      <c r="GC148" s="97"/>
      <c r="GD148" s="97"/>
      <c r="GE148" s="97"/>
      <c r="GF148" s="97"/>
      <c r="GG148" s="97"/>
      <c r="GH148" s="97"/>
      <c r="GI148" s="97"/>
      <c r="GJ148" s="97"/>
      <c r="GK148" s="97"/>
      <c r="GL148" s="97"/>
      <c r="GM148" s="97"/>
      <c r="GN148" s="97"/>
      <c r="GO148" s="97"/>
      <c r="GP148" s="97"/>
      <c r="GQ148" s="97"/>
      <c r="GR148" s="97"/>
      <c r="GS148" s="97"/>
      <c r="GT148" s="97"/>
      <c r="GU148" s="97"/>
      <c r="GV148" s="97"/>
      <c r="GW148" s="97"/>
      <c r="GX148" s="97"/>
      <c r="GY148" s="97"/>
      <c r="GZ148" s="97"/>
      <c r="HA148" s="97"/>
      <c r="HB148" s="97"/>
      <c r="HC148" s="97"/>
      <c r="HD148" s="97"/>
      <c r="HE148" s="97"/>
      <c r="HF148" s="97"/>
      <c r="HG148" s="97"/>
      <c r="HH148" s="97"/>
      <c r="HI148" s="97"/>
      <c r="HJ148" s="97"/>
      <c r="HK148" s="97"/>
      <c r="HL148" s="97"/>
      <c r="HM148" s="97"/>
      <c r="HN148" s="97"/>
      <c r="HO148" s="97"/>
      <c r="HP148" s="97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  <c r="IN148" s="97"/>
      <c r="IO148" s="97"/>
      <c r="IP148" s="97"/>
      <c r="IQ148" s="97"/>
      <c r="IR148" s="97"/>
      <c r="IS148" s="97"/>
      <c r="IT148" s="97"/>
      <c r="IU148" s="97"/>
      <c r="IV148" s="97"/>
      <c r="IW148" s="97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  <c r="JK148" s="97"/>
      <c r="JL148" s="97"/>
      <c r="JM148" s="97"/>
      <c r="JN148" s="97"/>
      <c r="JO148" s="97"/>
      <c r="JP148" s="97"/>
      <c r="JQ148" s="97"/>
      <c r="JR148" s="97"/>
      <c r="JS148" s="97"/>
      <c r="JT148" s="97"/>
      <c r="JU148" s="97"/>
      <c r="JV148" s="97"/>
      <c r="JW148" s="97"/>
      <c r="JX148" s="97"/>
      <c r="JY148" s="97"/>
      <c r="JZ148" s="97"/>
      <c r="KA148" s="97"/>
      <c r="KB148" s="97"/>
      <c r="KC148" s="97"/>
      <c r="KD148" s="97"/>
      <c r="KE148" s="97"/>
      <c r="KF148" s="97"/>
      <c r="KG148" s="97"/>
      <c r="KH148" s="97"/>
      <c r="KI148" s="97"/>
      <c r="KJ148" s="97"/>
      <c r="KK148" s="97"/>
      <c r="KL148" s="97"/>
      <c r="KM148" s="97"/>
      <c r="KN148" s="97"/>
      <c r="KO148" s="97"/>
      <c r="KP148" s="97"/>
      <c r="KQ148" s="97"/>
      <c r="KR148" s="97"/>
      <c r="KS148" s="97"/>
      <c r="KT148" s="97"/>
      <c r="KU148" s="97"/>
      <c r="KV148" s="97"/>
      <c r="KW148" s="97"/>
      <c r="KX148" s="97"/>
      <c r="KY148" s="97"/>
      <c r="KZ148" s="97"/>
      <c r="LA148" s="97"/>
      <c r="LB148" s="97"/>
      <c r="LC148" s="97"/>
      <c r="LD148" s="97"/>
      <c r="LE148" s="97"/>
      <c r="LF148" s="97"/>
      <c r="LG148" s="97"/>
      <c r="LH148" s="97"/>
      <c r="LI148" s="97"/>
      <c r="LJ148" s="97"/>
      <c r="LK148" s="97"/>
      <c r="LL148" s="97"/>
      <c r="LM148" s="97"/>
      <c r="LN148" s="97"/>
      <c r="LO148" s="97"/>
      <c r="LP148" s="97"/>
      <c r="LQ148" s="97"/>
      <c r="LR148" s="97"/>
      <c r="LS148" s="97"/>
      <c r="LT148" s="97"/>
      <c r="LU148" s="97"/>
      <c r="LV148" s="97"/>
      <c r="LW148" s="97"/>
      <c r="LX148" s="97"/>
      <c r="LY148" s="97"/>
      <c r="LZ148" s="97"/>
      <c r="MA148" s="97"/>
      <c r="MB148" s="97"/>
      <c r="MC148" s="97"/>
      <c r="MD148" s="97"/>
      <c r="ME148" s="97"/>
      <c r="MF148" s="97"/>
      <c r="MG148" s="97"/>
      <c r="MH148" s="97"/>
      <c r="MI148" s="97"/>
      <c r="MJ148" s="97"/>
      <c r="MK148" s="97"/>
      <c r="ML148" s="97"/>
      <c r="MM148" s="97"/>
      <c r="MN148" s="97"/>
      <c r="MO148" s="97"/>
      <c r="MP148" s="97"/>
      <c r="MQ148" s="97"/>
      <c r="MR148" s="97"/>
      <c r="MS148" s="97"/>
      <c r="MT148" s="97"/>
      <c r="MU148" s="97"/>
      <c r="MV148" s="97"/>
      <c r="MW148" s="97"/>
      <c r="MX148" s="97"/>
      <c r="MY148" s="97"/>
      <c r="MZ148" s="97"/>
      <c r="NA148" s="97"/>
      <c r="NB148" s="97"/>
      <c r="NC148" s="97"/>
      <c r="ND148" s="97"/>
      <c r="NE148" s="97"/>
      <c r="NF148" s="97"/>
      <c r="NG148" s="97"/>
      <c r="NH148" s="97"/>
      <c r="NI148" s="97"/>
      <c r="NJ148" s="97"/>
      <c r="NK148" s="97"/>
      <c r="NL148" s="97"/>
      <c r="NM148" s="97"/>
      <c r="NN148" s="97"/>
      <c r="NO148" s="97"/>
      <c r="NP148" s="97"/>
      <c r="NQ148" s="97"/>
      <c r="NR148" s="97"/>
      <c r="NS148" s="97"/>
      <c r="NT148" s="97"/>
      <c r="NU148" s="97"/>
      <c r="NV148" s="97"/>
      <c r="NW148" s="97"/>
      <c r="NX148" s="97"/>
      <c r="NY148" s="97"/>
      <c r="NZ148" s="97"/>
      <c r="OA148" s="97"/>
      <c r="OB148" s="97"/>
      <c r="OC148" s="97"/>
      <c r="OD148" s="97"/>
      <c r="OE148" s="97"/>
      <c r="OF148" s="97"/>
      <c r="OG148" s="97"/>
      <c r="OH148" s="97"/>
      <c r="OI148" s="97"/>
      <c r="OJ148" s="97"/>
      <c r="OK148" s="97"/>
      <c r="OL148" s="97"/>
      <c r="OM148" s="97"/>
      <c r="ON148" s="97"/>
      <c r="OO148" s="97"/>
      <c r="OP148" s="97"/>
      <c r="OQ148" s="97"/>
      <c r="OR148" s="97"/>
      <c r="OS148" s="97"/>
      <c r="OT148" s="97"/>
      <c r="OU148" s="97"/>
      <c r="OV148" s="97"/>
      <c r="OW148" s="97"/>
      <c r="OX148" s="97"/>
      <c r="OY148" s="97"/>
      <c r="OZ148" s="97"/>
      <c r="PA148" s="97"/>
      <c r="PB148" s="97"/>
      <c r="PC148" s="97"/>
      <c r="PD148" s="97"/>
      <c r="PE148" s="97"/>
      <c r="PF148" s="97"/>
      <c r="PG148" s="97"/>
      <c r="PH148" s="97"/>
      <c r="PI148" s="97"/>
      <c r="PJ148" s="97"/>
      <c r="PK148" s="97"/>
      <c r="PL148" s="97"/>
      <c r="PM148" s="97"/>
      <c r="PN148" s="97"/>
      <c r="PO148" s="97"/>
      <c r="PP148" s="97"/>
      <c r="PQ148" s="97"/>
      <c r="PR148" s="97"/>
      <c r="PS148" s="97"/>
      <c r="PT148" s="97"/>
      <c r="PU148" s="97"/>
      <c r="PV148" s="97"/>
      <c r="PW148" s="97"/>
      <c r="PX148" s="97"/>
      <c r="PY148" s="97"/>
      <c r="PZ148" s="97"/>
      <c r="QA148" s="97"/>
      <c r="QB148" s="97"/>
      <c r="QC148" s="97"/>
      <c r="QD148" s="97"/>
      <c r="QE148" s="97"/>
      <c r="QF148" s="97"/>
      <c r="QG148" s="97"/>
      <c r="QH148" s="97"/>
      <c r="QI148" s="97"/>
      <c r="QJ148" s="97"/>
      <c r="QK148" s="97"/>
      <c r="QL148" s="97"/>
      <c r="QM148" s="97"/>
      <c r="QN148" s="97"/>
      <c r="QO148" s="97"/>
      <c r="QP148" s="97"/>
      <c r="QQ148" s="97"/>
      <c r="QR148" s="97"/>
      <c r="QS148" s="97"/>
      <c r="QT148" s="97"/>
      <c r="QU148" s="97"/>
      <c r="QV148" s="97"/>
      <c r="QW148" s="97"/>
      <c r="QX148" s="97"/>
      <c r="QY148" s="97"/>
      <c r="QZ148" s="97"/>
      <c r="RA148" s="97"/>
      <c r="RB148" s="97"/>
      <c r="RC148" s="97"/>
      <c r="RD148" s="97"/>
      <c r="RE148" s="97"/>
      <c r="RF148" s="97"/>
      <c r="RG148" s="97"/>
      <c r="RH148" s="97"/>
      <c r="RI148" s="97"/>
      <c r="RJ148" s="97"/>
      <c r="RK148" s="97"/>
      <c r="RL148" s="97"/>
      <c r="RM148" s="97"/>
      <c r="RN148" s="97"/>
      <c r="RO148" s="97"/>
      <c r="RP148" s="97"/>
      <c r="RQ148" s="97"/>
      <c r="RR148" s="97"/>
      <c r="RS148" s="97"/>
      <c r="RT148" s="97"/>
      <c r="RU148" s="97"/>
      <c r="RV148" s="97"/>
      <c r="RW148" s="97"/>
      <c r="RX148" s="97"/>
      <c r="RY148" s="97"/>
      <c r="RZ148" s="97"/>
      <c r="SA148" s="97"/>
      <c r="SB148" s="97"/>
      <c r="SC148" s="97"/>
      <c r="SD148" s="97"/>
      <c r="SE148" s="97"/>
      <c r="SF148" s="97"/>
      <c r="SG148" s="97"/>
      <c r="SH148" s="97"/>
      <c r="SI148" s="97"/>
      <c r="SJ148" s="97"/>
      <c r="SK148" s="97"/>
      <c r="SL148" s="97"/>
      <c r="SM148" s="97"/>
      <c r="SN148" s="97"/>
      <c r="SO148" s="97"/>
      <c r="SP148" s="97"/>
      <c r="SQ148" s="97"/>
      <c r="SR148" s="97"/>
      <c r="SS148" s="97"/>
      <c r="ST148" s="97"/>
      <c r="SU148" s="97"/>
      <c r="SV148" s="97"/>
      <c r="SW148" s="97"/>
      <c r="SX148" s="97"/>
      <c r="SY148" s="97"/>
      <c r="SZ148" s="97"/>
      <c r="TA148" s="97"/>
      <c r="TB148" s="97"/>
      <c r="TC148" s="97"/>
      <c r="TD148" s="97"/>
      <c r="TE148" s="97"/>
      <c r="TF148" s="97"/>
      <c r="TG148" s="97"/>
      <c r="TH148" s="97"/>
      <c r="TI148" s="97"/>
      <c r="TJ148" s="97"/>
      <c r="TK148" s="97"/>
      <c r="TL148" s="97"/>
      <c r="TM148" s="97"/>
      <c r="TN148" s="97"/>
      <c r="TO148" s="97"/>
      <c r="TP148" s="97"/>
      <c r="TQ148" s="97"/>
      <c r="TR148" s="97"/>
      <c r="TS148" s="97"/>
      <c r="TT148" s="97"/>
      <c r="TU148" s="97"/>
      <c r="TV148" s="97"/>
      <c r="TW148" s="97"/>
      <c r="TX148" s="97"/>
      <c r="TY148" s="97"/>
      <c r="TZ148" s="97"/>
      <c r="UA148" s="97"/>
      <c r="UB148" s="97"/>
      <c r="UC148" s="97"/>
      <c r="UD148" s="97"/>
      <c r="UE148" s="97"/>
      <c r="UF148" s="97"/>
      <c r="UG148" s="97"/>
      <c r="UH148" s="97"/>
      <c r="UI148" s="97"/>
      <c r="UJ148" s="97"/>
      <c r="UK148" s="97"/>
      <c r="UL148" s="97"/>
      <c r="UM148" s="97"/>
      <c r="UN148" s="97"/>
      <c r="UO148" s="97"/>
      <c r="UP148" s="97"/>
      <c r="UQ148" s="97"/>
      <c r="UR148" s="97"/>
      <c r="US148" s="97"/>
      <c r="UT148" s="97"/>
      <c r="UU148" s="97"/>
      <c r="UV148" s="97"/>
      <c r="UW148" s="97"/>
      <c r="UX148" s="97"/>
      <c r="UY148" s="97"/>
      <c r="UZ148" s="97"/>
      <c r="VA148" s="97"/>
      <c r="VB148" s="97"/>
      <c r="VC148" s="97"/>
      <c r="VD148" s="97"/>
      <c r="VE148" s="97"/>
      <c r="VF148" s="97"/>
    </row>
    <row r="149" spans="1:578" s="98" customFormat="1" ht="15">
      <c r="A149" s="84">
        <v>71</v>
      </c>
      <c r="B149" s="29" t="s">
        <v>43</v>
      </c>
      <c r="C149" s="85" t="s">
        <v>44</v>
      </c>
      <c r="D149" s="86">
        <v>203</v>
      </c>
      <c r="E149" s="85" t="s">
        <v>45</v>
      </c>
      <c r="F149" s="25" t="s">
        <v>46</v>
      </c>
      <c r="G149" s="29" t="s">
        <v>421</v>
      </c>
      <c r="H149" s="26" t="s">
        <v>422</v>
      </c>
      <c r="I149" s="89">
        <v>40185</v>
      </c>
      <c r="J149" s="90" t="s">
        <v>87</v>
      </c>
      <c r="K149" s="90"/>
      <c r="L149" s="88">
        <v>40</v>
      </c>
      <c r="M149" s="88" t="s">
        <v>49</v>
      </c>
      <c r="N149" s="88" t="s">
        <v>59</v>
      </c>
      <c r="O149" s="26" t="s">
        <v>416</v>
      </c>
      <c r="P149" s="87" t="s">
        <v>1174</v>
      </c>
      <c r="Q149" s="34" t="s">
        <v>1148</v>
      </c>
      <c r="R149" s="88">
        <v>1</v>
      </c>
      <c r="S149" s="92">
        <v>13012</v>
      </c>
      <c r="T149" s="92">
        <v>500</v>
      </c>
      <c r="U149" s="92"/>
      <c r="V149" s="91">
        <f t="shared" si="67"/>
        <v>13512</v>
      </c>
      <c r="W149" s="92">
        <f t="shared" si="78"/>
        <v>2702.4</v>
      </c>
      <c r="X149" s="92"/>
      <c r="Y149" s="92">
        <f t="shared" si="68"/>
        <v>16214.4</v>
      </c>
      <c r="Z149" s="92">
        <v>957</v>
      </c>
      <c r="AA149" s="92">
        <v>661</v>
      </c>
      <c r="AB149" s="93">
        <f>102.68*2</f>
        <v>205.36</v>
      </c>
      <c r="AC149" s="92">
        <f t="shared" si="69"/>
        <v>2837.52</v>
      </c>
      <c r="AD149" s="92">
        <f t="shared" si="70"/>
        <v>486.43199999999996</v>
      </c>
      <c r="AE149" s="92">
        <f t="shared" si="71"/>
        <v>826.93439999999998</v>
      </c>
      <c r="AF149" s="92">
        <f t="shared" si="72"/>
        <v>324.28800000000001</v>
      </c>
      <c r="AG149" s="92">
        <f t="shared" si="73"/>
        <v>2972.0666666666671</v>
      </c>
      <c r="AH149" s="92">
        <f t="shared" si="74"/>
        <v>29720.666666666672</v>
      </c>
      <c r="AI149" s="92">
        <f t="shared" si="75"/>
        <v>8916.2000000000007</v>
      </c>
      <c r="AJ149" s="92">
        <f t="shared" si="76"/>
        <v>25980.345511111111</v>
      </c>
      <c r="AK149" s="92">
        <f t="shared" si="77"/>
        <v>311764.14613333333</v>
      </c>
      <c r="AL149" s="92"/>
      <c r="AM149" s="92"/>
      <c r="AN149" s="92"/>
      <c r="AO149" s="92"/>
      <c r="AP149" s="97"/>
      <c r="AQ149" s="94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97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  <c r="TC149" s="97"/>
      <c r="TD149" s="97"/>
      <c r="TE149" s="97"/>
      <c r="TF149" s="97"/>
      <c r="TG149" s="97"/>
      <c r="TH149" s="97"/>
      <c r="TI149" s="97"/>
      <c r="TJ149" s="97"/>
      <c r="TK149" s="97"/>
      <c r="TL149" s="97"/>
      <c r="TM149" s="97"/>
      <c r="TN149" s="97"/>
      <c r="TO149" s="97"/>
      <c r="TP149" s="97"/>
      <c r="TQ149" s="97"/>
      <c r="TR149" s="97"/>
      <c r="TS149" s="97"/>
      <c r="TT149" s="97"/>
      <c r="TU149" s="97"/>
      <c r="TV149" s="97"/>
      <c r="TW149" s="97"/>
      <c r="TX149" s="97"/>
      <c r="TY149" s="97"/>
      <c r="TZ149" s="97"/>
      <c r="UA149" s="97"/>
      <c r="UB149" s="97"/>
      <c r="UC149" s="97"/>
      <c r="UD149" s="97"/>
      <c r="UE149" s="97"/>
      <c r="UF149" s="97"/>
      <c r="UG149" s="97"/>
      <c r="UH149" s="97"/>
      <c r="UI149" s="97"/>
      <c r="UJ149" s="97"/>
      <c r="UK149" s="97"/>
      <c r="UL149" s="97"/>
      <c r="UM149" s="97"/>
      <c r="UN149" s="97"/>
      <c r="UO149" s="97"/>
      <c r="UP149" s="97"/>
      <c r="UQ149" s="97"/>
      <c r="UR149" s="97"/>
      <c r="US149" s="97"/>
      <c r="UT149" s="97"/>
      <c r="UU149" s="97"/>
      <c r="UV149" s="97"/>
      <c r="UW149" s="97"/>
      <c r="UX149" s="97"/>
      <c r="UY149" s="97"/>
      <c r="UZ149" s="97"/>
      <c r="VA149" s="97"/>
      <c r="VB149" s="97"/>
      <c r="VC149" s="97"/>
      <c r="VD149" s="97"/>
      <c r="VE149" s="97"/>
      <c r="VF149" s="97"/>
    </row>
    <row r="150" spans="1:578" s="98" customFormat="1" ht="15">
      <c r="A150" s="84">
        <v>72</v>
      </c>
      <c r="B150" s="29" t="s">
        <v>43</v>
      </c>
      <c r="C150" s="85" t="s">
        <v>44</v>
      </c>
      <c r="D150" s="86">
        <v>203</v>
      </c>
      <c r="E150" s="85" t="s">
        <v>45</v>
      </c>
      <c r="F150" s="25" t="s">
        <v>46</v>
      </c>
      <c r="G150" s="29" t="s">
        <v>423</v>
      </c>
      <c r="H150" s="26" t="s">
        <v>424</v>
      </c>
      <c r="I150" s="89">
        <v>42171</v>
      </c>
      <c r="J150" s="90" t="s">
        <v>87</v>
      </c>
      <c r="K150" s="90"/>
      <c r="L150" s="88">
        <v>40</v>
      </c>
      <c r="M150" s="88" t="s">
        <v>49</v>
      </c>
      <c r="N150" s="88" t="s">
        <v>59</v>
      </c>
      <c r="O150" s="26" t="s">
        <v>416</v>
      </c>
      <c r="P150" s="87" t="s">
        <v>1174</v>
      </c>
      <c r="Q150" s="34" t="s">
        <v>1148</v>
      </c>
      <c r="R150" s="88">
        <v>1</v>
      </c>
      <c r="S150" s="92">
        <v>13012</v>
      </c>
      <c r="T150" s="92">
        <v>500</v>
      </c>
      <c r="U150" s="92"/>
      <c r="V150" s="91">
        <f t="shared" si="67"/>
        <v>13512</v>
      </c>
      <c r="W150" s="92">
        <f t="shared" si="78"/>
        <v>2702.4</v>
      </c>
      <c r="X150" s="92"/>
      <c r="Y150" s="92">
        <f t="shared" si="68"/>
        <v>16214.4</v>
      </c>
      <c r="Z150" s="92">
        <v>957</v>
      </c>
      <c r="AA150" s="92">
        <v>661</v>
      </c>
      <c r="AB150" s="93"/>
      <c r="AC150" s="92">
        <f t="shared" si="69"/>
        <v>2837.52</v>
      </c>
      <c r="AD150" s="92">
        <f t="shared" si="70"/>
        <v>486.43199999999996</v>
      </c>
      <c r="AE150" s="92">
        <f t="shared" si="71"/>
        <v>826.93439999999998</v>
      </c>
      <c r="AF150" s="92">
        <f t="shared" si="72"/>
        <v>324.28800000000001</v>
      </c>
      <c r="AG150" s="92">
        <f t="shared" si="73"/>
        <v>2972.0666666666671</v>
      </c>
      <c r="AH150" s="92">
        <f t="shared" si="74"/>
        <v>29720.666666666672</v>
      </c>
      <c r="AI150" s="92">
        <f t="shared" si="75"/>
        <v>8916.2000000000007</v>
      </c>
      <c r="AJ150" s="92">
        <f t="shared" si="76"/>
        <v>25774.98551111111</v>
      </c>
      <c r="AK150" s="92">
        <f t="shared" si="77"/>
        <v>309299.82613333332</v>
      </c>
      <c r="AL150" s="92"/>
      <c r="AM150" s="92"/>
      <c r="AN150" s="92"/>
      <c r="AO150" s="92"/>
      <c r="AP150" s="97"/>
      <c r="AQ150" s="94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  <c r="CF150" s="97"/>
      <c r="CG150" s="97"/>
      <c r="CH150" s="97"/>
      <c r="CI150" s="97"/>
      <c r="CJ150" s="97"/>
      <c r="CK150" s="97"/>
      <c r="CL150" s="97"/>
      <c r="CM150" s="97"/>
      <c r="CN150" s="97"/>
      <c r="CO150" s="97"/>
      <c r="CP150" s="97"/>
      <c r="CQ150" s="97"/>
      <c r="CR150" s="97"/>
      <c r="CS150" s="97"/>
      <c r="CT150" s="97"/>
      <c r="CU150" s="97"/>
      <c r="CV150" s="97"/>
      <c r="CW150" s="97"/>
      <c r="CX150" s="97"/>
      <c r="CY150" s="97"/>
      <c r="CZ150" s="97"/>
      <c r="DA150" s="97"/>
      <c r="DB150" s="97"/>
      <c r="DC150" s="97"/>
      <c r="DD150" s="97"/>
      <c r="DE150" s="97"/>
      <c r="DF150" s="97"/>
      <c r="DG150" s="97"/>
      <c r="DH150" s="97"/>
      <c r="DI150" s="97"/>
      <c r="DJ150" s="97"/>
      <c r="DK150" s="97"/>
      <c r="DL150" s="97"/>
      <c r="DM150" s="97"/>
      <c r="DN150" s="97"/>
      <c r="DO150" s="97"/>
      <c r="DP150" s="97"/>
      <c r="DQ150" s="97"/>
      <c r="DR150" s="97"/>
      <c r="DS150" s="97"/>
      <c r="DT150" s="97"/>
      <c r="DU150" s="97"/>
      <c r="DV150" s="97"/>
      <c r="DW150" s="97"/>
      <c r="DX150" s="97"/>
      <c r="DY150" s="97"/>
      <c r="DZ150" s="97"/>
      <c r="EA150" s="97"/>
      <c r="EB150" s="97"/>
      <c r="EC150" s="97"/>
      <c r="ED150" s="97"/>
      <c r="EE150" s="97"/>
      <c r="EF150" s="97"/>
      <c r="EG150" s="97"/>
      <c r="EH150" s="97"/>
      <c r="EI150" s="97"/>
      <c r="EJ150" s="97"/>
      <c r="EK150" s="97"/>
      <c r="EL150" s="97"/>
      <c r="EM150" s="97"/>
      <c r="EN150" s="97"/>
      <c r="EO150" s="97"/>
      <c r="EP150" s="97"/>
      <c r="EQ150" s="97"/>
      <c r="ER150" s="97"/>
      <c r="ES150" s="97"/>
      <c r="ET150" s="97"/>
      <c r="EU150" s="97"/>
      <c r="EV150" s="97"/>
      <c r="EW150" s="97"/>
      <c r="EX150" s="97"/>
      <c r="EY150" s="97"/>
      <c r="EZ150" s="97"/>
      <c r="FA150" s="97"/>
      <c r="FB150" s="97"/>
      <c r="FC150" s="97"/>
      <c r="FD150" s="97"/>
      <c r="FE150" s="97"/>
      <c r="FF150" s="97"/>
      <c r="FG150" s="97"/>
      <c r="FH150" s="97"/>
      <c r="FI150" s="97"/>
      <c r="FJ150" s="97"/>
      <c r="FK150" s="97"/>
      <c r="FL150" s="97"/>
      <c r="FM150" s="97"/>
      <c r="FN150" s="97"/>
      <c r="FO150" s="97"/>
      <c r="FP150" s="97"/>
      <c r="FQ150" s="97"/>
      <c r="FR150" s="97"/>
      <c r="FS150" s="97"/>
      <c r="FT150" s="97"/>
      <c r="FU150" s="97"/>
      <c r="FV150" s="97"/>
      <c r="FW150" s="97"/>
      <c r="FX150" s="97"/>
      <c r="FY150" s="97"/>
      <c r="FZ150" s="97"/>
      <c r="GA150" s="97"/>
      <c r="GB150" s="97"/>
      <c r="GC150" s="97"/>
      <c r="GD150" s="97"/>
      <c r="GE150" s="97"/>
      <c r="GF150" s="97"/>
      <c r="GG150" s="97"/>
      <c r="GH150" s="97"/>
      <c r="GI150" s="97"/>
      <c r="GJ150" s="97"/>
      <c r="GK150" s="97"/>
      <c r="GL150" s="97"/>
      <c r="GM150" s="97"/>
      <c r="GN150" s="97"/>
      <c r="GO150" s="97"/>
      <c r="GP150" s="97"/>
      <c r="GQ150" s="97"/>
      <c r="GR150" s="97"/>
      <c r="GS150" s="97"/>
      <c r="GT150" s="97"/>
      <c r="GU150" s="97"/>
      <c r="GV150" s="97"/>
      <c r="GW150" s="97"/>
      <c r="GX150" s="97"/>
      <c r="GY150" s="97"/>
      <c r="GZ150" s="97"/>
      <c r="HA150" s="97"/>
      <c r="HB150" s="97"/>
      <c r="HC150" s="97"/>
      <c r="HD150" s="97"/>
      <c r="HE150" s="97"/>
      <c r="HF150" s="97"/>
      <c r="HG150" s="97"/>
      <c r="HH150" s="97"/>
      <c r="HI150" s="97"/>
      <c r="HJ150" s="97"/>
      <c r="HK150" s="97"/>
      <c r="HL150" s="97"/>
      <c r="HM150" s="97"/>
      <c r="HN150" s="97"/>
      <c r="HO150" s="97"/>
      <c r="HP150" s="97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  <c r="IN150" s="97"/>
      <c r="IO150" s="97"/>
      <c r="IP150" s="97"/>
      <c r="IQ150" s="97"/>
      <c r="IR150" s="97"/>
      <c r="IS150" s="97"/>
      <c r="IT150" s="97"/>
      <c r="IU150" s="97"/>
      <c r="IV150" s="97"/>
      <c r="IW150" s="97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  <c r="JK150" s="97"/>
      <c r="JL150" s="97"/>
      <c r="JM150" s="97"/>
      <c r="JN150" s="97"/>
      <c r="JO150" s="97"/>
      <c r="JP150" s="97"/>
      <c r="JQ150" s="97"/>
      <c r="JR150" s="97"/>
      <c r="JS150" s="97"/>
      <c r="JT150" s="97"/>
      <c r="JU150" s="97"/>
      <c r="JV150" s="97"/>
      <c r="JW150" s="97"/>
      <c r="JX150" s="97"/>
      <c r="JY150" s="97"/>
      <c r="JZ150" s="97"/>
      <c r="KA150" s="97"/>
      <c r="KB150" s="97"/>
      <c r="KC150" s="97"/>
      <c r="KD150" s="97"/>
      <c r="KE150" s="97"/>
      <c r="KF150" s="97"/>
      <c r="KG150" s="97"/>
      <c r="KH150" s="97"/>
      <c r="KI150" s="97"/>
      <c r="KJ150" s="97"/>
      <c r="KK150" s="97"/>
      <c r="KL150" s="97"/>
      <c r="KM150" s="97"/>
      <c r="KN150" s="97"/>
      <c r="KO150" s="97"/>
      <c r="KP150" s="97"/>
      <c r="KQ150" s="97"/>
      <c r="KR150" s="97"/>
      <c r="KS150" s="97"/>
      <c r="KT150" s="97"/>
      <c r="KU150" s="97"/>
      <c r="KV150" s="97"/>
      <c r="KW150" s="97"/>
      <c r="KX150" s="97"/>
      <c r="KY150" s="97"/>
      <c r="KZ150" s="97"/>
      <c r="LA150" s="97"/>
      <c r="LB150" s="97"/>
      <c r="LC150" s="97"/>
      <c r="LD150" s="97"/>
      <c r="LE150" s="97"/>
      <c r="LF150" s="97"/>
      <c r="LG150" s="97"/>
      <c r="LH150" s="97"/>
      <c r="LI150" s="97"/>
      <c r="LJ150" s="97"/>
      <c r="LK150" s="97"/>
      <c r="LL150" s="97"/>
      <c r="LM150" s="97"/>
      <c r="LN150" s="97"/>
      <c r="LO150" s="97"/>
      <c r="LP150" s="97"/>
      <c r="LQ150" s="97"/>
      <c r="LR150" s="97"/>
      <c r="LS150" s="97"/>
      <c r="LT150" s="97"/>
      <c r="LU150" s="97"/>
      <c r="LV150" s="97"/>
      <c r="LW150" s="97"/>
      <c r="LX150" s="97"/>
      <c r="LY150" s="97"/>
      <c r="LZ150" s="97"/>
      <c r="MA150" s="97"/>
      <c r="MB150" s="97"/>
      <c r="MC150" s="97"/>
      <c r="MD150" s="97"/>
      <c r="ME150" s="97"/>
      <c r="MF150" s="97"/>
      <c r="MG150" s="97"/>
      <c r="MH150" s="97"/>
      <c r="MI150" s="97"/>
      <c r="MJ150" s="97"/>
      <c r="MK150" s="97"/>
      <c r="ML150" s="97"/>
      <c r="MM150" s="97"/>
      <c r="MN150" s="97"/>
      <c r="MO150" s="97"/>
      <c r="MP150" s="97"/>
      <c r="MQ150" s="97"/>
      <c r="MR150" s="97"/>
      <c r="MS150" s="97"/>
      <c r="MT150" s="97"/>
      <c r="MU150" s="97"/>
      <c r="MV150" s="97"/>
      <c r="MW150" s="97"/>
      <c r="MX150" s="97"/>
      <c r="MY150" s="97"/>
      <c r="MZ150" s="97"/>
      <c r="NA150" s="97"/>
      <c r="NB150" s="97"/>
      <c r="NC150" s="97"/>
      <c r="ND150" s="97"/>
      <c r="NE150" s="97"/>
      <c r="NF150" s="97"/>
      <c r="NG150" s="97"/>
      <c r="NH150" s="97"/>
      <c r="NI150" s="97"/>
      <c r="NJ150" s="97"/>
      <c r="NK150" s="97"/>
      <c r="NL150" s="97"/>
      <c r="NM150" s="97"/>
      <c r="NN150" s="97"/>
      <c r="NO150" s="97"/>
      <c r="NP150" s="97"/>
      <c r="NQ150" s="97"/>
      <c r="NR150" s="97"/>
      <c r="NS150" s="97"/>
      <c r="NT150" s="97"/>
      <c r="NU150" s="97"/>
      <c r="NV150" s="97"/>
      <c r="NW150" s="97"/>
      <c r="NX150" s="97"/>
      <c r="NY150" s="97"/>
      <c r="NZ150" s="97"/>
      <c r="OA150" s="97"/>
      <c r="OB150" s="97"/>
      <c r="OC150" s="97"/>
      <c r="OD150" s="97"/>
      <c r="OE150" s="97"/>
      <c r="OF150" s="97"/>
      <c r="OG150" s="97"/>
      <c r="OH150" s="97"/>
      <c r="OI150" s="97"/>
      <c r="OJ150" s="97"/>
      <c r="OK150" s="97"/>
      <c r="OL150" s="97"/>
      <c r="OM150" s="97"/>
      <c r="ON150" s="97"/>
      <c r="OO150" s="97"/>
      <c r="OP150" s="97"/>
      <c r="OQ150" s="97"/>
      <c r="OR150" s="97"/>
      <c r="OS150" s="97"/>
      <c r="OT150" s="97"/>
      <c r="OU150" s="97"/>
      <c r="OV150" s="97"/>
      <c r="OW150" s="97"/>
      <c r="OX150" s="97"/>
      <c r="OY150" s="97"/>
      <c r="OZ150" s="97"/>
      <c r="PA150" s="97"/>
      <c r="PB150" s="97"/>
      <c r="PC150" s="97"/>
      <c r="PD150" s="97"/>
      <c r="PE150" s="97"/>
      <c r="PF150" s="97"/>
      <c r="PG150" s="97"/>
      <c r="PH150" s="97"/>
      <c r="PI150" s="97"/>
      <c r="PJ150" s="97"/>
      <c r="PK150" s="97"/>
      <c r="PL150" s="97"/>
      <c r="PM150" s="97"/>
      <c r="PN150" s="97"/>
      <c r="PO150" s="97"/>
      <c r="PP150" s="97"/>
      <c r="PQ150" s="97"/>
      <c r="PR150" s="97"/>
      <c r="PS150" s="97"/>
      <c r="PT150" s="97"/>
      <c r="PU150" s="97"/>
      <c r="PV150" s="97"/>
      <c r="PW150" s="97"/>
      <c r="PX150" s="97"/>
      <c r="PY150" s="97"/>
      <c r="PZ150" s="97"/>
      <c r="QA150" s="97"/>
      <c r="QB150" s="97"/>
      <c r="QC150" s="97"/>
      <c r="QD150" s="97"/>
      <c r="QE150" s="97"/>
      <c r="QF150" s="97"/>
      <c r="QG150" s="97"/>
      <c r="QH150" s="97"/>
      <c r="QI150" s="97"/>
      <c r="QJ150" s="97"/>
      <c r="QK150" s="97"/>
      <c r="QL150" s="97"/>
      <c r="QM150" s="97"/>
      <c r="QN150" s="97"/>
      <c r="QO150" s="97"/>
      <c r="QP150" s="97"/>
      <c r="QQ150" s="97"/>
      <c r="QR150" s="97"/>
      <c r="QS150" s="97"/>
      <c r="QT150" s="97"/>
      <c r="QU150" s="97"/>
      <c r="QV150" s="97"/>
      <c r="QW150" s="97"/>
      <c r="QX150" s="97"/>
      <c r="QY150" s="97"/>
      <c r="QZ150" s="97"/>
      <c r="RA150" s="97"/>
      <c r="RB150" s="97"/>
      <c r="RC150" s="97"/>
      <c r="RD150" s="97"/>
      <c r="RE150" s="97"/>
      <c r="RF150" s="97"/>
      <c r="RG150" s="97"/>
      <c r="RH150" s="97"/>
      <c r="RI150" s="97"/>
      <c r="RJ150" s="97"/>
      <c r="RK150" s="97"/>
      <c r="RL150" s="97"/>
      <c r="RM150" s="97"/>
      <c r="RN150" s="97"/>
      <c r="RO150" s="97"/>
      <c r="RP150" s="97"/>
      <c r="RQ150" s="97"/>
      <c r="RR150" s="97"/>
      <c r="RS150" s="97"/>
      <c r="RT150" s="97"/>
      <c r="RU150" s="97"/>
      <c r="RV150" s="97"/>
      <c r="RW150" s="97"/>
      <c r="RX150" s="97"/>
      <c r="RY150" s="97"/>
      <c r="RZ150" s="97"/>
      <c r="SA150" s="97"/>
      <c r="SB150" s="97"/>
      <c r="SC150" s="97"/>
      <c r="SD150" s="97"/>
      <c r="SE150" s="97"/>
      <c r="SF150" s="97"/>
      <c r="SG150" s="97"/>
      <c r="SH150" s="97"/>
      <c r="SI150" s="97"/>
      <c r="SJ150" s="97"/>
      <c r="SK150" s="97"/>
      <c r="SL150" s="97"/>
      <c r="SM150" s="97"/>
      <c r="SN150" s="97"/>
      <c r="SO150" s="97"/>
      <c r="SP150" s="97"/>
      <c r="SQ150" s="97"/>
      <c r="SR150" s="97"/>
      <c r="SS150" s="97"/>
      <c r="ST150" s="97"/>
      <c r="SU150" s="97"/>
      <c r="SV150" s="97"/>
      <c r="SW150" s="97"/>
      <c r="SX150" s="97"/>
      <c r="SY150" s="97"/>
      <c r="SZ150" s="97"/>
      <c r="TA150" s="97"/>
      <c r="TB150" s="97"/>
      <c r="TC150" s="97"/>
      <c r="TD150" s="97"/>
      <c r="TE150" s="97"/>
      <c r="TF150" s="97"/>
      <c r="TG150" s="97"/>
      <c r="TH150" s="97"/>
      <c r="TI150" s="97"/>
      <c r="TJ150" s="97"/>
      <c r="TK150" s="97"/>
      <c r="TL150" s="97"/>
      <c r="TM150" s="97"/>
      <c r="TN150" s="97"/>
      <c r="TO150" s="97"/>
      <c r="TP150" s="97"/>
      <c r="TQ150" s="97"/>
      <c r="TR150" s="97"/>
      <c r="TS150" s="97"/>
      <c r="TT150" s="97"/>
      <c r="TU150" s="97"/>
      <c r="TV150" s="97"/>
      <c r="TW150" s="97"/>
      <c r="TX150" s="97"/>
      <c r="TY150" s="97"/>
      <c r="TZ150" s="97"/>
      <c r="UA150" s="97"/>
      <c r="UB150" s="97"/>
      <c r="UC150" s="97"/>
      <c r="UD150" s="97"/>
      <c r="UE150" s="97"/>
      <c r="UF150" s="97"/>
      <c r="UG150" s="97"/>
      <c r="UH150" s="97"/>
      <c r="UI150" s="97"/>
      <c r="UJ150" s="97"/>
      <c r="UK150" s="97"/>
      <c r="UL150" s="97"/>
      <c r="UM150" s="97"/>
      <c r="UN150" s="97"/>
      <c r="UO150" s="97"/>
      <c r="UP150" s="97"/>
      <c r="UQ150" s="97"/>
      <c r="UR150" s="97"/>
      <c r="US150" s="97"/>
      <c r="UT150" s="97"/>
      <c r="UU150" s="97"/>
      <c r="UV150" s="97"/>
      <c r="UW150" s="97"/>
      <c r="UX150" s="97"/>
      <c r="UY150" s="97"/>
      <c r="UZ150" s="97"/>
      <c r="VA150" s="97"/>
      <c r="VB150" s="97"/>
      <c r="VC150" s="97"/>
      <c r="VD150" s="97"/>
      <c r="VE150" s="97"/>
      <c r="VF150" s="97"/>
    </row>
    <row r="151" spans="1:578" s="98" customFormat="1" ht="15">
      <c r="A151" s="84">
        <v>73</v>
      </c>
      <c r="B151" s="29" t="s">
        <v>43</v>
      </c>
      <c r="C151" s="85" t="s">
        <v>44</v>
      </c>
      <c r="D151" s="86">
        <v>203</v>
      </c>
      <c r="E151" s="85" t="s">
        <v>45</v>
      </c>
      <c r="F151" s="25" t="s">
        <v>46</v>
      </c>
      <c r="G151" s="29" t="s">
        <v>425</v>
      </c>
      <c r="H151" s="26" t="s">
        <v>426</v>
      </c>
      <c r="I151" s="89">
        <v>40603</v>
      </c>
      <c r="J151" s="90" t="s">
        <v>87</v>
      </c>
      <c r="K151" s="90"/>
      <c r="L151" s="88">
        <v>40</v>
      </c>
      <c r="M151" s="88" t="s">
        <v>49</v>
      </c>
      <c r="N151" s="88" t="s">
        <v>59</v>
      </c>
      <c r="O151" s="26" t="s">
        <v>416</v>
      </c>
      <c r="P151" s="87" t="s">
        <v>1174</v>
      </c>
      <c r="Q151" s="34" t="s">
        <v>1148</v>
      </c>
      <c r="R151" s="88">
        <v>1</v>
      </c>
      <c r="S151" s="92">
        <v>13012</v>
      </c>
      <c r="T151" s="92">
        <v>500</v>
      </c>
      <c r="U151" s="92"/>
      <c r="V151" s="91">
        <f t="shared" si="67"/>
        <v>13512</v>
      </c>
      <c r="W151" s="92">
        <f t="shared" si="78"/>
        <v>2702.4</v>
      </c>
      <c r="X151" s="92"/>
      <c r="Y151" s="92">
        <f t="shared" si="68"/>
        <v>16214.4</v>
      </c>
      <c r="Z151" s="92">
        <v>957</v>
      </c>
      <c r="AA151" s="92">
        <v>661</v>
      </c>
      <c r="AB151" s="93">
        <f>102.68*2</f>
        <v>205.36</v>
      </c>
      <c r="AC151" s="92">
        <f t="shared" si="69"/>
        <v>2837.52</v>
      </c>
      <c r="AD151" s="92">
        <f t="shared" si="70"/>
        <v>486.43199999999996</v>
      </c>
      <c r="AE151" s="92">
        <f t="shared" si="71"/>
        <v>826.93439999999998</v>
      </c>
      <c r="AF151" s="92">
        <f t="shared" si="72"/>
        <v>324.28800000000001</v>
      </c>
      <c r="AG151" s="92">
        <f t="shared" si="73"/>
        <v>2972.0666666666671</v>
      </c>
      <c r="AH151" s="92">
        <f t="shared" si="74"/>
        <v>29720.666666666672</v>
      </c>
      <c r="AI151" s="92">
        <f t="shared" si="75"/>
        <v>8916.2000000000007</v>
      </c>
      <c r="AJ151" s="92">
        <f t="shared" si="76"/>
        <v>25980.345511111111</v>
      </c>
      <c r="AK151" s="92">
        <f t="shared" si="77"/>
        <v>311764.14613333333</v>
      </c>
      <c r="AL151" s="92"/>
      <c r="AM151" s="92"/>
      <c r="AN151" s="92"/>
      <c r="AO151" s="92"/>
      <c r="AP151" s="97"/>
      <c r="AQ151" s="94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/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97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  <c r="TC151" s="97"/>
      <c r="TD151" s="97"/>
      <c r="TE151" s="97"/>
      <c r="TF151" s="97"/>
      <c r="TG151" s="97"/>
      <c r="TH151" s="97"/>
      <c r="TI151" s="97"/>
      <c r="TJ151" s="97"/>
      <c r="TK151" s="97"/>
      <c r="TL151" s="97"/>
      <c r="TM151" s="97"/>
      <c r="TN151" s="97"/>
      <c r="TO151" s="97"/>
      <c r="TP151" s="97"/>
      <c r="TQ151" s="97"/>
      <c r="TR151" s="97"/>
      <c r="TS151" s="97"/>
      <c r="TT151" s="97"/>
      <c r="TU151" s="97"/>
      <c r="TV151" s="97"/>
      <c r="TW151" s="97"/>
      <c r="TX151" s="97"/>
      <c r="TY151" s="97"/>
      <c r="TZ151" s="97"/>
      <c r="UA151" s="97"/>
      <c r="UB151" s="97"/>
      <c r="UC151" s="97"/>
      <c r="UD151" s="97"/>
      <c r="UE151" s="97"/>
      <c r="UF151" s="97"/>
      <c r="UG151" s="97"/>
      <c r="UH151" s="97"/>
      <c r="UI151" s="97"/>
      <c r="UJ151" s="97"/>
      <c r="UK151" s="97"/>
      <c r="UL151" s="97"/>
      <c r="UM151" s="97"/>
      <c r="UN151" s="97"/>
      <c r="UO151" s="97"/>
      <c r="UP151" s="97"/>
      <c r="UQ151" s="97"/>
      <c r="UR151" s="97"/>
      <c r="US151" s="97"/>
      <c r="UT151" s="97"/>
      <c r="UU151" s="97"/>
      <c r="UV151" s="97"/>
      <c r="UW151" s="97"/>
      <c r="UX151" s="97"/>
      <c r="UY151" s="97"/>
      <c r="UZ151" s="97"/>
      <c r="VA151" s="97"/>
      <c r="VB151" s="97"/>
      <c r="VC151" s="97"/>
      <c r="VD151" s="97"/>
      <c r="VE151" s="97"/>
      <c r="VF151" s="97"/>
    </row>
    <row r="152" spans="1:578" s="98" customFormat="1" ht="15">
      <c r="A152" s="84">
        <v>74</v>
      </c>
      <c r="B152" s="29" t="s">
        <v>43</v>
      </c>
      <c r="C152" s="85" t="s">
        <v>44</v>
      </c>
      <c r="D152" s="86">
        <v>203</v>
      </c>
      <c r="E152" s="85" t="s">
        <v>45</v>
      </c>
      <c r="F152" s="25" t="s">
        <v>46</v>
      </c>
      <c r="G152" s="29" t="s">
        <v>427</v>
      </c>
      <c r="H152" s="27" t="s">
        <v>428</v>
      </c>
      <c r="I152" s="89">
        <v>40603</v>
      </c>
      <c r="J152" s="90" t="s">
        <v>87</v>
      </c>
      <c r="K152" s="90"/>
      <c r="L152" s="88">
        <v>40</v>
      </c>
      <c r="M152" s="88" t="s">
        <v>49</v>
      </c>
      <c r="N152" s="88" t="s">
        <v>59</v>
      </c>
      <c r="O152" s="26" t="s">
        <v>416</v>
      </c>
      <c r="P152" s="87" t="s">
        <v>1174</v>
      </c>
      <c r="Q152" s="34" t="s">
        <v>1148</v>
      </c>
      <c r="R152" s="88">
        <v>1</v>
      </c>
      <c r="S152" s="92">
        <v>13012</v>
      </c>
      <c r="T152" s="92">
        <v>500</v>
      </c>
      <c r="U152" s="92"/>
      <c r="V152" s="91">
        <f t="shared" si="67"/>
        <v>13512</v>
      </c>
      <c r="W152" s="92">
        <f t="shared" si="78"/>
        <v>2702.4</v>
      </c>
      <c r="X152" s="92"/>
      <c r="Y152" s="92">
        <f t="shared" si="68"/>
        <v>16214.4</v>
      </c>
      <c r="Z152" s="92">
        <v>957</v>
      </c>
      <c r="AA152" s="92">
        <v>661</v>
      </c>
      <c r="AB152" s="93">
        <f>102.68*2</f>
        <v>205.36</v>
      </c>
      <c r="AC152" s="92">
        <f t="shared" si="69"/>
        <v>2837.52</v>
      </c>
      <c r="AD152" s="92">
        <f t="shared" si="70"/>
        <v>486.43199999999996</v>
      </c>
      <c r="AE152" s="92">
        <f t="shared" si="71"/>
        <v>826.93439999999998</v>
      </c>
      <c r="AF152" s="92">
        <f t="shared" si="72"/>
        <v>324.28800000000001</v>
      </c>
      <c r="AG152" s="92">
        <f t="shared" si="73"/>
        <v>2972.0666666666671</v>
      </c>
      <c r="AH152" s="92">
        <f t="shared" si="74"/>
        <v>29720.666666666672</v>
      </c>
      <c r="AI152" s="92">
        <f t="shared" si="75"/>
        <v>8916.2000000000007</v>
      </c>
      <c r="AJ152" s="92">
        <f t="shared" si="76"/>
        <v>25980.345511111111</v>
      </c>
      <c r="AK152" s="92">
        <f t="shared" si="77"/>
        <v>311764.14613333333</v>
      </c>
      <c r="AL152" s="92"/>
      <c r="AM152" s="92"/>
      <c r="AN152" s="92"/>
      <c r="AO152" s="92"/>
      <c r="AP152" s="97"/>
      <c r="AQ152" s="94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  <c r="CF152" s="97"/>
      <c r="CG152" s="97"/>
      <c r="CH152" s="97"/>
      <c r="CI152" s="97"/>
      <c r="CJ152" s="97"/>
      <c r="CK152" s="97"/>
      <c r="CL152" s="97"/>
      <c r="CM152" s="97"/>
      <c r="CN152" s="97"/>
      <c r="CO152" s="97"/>
      <c r="CP152" s="97"/>
      <c r="CQ152" s="97"/>
      <c r="CR152" s="97"/>
      <c r="CS152" s="97"/>
      <c r="CT152" s="97"/>
      <c r="CU152" s="97"/>
      <c r="CV152" s="97"/>
      <c r="CW152" s="97"/>
      <c r="CX152" s="97"/>
      <c r="CY152" s="97"/>
      <c r="CZ152" s="97"/>
      <c r="DA152" s="97"/>
      <c r="DB152" s="97"/>
      <c r="DC152" s="97"/>
      <c r="DD152" s="97"/>
      <c r="DE152" s="97"/>
      <c r="DF152" s="97"/>
      <c r="DG152" s="97"/>
      <c r="DH152" s="97"/>
      <c r="DI152" s="97"/>
      <c r="DJ152" s="97"/>
      <c r="DK152" s="97"/>
      <c r="DL152" s="97"/>
      <c r="DM152" s="97"/>
      <c r="DN152" s="97"/>
      <c r="DO152" s="97"/>
      <c r="DP152" s="97"/>
      <c r="DQ152" s="97"/>
      <c r="DR152" s="97"/>
      <c r="DS152" s="97"/>
      <c r="DT152" s="97"/>
      <c r="DU152" s="97"/>
      <c r="DV152" s="97"/>
      <c r="DW152" s="97"/>
      <c r="DX152" s="97"/>
      <c r="DY152" s="97"/>
      <c r="DZ152" s="97"/>
      <c r="EA152" s="97"/>
      <c r="EB152" s="97"/>
      <c r="EC152" s="97"/>
      <c r="ED152" s="97"/>
      <c r="EE152" s="97"/>
      <c r="EF152" s="97"/>
      <c r="EG152" s="97"/>
      <c r="EH152" s="97"/>
      <c r="EI152" s="97"/>
      <c r="EJ152" s="97"/>
      <c r="EK152" s="97"/>
      <c r="EL152" s="97"/>
      <c r="EM152" s="97"/>
      <c r="EN152" s="97"/>
      <c r="EO152" s="97"/>
      <c r="EP152" s="97"/>
      <c r="EQ152" s="97"/>
      <c r="ER152" s="97"/>
      <c r="ES152" s="97"/>
      <c r="ET152" s="97"/>
      <c r="EU152" s="97"/>
      <c r="EV152" s="97"/>
      <c r="EW152" s="97"/>
      <c r="EX152" s="97"/>
      <c r="EY152" s="97"/>
      <c r="EZ152" s="97"/>
      <c r="FA152" s="97"/>
      <c r="FB152" s="97"/>
      <c r="FC152" s="97"/>
      <c r="FD152" s="97"/>
      <c r="FE152" s="97"/>
      <c r="FF152" s="97"/>
      <c r="FG152" s="97"/>
      <c r="FH152" s="97"/>
      <c r="FI152" s="97"/>
      <c r="FJ152" s="97"/>
      <c r="FK152" s="97"/>
      <c r="FL152" s="97"/>
      <c r="FM152" s="97"/>
      <c r="FN152" s="97"/>
      <c r="FO152" s="97"/>
      <c r="FP152" s="97"/>
      <c r="FQ152" s="97"/>
      <c r="FR152" s="97"/>
      <c r="FS152" s="97"/>
      <c r="FT152" s="97"/>
      <c r="FU152" s="97"/>
      <c r="FV152" s="97"/>
      <c r="FW152" s="97"/>
      <c r="FX152" s="97"/>
      <c r="FY152" s="97"/>
      <c r="FZ152" s="97"/>
      <c r="GA152" s="97"/>
      <c r="GB152" s="97"/>
      <c r="GC152" s="97"/>
      <c r="GD152" s="97"/>
      <c r="GE152" s="97"/>
      <c r="GF152" s="97"/>
      <c r="GG152" s="97"/>
      <c r="GH152" s="97"/>
      <c r="GI152" s="97"/>
      <c r="GJ152" s="97"/>
      <c r="GK152" s="97"/>
      <c r="GL152" s="97"/>
      <c r="GM152" s="97"/>
      <c r="GN152" s="97"/>
      <c r="GO152" s="97"/>
      <c r="GP152" s="97"/>
      <c r="GQ152" s="97"/>
      <c r="GR152" s="97"/>
      <c r="GS152" s="97"/>
      <c r="GT152" s="97"/>
      <c r="GU152" s="97"/>
      <c r="GV152" s="97"/>
      <c r="GW152" s="97"/>
      <c r="GX152" s="97"/>
      <c r="GY152" s="97"/>
      <c r="GZ152" s="97"/>
      <c r="HA152" s="97"/>
      <c r="HB152" s="97"/>
      <c r="HC152" s="97"/>
      <c r="HD152" s="97"/>
      <c r="HE152" s="97"/>
      <c r="HF152" s="97"/>
      <c r="HG152" s="97"/>
      <c r="HH152" s="97"/>
      <c r="HI152" s="97"/>
      <c r="HJ152" s="97"/>
      <c r="HK152" s="97"/>
      <c r="HL152" s="97"/>
      <c r="HM152" s="97"/>
      <c r="HN152" s="97"/>
      <c r="HO152" s="97"/>
      <c r="HP152" s="97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97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97"/>
      <c r="LJ152" s="97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97"/>
      <c r="LW152" s="97"/>
      <c r="LX152" s="97"/>
      <c r="LY152" s="97"/>
      <c r="LZ152" s="97"/>
      <c r="MA152" s="97"/>
      <c r="MB152" s="97"/>
      <c r="MC152" s="97"/>
      <c r="MD152" s="97"/>
      <c r="ME152" s="97"/>
      <c r="MF152" s="97"/>
      <c r="MG152" s="97"/>
      <c r="MH152" s="97"/>
      <c r="MI152" s="97"/>
      <c r="MJ152" s="97"/>
      <c r="MK152" s="97"/>
      <c r="ML152" s="97"/>
      <c r="MM152" s="97"/>
      <c r="MN152" s="97"/>
      <c r="MO152" s="97"/>
      <c r="MP152" s="97"/>
      <c r="MQ152" s="97"/>
      <c r="MR152" s="97"/>
      <c r="MS152" s="97"/>
      <c r="MT152" s="97"/>
      <c r="MU152" s="97"/>
      <c r="MV152" s="97"/>
      <c r="MW152" s="97"/>
      <c r="MX152" s="97"/>
      <c r="MY152" s="97"/>
      <c r="MZ152" s="97"/>
      <c r="NA152" s="97"/>
      <c r="NB152" s="97"/>
      <c r="NC152" s="97"/>
      <c r="ND152" s="97"/>
      <c r="NE152" s="97"/>
      <c r="NF152" s="97"/>
      <c r="NG152" s="97"/>
      <c r="NH152" s="97"/>
      <c r="NI152" s="97"/>
      <c r="NJ152" s="97"/>
      <c r="NK152" s="97"/>
      <c r="NL152" s="97"/>
      <c r="NM152" s="97"/>
      <c r="NN152" s="97"/>
      <c r="NO152" s="97"/>
      <c r="NP152" s="97"/>
      <c r="NQ152" s="97"/>
      <c r="NR152" s="97"/>
      <c r="NS152" s="97"/>
      <c r="NT152" s="97"/>
      <c r="NU152" s="97"/>
      <c r="NV152" s="97"/>
      <c r="NW152" s="97"/>
      <c r="NX152" s="97"/>
      <c r="NY152" s="97"/>
      <c r="NZ152" s="97"/>
      <c r="OA152" s="97"/>
      <c r="OB152" s="97"/>
      <c r="OC152" s="97"/>
      <c r="OD152" s="97"/>
      <c r="OE152" s="97"/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/>
      <c r="PC152" s="97"/>
      <c r="PD152" s="97"/>
      <c r="PE152" s="97"/>
      <c r="PF152" s="97"/>
      <c r="PG152" s="97"/>
      <c r="PH152" s="97"/>
      <c r="PI152" s="97"/>
      <c r="PJ152" s="97"/>
      <c r="PK152" s="97"/>
      <c r="PL152" s="97"/>
      <c r="PM152" s="97"/>
      <c r="PN152" s="97"/>
      <c r="PO152" s="97"/>
      <c r="PP152" s="97"/>
      <c r="PQ152" s="97"/>
      <c r="PR152" s="97"/>
      <c r="PS152" s="97"/>
      <c r="PT152" s="97"/>
      <c r="PU152" s="97"/>
      <c r="PV152" s="97"/>
      <c r="PW152" s="97"/>
      <c r="PX152" s="97"/>
      <c r="PY152" s="97"/>
      <c r="PZ152" s="97"/>
      <c r="QA152" s="97"/>
      <c r="QB152" s="97"/>
      <c r="QC152" s="97"/>
      <c r="QD152" s="97"/>
      <c r="QE152" s="97"/>
      <c r="QF152" s="97"/>
      <c r="QG152" s="97"/>
      <c r="QH152" s="97"/>
      <c r="QI152" s="97"/>
      <c r="QJ152" s="97"/>
      <c r="QK152" s="97"/>
      <c r="QL152" s="97"/>
      <c r="QM152" s="97"/>
      <c r="QN152" s="97"/>
      <c r="QO152" s="97"/>
      <c r="QP152" s="97"/>
      <c r="QQ152" s="97"/>
      <c r="QR152" s="97"/>
      <c r="QS152" s="97"/>
      <c r="QT152" s="97"/>
      <c r="QU152" s="97"/>
      <c r="QV152" s="97"/>
      <c r="QW152" s="97"/>
      <c r="QX152" s="97"/>
      <c r="QY152" s="97"/>
      <c r="QZ152" s="97"/>
      <c r="RA152" s="97"/>
      <c r="RB152" s="97"/>
      <c r="RC152" s="97"/>
      <c r="RD152" s="97"/>
      <c r="RE152" s="97"/>
      <c r="RF152" s="97"/>
      <c r="RG152" s="97"/>
      <c r="RH152" s="97"/>
      <c r="RI152" s="97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  <c r="TC152" s="97"/>
      <c r="TD152" s="97"/>
      <c r="TE152" s="97"/>
      <c r="TF152" s="97"/>
      <c r="TG152" s="97"/>
      <c r="TH152" s="97"/>
      <c r="TI152" s="97"/>
      <c r="TJ152" s="97"/>
      <c r="TK152" s="97"/>
      <c r="TL152" s="97"/>
      <c r="TM152" s="97"/>
      <c r="TN152" s="97"/>
      <c r="TO152" s="97"/>
      <c r="TP152" s="97"/>
      <c r="TQ152" s="97"/>
      <c r="TR152" s="97"/>
      <c r="TS152" s="97"/>
      <c r="TT152" s="97"/>
      <c r="TU152" s="97"/>
      <c r="TV152" s="97"/>
      <c r="TW152" s="97"/>
      <c r="TX152" s="97"/>
      <c r="TY152" s="97"/>
      <c r="TZ152" s="97"/>
      <c r="UA152" s="97"/>
      <c r="UB152" s="97"/>
      <c r="UC152" s="97"/>
      <c r="UD152" s="97"/>
      <c r="UE152" s="97"/>
      <c r="UF152" s="97"/>
      <c r="UG152" s="97"/>
      <c r="UH152" s="97"/>
      <c r="UI152" s="97"/>
      <c r="UJ152" s="97"/>
      <c r="UK152" s="97"/>
      <c r="UL152" s="97"/>
      <c r="UM152" s="97"/>
      <c r="UN152" s="97"/>
      <c r="UO152" s="97"/>
      <c r="UP152" s="97"/>
      <c r="UQ152" s="97"/>
      <c r="UR152" s="97"/>
      <c r="US152" s="97"/>
      <c r="UT152" s="97"/>
      <c r="UU152" s="97"/>
      <c r="UV152" s="97"/>
      <c r="UW152" s="97"/>
      <c r="UX152" s="97"/>
      <c r="UY152" s="97"/>
      <c r="UZ152" s="97"/>
      <c r="VA152" s="97"/>
      <c r="VB152" s="97"/>
      <c r="VC152" s="97"/>
      <c r="VD152" s="97"/>
      <c r="VE152" s="97"/>
      <c r="VF152" s="97"/>
    </row>
    <row r="153" spans="1:578" s="98" customFormat="1" ht="15">
      <c r="A153" s="84">
        <v>75</v>
      </c>
      <c r="B153" s="29" t="s">
        <v>43</v>
      </c>
      <c r="C153" s="85" t="s">
        <v>44</v>
      </c>
      <c r="D153" s="86">
        <v>203</v>
      </c>
      <c r="E153" s="85" t="s">
        <v>45</v>
      </c>
      <c r="F153" s="25" t="s">
        <v>46</v>
      </c>
      <c r="G153" s="29" t="s">
        <v>429</v>
      </c>
      <c r="H153" s="26" t="s">
        <v>430</v>
      </c>
      <c r="I153" s="89">
        <v>40185</v>
      </c>
      <c r="J153" s="90" t="s">
        <v>87</v>
      </c>
      <c r="K153" s="90"/>
      <c r="L153" s="88">
        <v>40</v>
      </c>
      <c r="M153" s="88" t="s">
        <v>49</v>
      </c>
      <c r="N153" s="88" t="s">
        <v>59</v>
      </c>
      <c r="O153" s="26" t="s">
        <v>416</v>
      </c>
      <c r="P153" s="87" t="s">
        <v>1174</v>
      </c>
      <c r="Q153" s="34" t="s">
        <v>1148</v>
      </c>
      <c r="R153" s="88">
        <v>1</v>
      </c>
      <c r="S153" s="92">
        <v>13012</v>
      </c>
      <c r="T153" s="92">
        <v>500</v>
      </c>
      <c r="U153" s="92"/>
      <c r="V153" s="91">
        <f t="shared" si="67"/>
        <v>13512</v>
      </c>
      <c r="W153" s="92">
        <f t="shared" si="78"/>
        <v>2702.4</v>
      </c>
      <c r="X153" s="92"/>
      <c r="Y153" s="92">
        <f t="shared" si="68"/>
        <v>16214.4</v>
      </c>
      <c r="Z153" s="92">
        <v>957</v>
      </c>
      <c r="AA153" s="92">
        <v>661</v>
      </c>
      <c r="AB153" s="93">
        <f>102.68*2</f>
        <v>205.36</v>
      </c>
      <c r="AC153" s="92">
        <f t="shared" si="69"/>
        <v>2837.52</v>
      </c>
      <c r="AD153" s="92">
        <f t="shared" si="70"/>
        <v>486.43199999999996</v>
      </c>
      <c r="AE153" s="92">
        <f t="shared" si="71"/>
        <v>826.93439999999998</v>
      </c>
      <c r="AF153" s="92">
        <f t="shared" si="72"/>
        <v>324.28800000000001</v>
      </c>
      <c r="AG153" s="92">
        <f t="shared" si="73"/>
        <v>2972.0666666666671</v>
      </c>
      <c r="AH153" s="92">
        <f t="shared" si="74"/>
        <v>29720.666666666672</v>
      </c>
      <c r="AI153" s="92">
        <f t="shared" si="75"/>
        <v>8916.2000000000007</v>
      </c>
      <c r="AJ153" s="92">
        <f t="shared" si="76"/>
        <v>25980.345511111111</v>
      </c>
      <c r="AK153" s="92">
        <f t="shared" si="77"/>
        <v>311764.14613333333</v>
      </c>
      <c r="AL153" s="92"/>
      <c r="AM153" s="92"/>
      <c r="AN153" s="92"/>
      <c r="AO153" s="92"/>
      <c r="AP153" s="97"/>
      <c r="AQ153" s="94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  <c r="CF153" s="97"/>
      <c r="CG153" s="97"/>
      <c r="CH153" s="97"/>
      <c r="CI153" s="97"/>
      <c r="CJ153" s="97"/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97"/>
      <c r="CV153" s="97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97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97"/>
      <c r="LJ153" s="97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97"/>
      <c r="LW153" s="97"/>
      <c r="LX153" s="97"/>
      <c r="LY153" s="97"/>
      <c r="LZ153" s="97"/>
      <c r="MA153" s="97"/>
      <c r="MB153" s="97"/>
      <c r="MC153" s="97"/>
      <c r="MD153" s="97"/>
      <c r="ME153" s="97"/>
      <c r="MF153" s="97"/>
      <c r="MG153" s="97"/>
      <c r="MH153" s="97"/>
      <c r="MI153" s="97"/>
      <c r="MJ153" s="97"/>
      <c r="MK153" s="97"/>
      <c r="ML153" s="97"/>
      <c r="MM153" s="97"/>
      <c r="MN153" s="97"/>
      <c r="MO153" s="97"/>
      <c r="MP153" s="97"/>
      <c r="MQ153" s="97"/>
      <c r="MR153" s="97"/>
      <c r="MS153" s="97"/>
      <c r="MT153" s="97"/>
      <c r="MU153" s="97"/>
      <c r="MV153" s="97"/>
      <c r="MW153" s="97"/>
      <c r="MX153" s="97"/>
      <c r="MY153" s="97"/>
      <c r="MZ153" s="97"/>
      <c r="NA153" s="97"/>
      <c r="NB153" s="97"/>
      <c r="NC153" s="97"/>
      <c r="ND153" s="97"/>
      <c r="NE153" s="97"/>
      <c r="NF153" s="97"/>
      <c r="NG153" s="97"/>
      <c r="NH153" s="97"/>
      <c r="NI153" s="97"/>
      <c r="NJ153" s="97"/>
      <c r="NK153" s="97"/>
      <c r="NL153" s="97"/>
      <c r="NM153" s="97"/>
      <c r="NN153" s="97"/>
      <c r="NO153" s="97"/>
      <c r="NP153" s="97"/>
      <c r="NQ153" s="97"/>
      <c r="NR153" s="97"/>
      <c r="NS153" s="97"/>
      <c r="NT153" s="97"/>
      <c r="NU153" s="97"/>
      <c r="NV153" s="97"/>
      <c r="NW153" s="97"/>
      <c r="NX153" s="97"/>
      <c r="NY153" s="97"/>
      <c r="NZ153" s="97"/>
      <c r="OA153" s="97"/>
      <c r="OB153" s="97"/>
      <c r="OC153" s="97"/>
      <c r="OD153" s="97"/>
      <c r="OE153" s="97"/>
      <c r="OF153" s="97"/>
      <c r="OG153" s="97"/>
      <c r="OH153" s="97"/>
      <c r="OI153" s="97"/>
      <c r="OJ153" s="97"/>
      <c r="OK153" s="97"/>
      <c r="OL153" s="97"/>
      <c r="OM153" s="97"/>
      <c r="ON153" s="97"/>
      <c r="OO153" s="97"/>
      <c r="OP153" s="97"/>
      <c r="OQ153" s="97"/>
      <c r="OR153" s="97"/>
      <c r="OS153" s="97"/>
      <c r="OT153" s="97"/>
      <c r="OU153" s="97"/>
      <c r="OV153" s="97"/>
      <c r="OW153" s="97"/>
      <c r="OX153" s="97"/>
      <c r="OY153" s="97"/>
      <c r="OZ153" s="97"/>
      <c r="PA153" s="97"/>
      <c r="PB153" s="97"/>
      <c r="PC153" s="97"/>
      <c r="PD153" s="97"/>
      <c r="PE153" s="97"/>
      <c r="PF153" s="97"/>
      <c r="PG153" s="97"/>
      <c r="PH153" s="97"/>
      <c r="PI153" s="97"/>
      <c r="PJ153" s="97"/>
      <c r="PK153" s="97"/>
      <c r="PL153" s="97"/>
      <c r="PM153" s="97"/>
      <c r="PN153" s="97"/>
      <c r="PO153" s="97"/>
      <c r="PP153" s="97"/>
      <c r="PQ153" s="97"/>
      <c r="PR153" s="97"/>
      <c r="PS153" s="97"/>
      <c r="PT153" s="97"/>
      <c r="PU153" s="97"/>
      <c r="PV153" s="97"/>
      <c r="PW153" s="97"/>
      <c r="PX153" s="97"/>
      <c r="PY153" s="97"/>
      <c r="PZ153" s="97"/>
      <c r="QA153" s="97"/>
      <c r="QB153" s="97"/>
      <c r="QC153" s="97"/>
      <c r="QD153" s="97"/>
      <c r="QE153" s="97"/>
      <c r="QF153" s="97"/>
      <c r="QG153" s="97"/>
      <c r="QH153" s="97"/>
      <c r="QI153" s="97"/>
      <c r="QJ153" s="97"/>
      <c r="QK153" s="97"/>
      <c r="QL153" s="97"/>
      <c r="QM153" s="97"/>
      <c r="QN153" s="97"/>
      <c r="QO153" s="97"/>
      <c r="QP153" s="97"/>
      <c r="QQ153" s="97"/>
      <c r="QR153" s="97"/>
      <c r="QS153" s="97"/>
      <c r="QT153" s="97"/>
      <c r="QU153" s="97"/>
      <c r="QV153" s="97"/>
      <c r="QW153" s="97"/>
      <c r="QX153" s="97"/>
      <c r="QY153" s="97"/>
      <c r="QZ153" s="97"/>
      <c r="RA153" s="97"/>
      <c r="RB153" s="97"/>
      <c r="RC153" s="97"/>
      <c r="RD153" s="97"/>
      <c r="RE153" s="97"/>
      <c r="RF153" s="97"/>
      <c r="RG153" s="97"/>
      <c r="RH153" s="97"/>
      <c r="RI153" s="97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  <c r="TC153" s="97"/>
      <c r="TD153" s="97"/>
      <c r="TE153" s="97"/>
      <c r="TF153" s="97"/>
      <c r="TG153" s="97"/>
      <c r="TH153" s="97"/>
      <c r="TI153" s="97"/>
      <c r="TJ153" s="97"/>
      <c r="TK153" s="97"/>
      <c r="TL153" s="97"/>
      <c r="TM153" s="97"/>
      <c r="TN153" s="97"/>
      <c r="TO153" s="97"/>
      <c r="TP153" s="97"/>
      <c r="TQ153" s="97"/>
      <c r="TR153" s="97"/>
      <c r="TS153" s="97"/>
      <c r="TT153" s="97"/>
      <c r="TU153" s="97"/>
      <c r="TV153" s="97"/>
      <c r="TW153" s="97"/>
      <c r="TX153" s="97"/>
      <c r="TY153" s="97"/>
      <c r="TZ153" s="97"/>
      <c r="UA153" s="97"/>
      <c r="UB153" s="97"/>
      <c r="UC153" s="97"/>
      <c r="UD153" s="97"/>
      <c r="UE153" s="97"/>
      <c r="UF153" s="97"/>
      <c r="UG153" s="97"/>
      <c r="UH153" s="97"/>
      <c r="UI153" s="97"/>
      <c r="UJ153" s="97"/>
      <c r="UK153" s="97"/>
      <c r="UL153" s="97"/>
      <c r="UM153" s="97"/>
      <c r="UN153" s="97"/>
      <c r="UO153" s="97"/>
      <c r="UP153" s="97"/>
      <c r="UQ153" s="97"/>
      <c r="UR153" s="97"/>
      <c r="US153" s="97"/>
      <c r="UT153" s="97"/>
      <c r="UU153" s="97"/>
      <c r="UV153" s="97"/>
      <c r="UW153" s="97"/>
      <c r="UX153" s="97"/>
      <c r="UY153" s="97"/>
      <c r="UZ153" s="97"/>
      <c r="VA153" s="97"/>
      <c r="VB153" s="97"/>
      <c r="VC153" s="97"/>
      <c r="VD153" s="97"/>
      <c r="VE153" s="97"/>
      <c r="VF153" s="97"/>
    </row>
    <row r="154" spans="1:578" s="128" customFormat="1" ht="15">
      <c r="A154" s="84">
        <v>76</v>
      </c>
      <c r="B154" s="29" t="s">
        <v>43</v>
      </c>
      <c r="C154" s="85" t="s">
        <v>44</v>
      </c>
      <c r="D154" s="86">
        <v>203</v>
      </c>
      <c r="E154" s="85" t="s">
        <v>45</v>
      </c>
      <c r="F154" s="25" t="s">
        <v>46</v>
      </c>
      <c r="G154" s="29" t="s">
        <v>431</v>
      </c>
      <c r="H154" s="26" t="s">
        <v>432</v>
      </c>
      <c r="I154" s="89">
        <v>40582</v>
      </c>
      <c r="J154" s="90" t="s">
        <v>87</v>
      </c>
      <c r="K154" s="90"/>
      <c r="L154" s="88">
        <v>40</v>
      </c>
      <c r="M154" s="88" t="s">
        <v>49</v>
      </c>
      <c r="N154" s="88" t="s">
        <v>59</v>
      </c>
      <c r="O154" s="26" t="s">
        <v>416</v>
      </c>
      <c r="P154" s="87" t="s">
        <v>1174</v>
      </c>
      <c r="Q154" s="34" t="s">
        <v>1148</v>
      </c>
      <c r="R154" s="88">
        <v>1</v>
      </c>
      <c r="S154" s="92">
        <v>13012</v>
      </c>
      <c r="T154" s="92">
        <v>500</v>
      </c>
      <c r="U154" s="92"/>
      <c r="V154" s="91">
        <f t="shared" si="67"/>
        <v>13512</v>
      </c>
      <c r="W154" s="92">
        <f t="shared" si="78"/>
        <v>2702.4</v>
      </c>
      <c r="X154" s="92"/>
      <c r="Y154" s="92">
        <f t="shared" si="68"/>
        <v>16214.4</v>
      </c>
      <c r="Z154" s="92">
        <v>957</v>
      </c>
      <c r="AA154" s="92">
        <v>661</v>
      </c>
      <c r="AB154" s="93">
        <f>102.68*2</f>
        <v>205.36</v>
      </c>
      <c r="AC154" s="92">
        <f t="shared" si="69"/>
        <v>2837.52</v>
      </c>
      <c r="AD154" s="92">
        <f t="shared" si="70"/>
        <v>486.43199999999996</v>
      </c>
      <c r="AE154" s="92">
        <f t="shared" si="71"/>
        <v>826.93439999999998</v>
      </c>
      <c r="AF154" s="92">
        <f t="shared" si="72"/>
        <v>324.28800000000001</v>
      </c>
      <c r="AG154" s="92">
        <f t="shared" si="73"/>
        <v>2972.0666666666671</v>
      </c>
      <c r="AH154" s="92">
        <f t="shared" si="74"/>
        <v>29720.666666666672</v>
      </c>
      <c r="AI154" s="92">
        <f t="shared" si="75"/>
        <v>8916.2000000000007</v>
      </c>
      <c r="AJ154" s="92">
        <f t="shared" si="76"/>
        <v>25980.345511111111</v>
      </c>
      <c r="AK154" s="92">
        <f t="shared" si="77"/>
        <v>311764.14613333333</v>
      </c>
      <c r="AL154" s="92"/>
      <c r="AM154" s="92"/>
      <c r="AN154" s="92"/>
      <c r="AO154" s="92"/>
      <c r="AP154" s="127"/>
      <c r="AQ154" s="94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  <c r="BU154" s="127"/>
      <c r="BV154" s="127"/>
      <c r="BW154" s="127"/>
      <c r="BX154" s="127"/>
      <c r="BY154" s="127"/>
      <c r="BZ154" s="127"/>
      <c r="CA154" s="127"/>
      <c r="CB154" s="127"/>
      <c r="CC154" s="127"/>
      <c r="CD154" s="127"/>
      <c r="CE154" s="127"/>
      <c r="CF154" s="127"/>
      <c r="CG154" s="127"/>
      <c r="CH154" s="127"/>
      <c r="CI154" s="127"/>
      <c r="CJ154" s="127"/>
      <c r="CK154" s="127"/>
      <c r="CL154" s="127"/>
      <c r="CM154" s="127"/>
      <c r="CN154" s="127"/>
      <c r="CO154" s="127"/>
      <c r="CP154" s="127"/>
      <c r="CQ154" s="127"/>
      <c r="CR154" s="127"/>
      <c r="CS154" s="127"/>
      <c r="CT154" s="127"/>
      <c r="CU154" s="127"/>
      <c r="CV154" s="127"/>
      <c r="CW154" s="127"/>
      <c r="CX154" s="127"/>
      <c r="CY154" s="127"/>
      <c r="CZ154" s="127"/>
      <c r="DA154" s="127"/>
      <c r="DB154" s="127"/>
      <c r="DC154" s="127"/>
      <c r="DD154" s="127"/>
      <c r="DE154" s="127"/>
      <c r="DF154" s="127"/>
      <c r="DG154" s="127"/>
      <c r="DH154" s="127"/>
      <c r="DI154" s="127"/>
      <c r="DJ154" s="127"/>
      <c r="DK154" s="127"/>
      <c r="DL154" s="127"/>
      <c r="DM154" s="127"/>
      <c r="DN154" s="127"/>
      <c r="DO154" s="127"/>
      <c r="DP154" s="127"/>
      <c r="DQ154" s="127"/>
      <c r="DR154" s="127"/>
      <c r="DS154" s="127"/>
      <c r="DT154" s="127"/>
      <c r="DU154" s="127"/>
      <c r="DV154" s="127"/>
      <c r="DW154" s="127"/>
      <c r="DX154" s="127"/>
      <c r="DY154" s="127"/>
      <c r="DZ154" s="127"/>
      <c r="EA154" s="127"/>
      <c r="EB154" s="127"/>
      <c r="EC154" s="127"/>
      <c r="ED154" s="127"/>
      <c r="EE154" s="127"/>
      <c r="EF154" s="127"/>
      <c r="EG154" s="127"/>
      <c r="EH154" s="127"/>
      <c r="EI154" s="127"/>
      <c r="EJ154" s="127"/>
      <c r="EK154" s="127"/>
      <c r="EL154" s="127"/>
      <c r="EM154" s="127"/>
      <c r="EN154" s="127"/>
      <c r="EO154" s="127"/>
      <c r="EP154" s="127"/>
      <c r="EQ154" s="127"/>
      <c r="ER154" s="127"/>
      <c r="ES154" s="127"/>
      <c r="ET154" s="127"/>
      <c r="EU154" s="127"/>
      <c r="EV154" s="127"/>
      <c r="EW154" s="127"/>
      <c r="EX154" s="127"/>
      <c r="EY154" s="127"/>
      <c r="EZ154" s="127"/>
      <c r="FA154" s="127"/>
      <c r="FB154" s="127"/>
      <c r="FC154" s="127"/>
      <c r="FD154" s="127"/>
      <c r="FE154" s="127"/>
      <c r="FF154" s="127"/>
      <c r="FG154" s="127"/>
      <c r="FH154" s="127"/>
      <c r="FI154" s="127"/>
      <c r="FJ154" s="127"/>
      <c r="FK154" s="127"/>
      <c r="FL154" s="127"/>
      <c r="FM154" s="127"/>
      <c r="FN154" s="127"/>
      <c r="FO154" s="127"/>
      <c r="FP154" s="127"/>
      <c r="FQ154" s="127"/>
      <c r="FR154" s="127"/>
      <c r="FS154" s="127"/>
      <c r="FT154" s="127"/>
      <c r="FU154" s="127"/>
      <c r="FV154" s="127"/>
      <c r="FW154" s="127"/>
      <c r="FX154" s="127"/>
      <c r="FY154" s="127"/>
      <c r="FZ154" s="127"/>
      <c r="GA154" s="127"/>
      <c r="GB154" s="127"/>
      <c r="GC154" s="127"/>
      <c r="GD154" s="127"/>
      <c r="GE154" s="127"/>
      <c r="GF154" s="127"/>
      <c r="GG154" s="127"/>
      <c r="GH154" s="127"/>
      <c r="GI154" s="127"/>
      <c r="GJ154" s="127"/>
      <c r="GK154" s="127"/>
      <c r="GL154" s="127"/>
      <c r="GM154" s="127"/>
      <c r="GN154" s="127"/>
      <c r="GO154" s="127"/>
      <c r="GP154" s="127"/>
      <c r="GQ154" s="127"/>
      <c r="GR154" s="127"/>
      <c r="GS154" s="127"/>
      <c r="GT154" s="127"/>
      <c r="GU154" s="127"/>
      <c r="GV154" s="127"/>
      <c r="GW154" s="127"/>
      <c r="GX154" s="127"/>
      <c r="GY154" s="127"/>
      <c r="GZ154" s="127"/>
      <c r="HA154" s="127"/>
      <c r="HB154" s="127"/>
      <c r="HC154" s="127"/>
      <c r="HD154" s="127"/>
      <c r="HE154" s="127"/>
      <c r="HF154" s="127"/>
      <c r="HG154" s="127"/>
      <c r="HH154" s="127"/>
      <c r="HI154" s="127"/>
      <c r="HJ154" s="127"/>
      <c r="HK154" s="127"/>
      <c r="HL154" s="127"/>
      <c r="HM154" s="127"/>
      <c r="HN154" s="127"/>
      <c r="HO154" s="127"/>
      <c r="HP154" s="127"/>
      <c r="HQ154" s="127"/>
      <c r="HR154" s="127"/>
      <c r="HS154" s="127"/>
      <c r="HT154" s="127"/>
      <c r="HU154" s="127"/>
      <c r="HV154" s="127"/>
      <c r="HW154" s="127"/>
      <c r="HX154" s="127"/>
      <c r="HY154" s="127"/>
      <c r="HZ154" s="127"/>
      <c r="IA154" s="127"/>
      <c r="IB154" s="127"/>
      <c r="IC154" s="127"/>
      <c r="ID154" s="127"/>
      <c r="IE154" s="127"/>
      <c r="IF154" s="127"/>
      <c r="IG154" s="127"/>
      <c r="IH154" s="127"/>
      <c r="II154" s="127"/>
      <c r="IJ154" s="127"/>
      <c r="IK154" s="127"/>
      <c r="IL154" s="127"/>
      <c r="IM154" s="127"/>
      <c r="IN154" s="127"/>
      <c r="IO154" s="127"/>
      <c r="IP154" s="127"/>
      <c r="IQ154" s="127"/>
      <c r="IR154" s="127"/>
      <c r="IS154" s="127"/>
      <c r="IT154" s="127"/>
      <c r="IU154" s="127"/>
      <c r="IV154" s="127"/>
      <c r="IW154" s="127"/>
      <c r="IX154" s="127"/>
      <c r="IY154" s="127"/>
      <c r="IZ154" s="127"/>
      <c r="JA154" s="127"/>
      <c r="JB154" s="127"/>
      <c r="JC154" s="127"/>
      <c r="JD154" s="127"/>
      <c r="JE154" s="127"/>
      <c r="JF154" s="127"/>
      <c r="JG154" s="127"/>
      <c r="JH154" s="127"/>
      <c r="JI154" s="127"/>
      <c r="JJ154" s="127"/>
      <c r="JK154" s="127"/>
      <c r="JL154" s="127"/>
      <c r="JM154" s="127"/>
      <c r="JN154" s="127"/>
      <c r="JO154" s="127"/>
      <c r="JP154" s="127"/>
      <c r="JQ154" s="127"/>
      <c r="JR154" s="127"/>
      <c r="JS154" s="127"/>
      <c r="JT154" s="127"/>
      <c r="JU154" s="127"/>
      <c r="JV154" s="127"/>
      <c r="JW154" s="127"/>
      <c r="JX154" s="127"/>
      <c r="JY154" s="127"/>
      <c r="JZ154" s="127"/>
      <c r="KA154" s="127"/>
      <c r="KB154" s="127"/>
      <c r="KC154" s="127"/>
      <c r="KD154" s="127"/>
      <c r="KE154" s="127"/>
      <c r="KF154" s="127"/>
      <c r="KG154" s="127"/>
      <c r="KH154" s="127"/>
      <c r="KI154" s="127"/>
      <c r="KJ154" s="127"/>
      <c r="KK154" s="127"/>
      <c r="KL154" s="127"/>
      <c r="KM154" s="127"/>
      <c r="KN154" s="127"/>
      <c r="KO154" s="127"/>
      <c r="KP154" s="127"/>
      <c r="KQ154" s="127"/>
      <c r="KR154" s="127"/>
      <c r="KS154" s="127"/>
      <c r="KT154" s="127"/>
      <c r="KU154" s="127"/>
      <c r="KV154" s="127"/>
      <c r="KW154" s="127"/>
      <c r="KX154" s="127"/>
      <c r="KY154" s="127"/>
      <c r="KZ154" s="127"/>
      <c r="LA154" s="127"/>
      <c r="LB154" s="127"/>
      <c r="LC154" s="127"/>
      <c r="LD154" s="127"/>
      <c r="LE154" s="127"/>
      <c r="LF154" s="127"/>
      <c r="LG154" s="127"/>
      <c r="LH154" s="127"/>
      <c r="LI154" s="127"/>
      <c r="LJ154" s="127"/>
      <c r="LK154" s="127"/>
      <c r="LL154" s="127"/>
      <c r="LM154" s="127"/>
      <c r="LN154" s="127"/>
      <c r="LO154" s="127"/>
      <c r="LP154" s="127"/>
      <c r="LQ154" s="127"/>
      <c r="LR154" s="127"/>
      <c r="LS154" s="127"/>
      <c r="LT154" s="127"/>
      <c r="LU154" s="127"/>
      <c r="LV154" s="127"/>
      <c r="LW154" s="127"/>
      <c r="LX154" s="127"/>
      <c r="LY154" s="127"/>
      <c r="LZ154" s="127"/>
      <c r="MA154" s="127"/>
      <c r="MB154" s="127"/>
      <c r="MC154" s="127"/>
      <c r="MD154" s="127"/>
      <c r="ME154" s="127"/>
      <c r="MF154" s="127"/>
      <c r="MG154" s="127"/>
      <c r="MH154" s="127"/>
      <c r="MI154" s="127"/>
      <c r="MJ154" s="127"/>
      <c r="MK154" s="127"/>
      <c r="ML154" s="127"/>
      <c r="MM154" s="127"/>
      <c r="MN154" s="127"/>
      <c r="MO154" s="127"/>
      <c r="MP154" s="127"/>
      <c r="MQ154" s="127"/>
      <c r="MR154" s="127"/>
      <c r="MS154" s="127"/>
      <c r="MT154" s="127"/>
      <c r="MU154" s="127"/>
      <c r="MV154" s="127"/>
      <c r="MW154" s="127"/>
      <c r="MX154" s="127"/>
      <c r="MY154" s="127"/>
      <c r="MZ154" s="127"/>
      <c r="NA154" s="127"/>
      <c r="NB154" s="127"/>
      <c r="NC154" s="127"/>
      <c r="ND154" s="127"/>
      <c r="NE154" s="127"/>
      <c r="NF154" s="127"/>
      <c r="NG154" s="127"/>
      <c r="NH154" s="127"/>
      <c r="NI154" s="127"/>
      <c r="NJ154" s="127"/>
      <c r="NK154" s="127"/>
      <c r="NL154" s="127"/>
      <c r="NM154" s="127"/>
      <c r="NN154" s="127"/>
      <c r="NO154" s="127"/>
      <c r="NP154" s="127"/>
      <c r="NQ154" s="127"/>
      <c r="NR154" s="127"/>
      <c r="NS154" s="127"/>
      <c r="NT154" s="127"/>
      <c r="NU154" s="127"/>
      <c r="NV154" s="127"/>
      <c r="NW154" s="127"/>
      <c r="NX154" s="127"/>
      <c r="NY154" s="127"/>
      <c r="NZ154" s="127"/>
      <c r="OA154" s="127"/>
      <c r="OB154" s="127"/>
      <c r="OC154" s="127"/>
      <c r="OD154" s="127"/>
      <c r="OE154" s="127"/>
      <c r="OF154" s="127"/>
      <c r="OG154" s="127"/>
      <c r="OH154" s="127"/>
      <c r="OI154" s="127"/>
      <c r="OJ154" s="127"/>
      <c r="OK154" s="127"/>
      <c r="OL154" s="127"/>
      <c r="OM154" s="127"/>
      <c r="ON154" s="127"/>
      <c r="OO154" s="127"/>
      <c r="OP154" s="127"/>
      <c r="OQ154" s="127"/>
      <c r="OR154" s="127"/>
      <c r="OS154" s="127"/>
      <c r="OT154" s="127"/>
      <c r="OU154" s="127"/>
      <c r="OV154" s="127"/>
      <c r="OW154" s="127"/>
      <c r="OX154" s="127"/>
      <c r="OY154" s="127"/>
      <c r="OZ154" s="127"/>
      <c r="PA154" s="127"/>
      <c r="PB154" s="127"/>
      <c r="PC154" s="127"/>
      <c r="PD154" s="127"/>
      <c r="PE154" s="127"/>
      <c r="PF154" s="127"/>
      <c r="PG154" s="127"/>
      <c r="PH154" s="127"/>
      <c r="PI154" s="127"/>
      <c r="PJ154" s="127"/>
      <c r="PK154" s="127"/>
      <c r="PL154" s="127"/>
      <c r="PM154" s="127"/>
      <c r="PN154" s="127"/>
      <c r="PO154" s="127"/>
      <c r="PP154" s="127"/>
      <c r="PQ154" s="127"/>
      <c r="PR154" s="127"/>
      <c r="PS154" s="127"/>
      <c r="PT154" s="127"/>
      <c r="PU154" s="127"/>
      <c r="PV154" s="127"/>
      <c r="PW154" s="127"/>
      <c r="PX154" s="127"/>
      <c r="PY154" s="127"/>
      <c r="PZ154" s="127"/>
      <c r="QA154" s="127"/>
      <c r="QB154" s="127"/>
      <c r="QC154" s="127"/>
      <c r="QD154" s="127"/>
      <c r="QE154" s="127"/>
      <c r="QF154" s="127"/>
      <c r="QG154" s="127"/>
      <c r="QH154" s="127"/>
      <c r="QI154" s="127"/>
      <c r="QJ154" s="127"/>
      <c r="QK154" s="127"/>
      <c r="QL154" s="127"/>
      <c r="QM154" s="127"/>
      <c r="QN154" s="127"/>
      <c r="QO154" s="127"/>
      <c r="QP154" s="127"/>
      <c r="QQ154" s="127"/>
      <c r="QR154" s="127"/>
      <c r="QS154" s="127"/>
      <c r="QT154" s="127"/>
      <c r="QU154" s="127"/>
      <c r="QV154" s="127"/>
      <c r="QW154" s="127"/>
      <c r="QX154" s="127"/>
      <c r="QY154" s="127"/>
      <c r="QZ154" s="127"/>
      <c r="RA154" s="127"/>
      <c r="RB154" s="127"/>
      <c r="RC154" s="127"/>
      <c r="RD154" s="127"/>
      <c r="RE154" s="127"/>
      <c r="RF154" s="127"/>
      <c r="RG154" s="127"/>
      <c r="RH154" s="127"/>
      <c r="RI154" s="127"/>
      <c r="RJ154" s="127"/>
      <c r="RK154" s="127"/>
      <c r="RL154" s="127"/>
      <c r="RM154" s="127"/>
      <c r="RN154" s="127"/>
      <c r="RO154" s="127"/>
      <c r="RP154" s="127"/>
      <c r="RQ154" s="127"/>
      <c r="RR154" s="127"/>
      <c r="RS154" s="127"/>
      <c r="RT154" s="127"/>
      <c r="RU154" s="127"/>
      <c r="RV154" s="127"/>
      <c r="RW154" s="127"/>
      <c r="RX154" s="127"/>
      <c r="RY154" s="127"/>
      <c r="RZ154" s="127"/>
      <c r="SA154" s="127"/>
      <c r="SB154" s="127"/>
      <c r="SC154" s="127"/>
      <c r="SD154" s="127"/>
      <c r="SE154" s="127"/>
      <c r="SF154" s="127"/>
      <c r="SG154" s="127"/>
      <c r="SH154" s="127"/>
      <c r="SI154" s="127"/>
      <c r="SJ154" s="127"/>
      <c r="SK154" s="127"/>
      <c r="SL154" s="127"/>
      <c r="SM154" s="127"/>
      <c r="SN154" s="127"/>
      <c r="SO154" s="127"/>
      <c r="SP154" s="127"/>
      <c r="SQ154" s="127"/>
      <c r="SR154" s="127"/>
      <c r="SS154" s="127"/>
      <c r="ST154" s="127"/>
      <c r="SU154" s="127"/>
      <c r="SV154" s="127"/>
      <c r="SW154" s="127"/>
      <c r="SX154" s="127"/>
      <c r="SY154" s="127"/>
      <c r="SZ154" s="127"/>
      <c r="TA154" s="127"/>
      <c r="TB154" s="127"/>
      <c r="TC154" s="127"/>
      <c r="TD154" s="127"/>
      <c r="TE154" s="127"/>
      <c r="TF154" s="127"/>
      <c r="TG154" s="127"/>
      <c r="TH154" s="127"/>
      <c r="TI154" s="127"/>
      <c r="TJ154" s="127"/>
      <c r="TK154" s="127"/>
      <c r="TL154" s="127"/>
      <c r="TM154" s="127"/>
      <c r="TN154" s="127"/>
      <c r="TO154" s="127"/>
      <c r="TP154" s="127"/>
      <c r="TQ154" s="127"/>
      <c r="TR154" s="127"/>
      <c r="TS154" s="127"/>
      <c r="TT154" s="127"/>
      <c r="TU154" s="127"/>
      <c r="TV154" s="127"/>
      <c r="TW154" s="127"/>
      <c r="TX154" s="127"/>
      <c r="TY154" s="127"/>
      <c r="TZ154" s="127"/>
      <c r="UA154" s="127"/>
      <c r="UB154" s="127"/>
      <c r="UC154" s="127"/>
      <c r="UD154" s="127"/>
      <c r="UE154" s="127"/>
      <c r="UF154" s="127"/>
      <c r="UG154" s="127"/>
      <c r="UH154" s="127"/>
      <c r="UI154" s="127"/>
      <c r="UJ154" s="127"/>
      <c r="UK154" s="127"/>
      <c r="UL154" s="127"/>
      <c r="UM154" s="127"/>
      <c r="UN154" s="127"/>
      <c r="UO154" s="127"/>
      <c r="UP154" s="127"/>
      <c r="UQ154" s="127"/>
      <c r="UR154" s="127"/>
      <c r="US154" s="127"/>
      <c r="UT154" s="127"/>
      <c r="UU154" s="127"/>
      <c r="UV154" s="127"/>
      <c r="UW154" s="127"/>
      <c r="UX154" s="127"/>
      <c r="UY154" s="127"/>
      <c r="UZ154" s="127"/>
      <c r="VA154" s="127"/>
      <c r="VB154" s="127"/>
      <c r="VC154" s="127"/>
      <c r="VD154" s="127"/>
      <c r="VE154" s="127"/>
      <c r="VF154" s="127"/>
    </row>
    <row r="155" spans="1:578" s="98" customFormat="1" ht="15">
      <c r="A155" s="84">
        <v>77</v>
      </c>
      <c r="B155" s="29" t="s">
        <v>43</v>
      </c>
      <c r="C155" s="85" t="s">
        <v>44</v>
      </c>
      <c r="D155" s="86">
        <v>203</v>
      </c>
      <c r="E155" s="85" t="s">
        <v>45</v>
      </c>
      <c r="F155" s="25" t="s">
        <v>46</v>
      </c>
      <c r="G155" s="29" t="s">
        <v>433</v>
      </c>
      <c r="H155" s="26" t="s">
        <v>434</v>
      </c>
      <c r="I155" s="89">
        <v>41148</v>
      </c>
      <c r="J155" s="90" t="s">
        <v>87</v>
      </c>
      <c r="K155" s="90"/>
      <c r="L155" s="88">
        <v>40</v>
      </c>
      <c r="M155" s="88" t="s">
        <v>49</v>
      </c>
      <c r="N155" s="88" t="s">
        <v>59</v>
      </c>
      <c r="O155" s="26" t="s">
        <v>416</v>
      </c>
      <c r="P155" s="87" t="s">
        <v>1174</v>
      </c>
      <c r="Q155" s="34" t="s">
        <v>1148</v>
      </c>
      <c r="R155" s="88">
        <v>1</v>
      </c>
      <c r="S155" s="92">
        <v>13012</v>
      </c>
      <c r="T155" s="92">
        <v>500</v>
      </c>
      <c r="U155" s="92"/>
      <c r="V155" s="91">
        <f t="shared" si="67"/>
        <v>13512</v>
      </c>
      <c r="W155" s="92">
        <f t="shared" si="78"/>
        <v>2702.4</v>
      </c>
      <c r="X155" s="92"/>
      <c r="Y155" s="92">
        <f t="shared" si="68"/>
        <v>16214.4</v>
      </c>
      <c r="Z155" s="92">
        <v>957</v>
      </c>
      <c r="AA155" s="92">
        <v>661</v>
      </c>
      <c r="AB155" s="93">
        <f>102.68*2</f>
        <v>205.36</v>
      </c>
      <c r="AC155" s="92">
        <f t="shared" si="69"/>
        <v>2837.52</v>
      </c>
      <c r="AD155" s="92">
        <f t="shared" si="70"/>
        <v>486.43199999999996</v>
      </c>
      <c r="AE155" s="92">
        <f t="shared" si="71"/>
        <v>826.93439999999998</v>
      </c>
      <c r="AF155" s="92">
        <f t="shared" si="72"/>
        <v>324.28800000000001</v>
      </c>
      <c r="AG155" s="92">
        <f t="shared" si="73"/>
        <v>2972.0666666666671</v>
      </c>
      <c r="AH155" s="92">
        <f t="shared" si="74"/>
        <v>29720.666666666672</v>
      </c>
      <c r="AI155" s="92">
        <f t="shared" si="75"/>
        <v>8916.2000000000007</v>
      </c>
      <c r="AJ155" s="92">
        <f t="shared" si="76"/>
        <v>25980.345511111111</v>
      </c>
      <c r="AK155" s="92">
        <f t="shared" si="77"/>
        <v>311764.14613333333</v>
      </c>
      <c r="AL155" s="92"/>
      <c r="AM155" s="92"/>
      <c r="AN155" s="92"/>
      <c r="AO155" s="92"/>
      <c r="AP155" s="97"/>
      <c r="AQ155" s="94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  <c r="CF155" s="97"/>
      <c r="CG155" s="97"/>
      <c r="CH155" s="97"/>
      <c r="CI155" s="97"/>
      <c r="CJ155" s="97"/>
      <c r="CK155" s="97"/>
      <c r="CL155" s="97"/>
      <c r="CM155" s="97"/>
      <c r="CN155" s="97"/>
      <c r="CO155" s="97"/>
      <c r="CP155" s="97"/>
      <c r="CQ155" s="97"/>
      <c r="CR155" s="97"/>
      <c r="CS155" s="97"/>
      <c r="CT155" s="97"/>
      <c r="CU155" s="97"/>
      <c r="CV155" s="97"/>
      <c r="CW155" s="97"/>
      <c r="CX155" s="97"/>
      <c r="CY155" s="97"/>
      <c r="CZ155" s="97"/>
      <c r="DA155" s="97"/>
      <c r="DB155" s="97"/>
      <c r="DC155" s="97"/>
      <c r="DD155" s="97"/>
      <c r="DE155" s="97"/>
      <c r="DF155" s="97"/>
      <c r="DG155" s="97"/>
      <c r="DH155" s="97"/>
      <c r="DI155" s="97"/>
      <c r="DJ155" s="97"/>
      <c r="DK155" s="97"/>
      <c r="DL155" s="97"/>
      <c r="DM155" s="97"/>
      <c r="DN155" s="97"/>
      <c r="DO155" s="97"/>
      <c r="DP155" s="97"/>
      <c r="DQ155" s="97"/>
      <c r="DR155" s="97"/>
      <c r="DS155" s="97"/>
      <c r="DT155" s="97"/>
      <c r="DU155" s="97"/>
      <c r="DV155" s="97"/>
      <c r="DW155" s="97"/>
      <c r="DX155" s="97"/>
      <c r="DY155" s="97"/>
      <c r="DZ155" s="97"/>
      <c r="EA155" s="97"/>
      <c r="EB155" s="97"/>
      <c r="EC155" s="97"/>
      <c r="ED155" s="97"/>
      <c r="EE155" s="97"/>
      <c r="EF155" s="97"/>
      <c r="EG155" s="97"/>
      <c r="EH155" s="97"/>
      <c r="EI155" s="97"/>
      <c r="EJ155" s="97"/>
      <c r="EK155" s="97"/>
      <c r="EL155" s="97"/>
      <c r="EM155" s="97"/>
      <c r="EN155" s="97"/>
      <c r="EO155" s="97"/>
      <c r="EP155" s="97"/>
      <c r="EQ155" s="97"/>
      <c r="ER155" s="97"/>
      <c r="ES155" s="97"/>
      <c r="ET155" s="97"/>
      <c r="EU155" s="97"/>
      <c r="EV155" s="97"/>
      <c r="EW155" s="97"/>
      <c r="EX155" s="97"/>
      <c r="EY155" s="97"/>
      <c r="EZ155" s="97"/>
      <c r="FA155" s="97"/>
      <c r="FB155" s="97"/>
      <c r="FC155" s="97"/>
      <c r="FD155" s="97"/>
      <c r="FE155" s="97"/>
      <c r="FF155" s="97"/>
      <c r="FG155" s="97"/>
      <c r="FH155" s="97"/>
      <c r="FI155" s="97"/>
      <c r="FJ155" s="97"/>
      <c r="FK155" s="97"/>
      <c r="FL155" s="97"/>
      <c r="FM155" s="97"/>
      <c r="FN155" s="97"/>
      <c r="FO155" s="97"/>
      <c r="FP155" s="97"/>
      <c r="FQ155" s="97"/>
      <c r="FR155" s="97"/>
      <c r="FS155" s="97"/>
      <c r="FT155" s="97"/>
      <c r="FU155" s="97"/>
      <c r="FV155" s="97"/>
      <c r="FW155" s="97"/>
      <c r="FX155" s="97"/>
      <c r="FY155" s="97"/>
      <c r="FZ155" s="97"/>
      <c r="GA155" s="97"/>
      <c r="GB155" s="97"/>
      <c r="GC155" s="97"/>
      <c r="GD155" s="97"/>
      <c r="GE155" s="97"/>
      <c r="GF155" s="97"/>
      <c r="GG155" s="97"/>
      <c r="GH155" s="97"/>
      <c r="GI155" s="97"/>
      <c r="GJ155" s="97"/>
      <c r="GK155" s="97"/>
      <c r="GL155" s="97"/>
      <c r="GM155" s="97"/>
      <c r="GN155" s="97"/>
      <c r="GO155" s="97"/>
      <c r="GP155" s="97"/>
      <c r="GQ155" s="97"/>
      <c r="GR155" s="97"/>
      <c r="GS155" s="97"/>
      <c r="GT155" s="97"/>
      <c r="GU155" s="97"/>
      <c r="GV155" s="97"/>
      <c r="GW155" s="97"/>
      <c r="GX155" s="97"/>
      <c r="GY155" s="97"/>
      <c r="GZ155" s="97"/>
      <c r="HA155" s="97"/>
      <c r="HB155" s="97"/>
      <c r="HC155" s="97"/>
      <c r="HD155" s="97"/>
      <c r="HE155" s="97"/>
      <c r="HF155" s="97"/>
      <c r="HG155" s="97"/>
      <c r="HH155" s="97"/>
      <c r="HI155" s="97"/>
      <c r="HJ155" s="97"/>
      <c r="HK155" s="97"/>
      <c r="HL155" s="97"/>
      <c r="HM155" s="97"/>
      <c r="HN155" s="97"/>
      <c r="HO155" s="97"/>
      <c r="HP155" s="97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  <c r="TC155" s="97"/>
      <c r="TD155" s="97"/>
      <c r="TE155" s="97"/>
      <c r="TF155" s="97"/>
      <c r="TG155" s="97"/>
      <c r="TH155" s="97"/>
      <c r="TI155" s="97"/>
      <c r="TJ155" s="97"/>
      <c r="TK155" s="97"/>
      <c r="TL155" s="97"/>
      <c r="TM155" s="97"/>
      <c r="TN155" s="97"/>
      <c r="TO155" s="97"/>
      <c r="TP155" s="97"/>
      <c r="TQ155" s="97"/>
      <c r="TR155" s="97"/>
      <c r="TS155" s="97"/>
      <c r="TT155" s="97"/>
      <c r="TU155" s="97"/>
      <c r="TV155" s="97"/>
      <c r="TW155" s="97"/>
      <c r="TX155" s="97"/>
      <c r="TY155" s="97"/>
      <c r="TZ155" s="97"/>
      <c r="UA155" s="97"/>
      <c r="UB155" s="97"/>
      <c r="UC155" s="97"/>
      <c r="UD155" s="97"/>
      <c r="UE155" s="97"/>
      <c r="UF155" s="97"/>
      <c r="UG155" s="97"/>
      <c r="UH155" s="97"/>
      <c r="UI155" s="97"/>
      <c r="UJ155" s="97"/>
      <c r="UK155" s="97"/>
      <c r="UL155" s="97"/>
      <c r="UM155" s="97"/>
      <c r="UN155" s="97"/>
      <c r="UO155" s="97"/>
      <c r="UP155" s="97"/>
      <c r="UQ155" s="97"/>
      <c r="UR155" s="97"/>
      <c r="US155" s="97"/>
      <c r="UT155" s="97"/>
      <c r="UU155" s="97"/>
      <c r="UV155" s="97"/>
      <c r="UW155" s="97"/>
      <c r="UX155" s="97"/>
      <c r="UY155" s="97"/>
      <c r="UZ155" s="97"/>
      <c r="VA155" s="97"/>
      <c r="VB155" s="97"/>
      <c r="VC155" s="97"/>
      <c r="VD155" s="97"/>
      <c r="VE155" s="97"/>
      <c r="VF155" s="97"/>
    </row>
    <row r="156" spans="1:578" s="98" customFormat="1" ht="15">
      <c r="A156" s="84">
        <v>78</v>
      </c>
      <c r="B156" s="29" t="s">
        <v>43</v>
      </c>
      <c r="C156" s="85" t="s">
        <v>44</v>
      </c>
      <c r="D156" s="86">
        <v>203</v>
      </c>
      <c r="E156" s="85" t="s">
        <v>45</v>
      </c>
      <c r="F156" s="25" t="s">
        <v>46</v>
      </c>
      <c r="G156" s="29" t="s">
        <v>435</v>
      </c>
      <c r="H156" s="26" t="s">
        <v>436</v>
      </c>
      <c r="I156" s="89">
        <v>42767</v>
      </c>
      <c r="J156" s="90" t="s">
        <v>87</v>
      </c>
      <c r="K156" s="90"/>
      <c r="L156" s="88">
        <v>40</v>
      </c>
      <c r="M156" s="88" t="s">
        <v>49</v>
      </c>
      <c r="N156" s="88" t="s">
        <v>59</v>
      </c>
      <c r="O156" s="26" t="s">
        <v>416</v>
      </c>
      <c r="P156" s="87" t="s">
        <v>1174</v>
      </c>
      <c r="Q156" s="34" t="s">
        <v>1148</v>
      </c>
      <c r="R156" s="88">
        <v>1</v>
      </c>
      <c r="S156" s="92">
        <v>13012</v>
      </c>
      <c r="T156" s="92">
        <v>500</v>
      </c>
      <c r="U156" s="92"/>
      <c r="V156" s="91">
        <f t="shared" si="67"/>
        <v>13512</v>
      </c>
      <c r="W156" s="92">
        <f t="shared" si="78"/>
        <v>2702.4</v>
      </c>
      <c r="X156" s="92"/>
      <c r="Y156" s="92">
        <f t="shared" si="68"/>
        <v>16214.4</v>
      </c>
      <c r="Z156" s="92">
        <v>957</v>
      </c>
      <c r="AA156" s="92">
        <v>661</v>
      </c>
      <c r="AB156" s="93"/>
      <c r="AC156" s="92">
        <f t="shared" si="69"/>
        <v>2837.52</v>
      </c>
      <c r="AD156" s="92">
        <f t="shared" si="70"/>
        <v>486.43199999999996</v>
      </c>
      <c r="AE156" s="92">
        <f t="shared" si="71"/>
        <v>826.93439999999998</v>
      </c>
      <c r="AF156" s="92">
        <f t="shared" si="72"/>
        <v>324.28800000000001</v>
      </c>
      <c r="AG156" s="92">
        <f t="shared" si="73"/>
        <v>2972.0666666666671</v>
      </c>
      <c r="AH156" s="92">
        <f t="shared" si="74"/>
        <v>29720.666666666672</v>
      </c>
      <c r="AI156" s="92">
        <f t="shared" si="75"/>
        <v>8916.2000000000007</v>
      </c>
      <c r="AJ156" s="92">
        <f t="shared" si="76"/>
        <v>25774.98551111111</v>
      </c>
      <c r="AK156" s="92">
        <f t="shared" si="77"/>
        <v>309299.82613333332</v>
      </c>
      <c r="AL156" s="92"/>
      <c r="AM156" s="92"/>
      <c r="AN156" s="92"/>
      <c r="AO156" s="92"/>
      <c r="AP156" s="97"/>
      <c r="AQ156" s="94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  <c r="CR156" s="97"/>
      <c r="CS156" s="97"/>
      <c r="CT156" s="97"/>
      <c r="CU156" s="97"/>
      <c r="CV156" s="97"/>
      <c r="CW156" s="97"/>
      <c r="CX156" s="97"/>
      <c r="CY156" s="97"/>
      <c r="CZ156" s="97"/>
      <c r="DA156" s="97"/>
      <c r="DB156" s="97"/>
      <c r="DC156" s="97"/>
      <c r="DD156" s="97"/>
      <c r="DE156" s="97"/>
      <c r="DF156" s="97"/>
      <c r="DG156" s="97"/>
      <c r="DH156" s="97"/>
      <c r="DI156" s="97"/>
      <c r="DJ156" s="97"/>
      <c r="DK156" s="97"/>
      <c r="DL156" s="97"/>
      <c r="DM156" s="97"/>
      <c r="DN156" s="97"/>
      <c r="DO156" s="97"/>
      <c r="DP156" s="97"/>
      <c r="DQ156" s="97"/>
      <c r="DR156" s="97"/>
      <c r="DS156" s="97"/>
      <c r="DT156" s="97"/>
      <c r="DU156" s="97"/>
      <c r="DV156" s="97"/>
      <c r="DW156" s="97"/>
      <c r="DX156" s="97"/>
      <c r="DY156" s="97"/>
      <c r="DZ156" s="97"/>
      <c r="EA156" s="97"/>
      <c r="EB156" s="97"/>
      <c r="EC156" s="97"/>
      <c r="ED156" s="97"/>
      <c r="EE156" s="97"/>
      <c r="EF156" s="97"/>
      <c r="EG156" s="97"/>
      <c r="EH156" s="97"/>
      <c r="EI156" s="97"/>
      <c r="EJ156" s="97"/>
      <c r="EK156" s="97"/>
      <c r="EL156" s="97"/>
      <c r="EM156" s="97"/>
      <c r="EN156" s="97"/>
      <c r="EO156" s="97"/>
      <c r="EP156" s="97"/>
      <c r="EQ156" s="97"/>
      <c r="ER156" s="97"/>
      <c r="ES156" s="97"/>
      <c r="ET156" s="97"/>
      <c r="EU156" s="97"/>
      <c r="EV156" s="97"/>
      <c r="EW156" s="97"/>
      <c r="EX156" s="97"/>
      <c r="EY156" s="97"/>
      <c r="EZ156" s="97"/>
      <c r="FA156" s="97"/>
      <c r="FB156" s="97"/>
      <c r="FC156" s="97"/>
      <c r="FD156" s="97"/>
      <c r="FE156" s="97"/>
      <c r="FF156" s="97"/>
      <c r="FG156" s="97"/>
      <c r="FH156" s="97"/>
      <c r="FI156" s="97"/>
      <c r="FJ156" s="97"/>
      <c r="FK156" s="97"/>
      <c r="FL156" s="97"/>
      <c r="FM156" s="97"/>
      <c r="FN156" s="97"/>
      <c r="FO156" s="97"/>
      <c r="FP156" s="97"/>
      <c r="FQ156" s="97"/>
      <c r="FR156" s="97"/>
      <c r="FS156" s="97"/>
      <c r="FT156" s="97"/>
      <c r="FU156" s="97"/>
      <c r="FV156" s="97"/>
      <c r="FW156" s="97"/>
      <c r="FX156" s="97"/>
      <c r="FY156" s="97"/>
      <c r="FZ156" s="97"/>
      <c r="GA156" s="97"/>
      <c r="GB156" s="97"/>
      <c r="GC156" s="97"/>
      <c r="GD156" s="97"/>
      <c r="GE156" s="97"/>
      <c r="GF156" s="97"/>
      <c r="GG156" s="97"/>
      <c r="GH156" s="97"/>
      <c r="GI156" s="97"/>
      <c r="GJ156" s="97"/>
      <c r="GK156" s="97"/>
      <c r="GL156" s="97"/>
      <c r="GM156" s="97"/>
      <c r="GN156" s="97"/>
      <c r="GO156" s="97"/>
      <c r="GP156" s="97"/>
      <c r="GQ156" s="97"/>
      <c r="GR156" s="97"/>
      <c r="GS156" s="97"/>
      <c r="GT156" s="97"/>
      <c r="GU156" s="97"/>
      <c r="GV156" s="97"/>
      <c r="GW156" s="97"/>
      <c r="GX156" s="97"/>
      <c r="GY156" s="97"/>
      <c r="GZ156" s="97"/>
      <c r="HA156" s="97"/>
      <c r="HB156" s="97"/>
      <c r="HC156" s="97"/>
      <c r="HD156" s="97"/>
      <c r="HE156" s="97"/>
      <c r="HF156" s="97"/>
      <c r="HG156" s="97"/>
      <c r="HH156" s="97"/>
      <c r="HI156" s="97"/>
      <c r="HJ156" s="97"/>
      <c r="HK156" s="97"/>
      <c r="HL156" s="97"/>
      <c r="HM156" s="97"/>
      <c r="HN156" s="97"/>
      <c r="HO156" s="97"/>
      <c r="HP156" s="97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97"/>
      <c r="KN156" s="97"/>
      <c r="KO156" s="97"/>
      <c r="KP156" s="97"/>
      <c r="KQ156" s="97"/>
      <c r="KR156" s="97"/>
      <c r="KS156" s="97"/>
      <c r="KT156" s="97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  <c r="TC156" s="97"/>
      <c r="TD156" s="97"/>
      <c r="TE156" s="97"/>
      <c r="TF156" s="97"/>
      <c r="TG156" s="97"/>
      <c r="TH156" s="97"/>
      <c r="TI156" s="97"/>
      <c r="TJ156" s="97"/>
      <c r="TK156" s="97"/>
      <c r="TL156" s="97"/>
      <c r="TM156" s="97"/>
      <c r="TN156" s="97"/>
      <c r="TO156" s="97"/>
      <c r="TP156" s="97"/>
      <c r="TQ156" s="97"/>
      <c r="TR156" s="97"/>
      <c r="TS156" s="97"/>
      <c r="TT156" s="97"/>
      <c r="TU156" s="97"/>
      <c r="TV156" s="97"/>
      <c r="TW156" s="97"/>
      <c r="TX156" s="97"/>
      <c r="TY156" s="97"/>
      <c r="TZ156" s="97"/>
      <c r="UA156" s="97"/>
      <c r="UB156" s="97"/>
      <c r="UC156" s="97"/>
      <c r="UD156" s="97"/>
      <c r="UE156" s="97"/>
      <c r="UF156" s="97"/>
      <c r="UG156" s="97"/>
      <c r="UH156" s="97"/>
      <c r="UI156" s="97"/>
      <c r="UJ156" s="97"/>
      <c r="UK156" s="97"/>
      <c r="UL156" s="97"/>
      <c r="UM156" s="97"/>
      <c r="UN156" s="97"/>
      <c r="UO156" s="97"/>
      <c r="UP156" s="97"/>
      <c r="UQ156" s="97"/>
      <c r="UR156" s="97"/>
      <c r="US156" s="97"/>
      <c r="UT156" s="97"/>
      <c r="UU156" s="97"/>
      <c r="UV156" s="97"/>
      <c r="UW156" s="97"/>
      <c r="UX156" s="97"/>
      <c r="UY156" s="97"/>
      <c r="UZ156" s="97"/>
      <c r="VA156" s="97"/>
      <c r="VB156" s="97"/>
      <c r="VC156" s="97"/>
      <c r="VD156" s="97"/>
      <c r="VE156" s="97"/>
      <c r="VF156" s="97"/>
    </row>
    <row r="157" spans="1:578" s="98" customFormat="1" ht="15">
      <c r="A157" s="84">
        <v>79</v>
      </c>
      <c r="B157" s="29" t="s">
        <v>43</v>
      </c>
      <c r="C157" s="85" t="s">
        <v>44</v>
      </c>
      <c r="D157" s="86">
        <v>203</v>
      </c>
      <c r="E157" s="85" t="s">
        <v>45</v>
      </c>
      <c r="F157" s="25" t="s">
        <v>46</v>
      </c>
      <c r="G157" s="29" t="s">
        <v>437</v>
      </c>
      <c r="H157" s="26" t="s">
        <v>438</v>
      </c>
      <c r="I157" s="89">
        <v>42110</v>
      </c>
      <c r="J157" s="90" t="s">
        <v>87</v>
      </c>
      <c r="K157" s="90"/>
      <c r="L157" s="88">
        <v>40</v>
      </c>
      <c r="M157" s="88" t="s">
        <v>49</v>
      </c>
      <c r="N157" s="88" t="s">
        <v>59</v>
      </c>
      <c r="O157" s="26" t="s">
        <v>416</v>
      </c>
      <c r="P157" s="87" t="s">
        <v>1174</v>
      </c>
      <c r="Q157" s="34" t="s">
        <v>1148</v>
      </c>
      <c r="R157" s="88">
        <v>1</v>
      </c>
      <c r="S157" s="92">
        <v>13012</v>
      </c>
      <c r="T157" s="92">
        <v>500</v>
      </c>
      <c r="U157" s="92"/>
      <c r="V157" s="91">
        <f t="shared" si="67"/>
        <v>13512</v>
      </c>
      <c r="W157" s="92">
        <f t="shared" si="78"/>
        <v>2702.4</v>
      </c>
      <c r="X157" s="92"/>
      <c r="Y157" s="92">
        <f t="shared" si="68"/>
        <v>16214.4</v>
      </c>
      <c r="Z157" s="92">
        <v>957</v>
      </c>
      <c r="AA157" s="92">
        <v>661</v>
      </c>
      <c r="AB157" s="93"/>
      <c r="AC157" s="92">
        <f t="shared" si="69"/>
        <v>2837.52</v>
      </c>
      <c r="AD157" s="92">
        <f t="shared" si="70"/>
        <v>486.43199999999996</v>
      </c>
      <c r="AE157" s="92">
        <f t="shared" si="71"/>
        <v>826.93439999999998</v>
      </c>
      <c r="AF157" s="92">
        <f t="shared" si="72"/>
        <v>324.28800000000001</v>
      </c>
      <c r="AG157" s="92">
        <f t="shared" si="73"/>
        <v>2972.0666666666671</v>
      </c>
      <c r="AH157" s="92">
        <f t="shared" si="74"/>
        <v>29720.666666666672</v>
      </c>
      <c r="AI157" s="92">
        <f t="shared" si="75"/>
        <v>8916.2000000000007</v>
      </c>
      <c r="AJ157" s="92">
        <f t="shared" si="76"/>
        <v>25774.98551111111</v>
      </c>
      <c r="AK157" s="92">
        <f t="shared" si="77"/>
        <v>309299.82613333332</v>
      </c>
      <c r="AL157" s="92"/>
      <c r="AM157" s="92"/>
      <c r="AN157" s="92"/>
      <c r="AO157" s="92"/>
      <c r="AP157" s="97"/>
      <c r="AQ157" s="94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97"/>
      <c r="JL157" s="97"/>
      <c r="JM157" s="97"/>
      <c r="JN157" s="97"/>
      <c r="JO157" s="97"/>
      <c r="JP157" s="97"/>
      <c r="JQ157" s="97"/>
      <c r="JR157" s="97"/>
      <c r="JS157" s="97"/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97"/>
      <c r="LW157" s="97"/>
      <c r="LX157" s="97"/>
      <c r="LY157" s="97"/>
      <c r="LZ157" s="97"/>
      <c r="MA157" s="97"/>
      <c r="MB157" s="97"/>
      <c r="MC157" s="97"/>
      <c r="MD157" s="97"/>
      <c r="ME157" s="97"/>
      <c r="MF157" s="97"/>
      <c r="MG157" s="97"/>
      <c r="MH157" s="97"/>
      <c r="MI157" s="97"/>
      <c r="MJ157" s="97"/>
      <c r="MK157" s="97"/>
      <c r="ML157" s="97"/>
      <c r="MM157" s="97"/>
      <c r="MN157" s="97"/>
      <c r="MO157" s="97"/>
      <c r="MP157" s="97"/>
      <c r="MQ157" s="97"/>
      <c r="MR157" s="97"/>
      <c r="MS157" s="97"/>
      <c r="MT157" s="97"/>
      <c r="MU157" s="97"/>
      <c r="MV157" s="97"/>
      <c r="MW157" s="97"/>
      <c r="MX157" s="97"/>
      <c r="MY157" s="97"/>
      <c r="MZ157" s="97"/>
      <c r="NA157" s="97"/>
      <c r="NB157" s="97"/>
      <c r="NC157" s="97"/>
      <c r="ND157" s="97"/>
      <c r="NE157" s="97"/>
      <c r="NF157" s="97"/>
      <c r="NG157" s="97"/>
      <c r="NH157" s="97"/>
      <c r="NI157" s="97"/>
      <c r="NJ157" s="97"/>
      <c r="NK157" s="97"/>
      <c r="NL157" s="97"/>
      <c r="NM157" s="97"/>
      <c r="NN157" s="97"/>
      <c r="NO157" s="97"/>
      <c r="NP157" s="97"/>
      <c r="NQ157" s="97"/>
      <c r="NR157" s="97"/>
      <c r="NS157" s="97"/>
      <c r="NT157" s="97"/>
      <c r="NU157" s="97"/>
      <c r="NV157" s="97"/>
      <c r="NW157" s="97"/>
      <c r="NX157" s="97"/>
      <c r="NY157" s="97"/>
      <c r="NZ157" s="97"/>
      <c r="OA157" s="97"/>
      <c r="OB157" s="97"/>
      <c r="OC157" s="97"/>
      <c r="OD157" s="97"/>
      <c r="OE157" s="97"/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/>
      <c r="PC157" s="97"/>
      <c r="PD157" s="97"/>
      <c r="PE157" s="97"/>
      <c r="PF157" s="97"/>
      <c r="PG157" s="97"/>
      <c r="PH157" s="97"/>
      <c r="PI157" s="97"/>
      <c r="PJ157" s="97"/>
      <c r="PK157" s="97"/>
      <c r="PL157" s="97"/>
      <c r="PM157" s="97"/>
      <c r="PN157" s="97"/>
      <c r="PO157" s="97"/>
      <c r="PP157" s="97"/>
      <c r="PQ157" s="97"/>
      <c r="PR157" s="97"/>
      <c r="PS157" s="97"/>
      <c r="PT157" s="97"/>
      <c r="PU157" s="97"/>
      <c r="PV157" s="97"/>
      <c r="PW157" s="97"/>
      <c r="PX157" s="97"/>
      <c r="PY157" s="97"/>
      <c r="PZ157" s="97"/>
      <c r="QA157" s="97"/>
      <c r="QB157" s="97"/>
      <c r="QC157" s="97"/>
      <c r="QD157" s="97"/>
      <c r="QE157" s="97"/>
      <c r="QF157" s="97"/>
      <c r="QG157" s="97"/>
      <c r="QH157" s="97"/>
      <c r="QI157" s="97"/>
      <c r="QJ157" s="97"/>
      <c r="QK157" s="97"/>
      <c r="QL157" s="97"/>
      <c r="QM157" s="97"/>
      <c r="QN157" s="97"/>
      <c r="QO157" s="97"/>
      <c r="QP157" s="97"/>
      <c r="QQ157" s="97"/>
      <c r="QR157" s="97"/>
      <c r="QS157" s="97"/>
      <c r="QT157" s="97"/>
      <c r="QU157" s="97"/>
      <c r="QV157" s="97"/>
      <c r="QW157" s="97"/>
      <c r="QX157" s="97"/>
      <c r="QY157" s="97"/>
      <c r="QZ157" s="97"/>
      <c r="RA157" s="97"/>
      <c r="RB157" s="97"/>
      <c r="RC157" s="97"/>
      <c r="RD157" s="97"/>
      <c r="RE157" s="97"/>
      <c r="RF157" s="97"/>
      <c r="RG157" s="97"/>
      <c r="RH157" s="97"/>
      <c r="RI157" s="97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  <c r="TC157" s="97"/>
      <c r="TD157" s="97"/>
      <c r="TE157" s="97"/>
      <c r="TF157" s="97"/>
      <c r="TG157" s="97"/>
      <c r="TH157" s="97"/>
      <c r="TI157" s="97"/>
      <c r="TJ157" s="97"/>
      <c r="TK157" s="97"/>
      <c r="TL157" s="97"/>
      <c r="TM157" s="97"/>
      <c r="TN157" s="97"/>
      <c r="TO157" s="97"/>
      <c r="TP157" s="97"/>
      <c r="TQ157" s="97"/>
      <c r="TR157" s="97"/>
      <c r="TS157" s="97"/>
      <c r="TT157" s="97"/>
      <c r="TU157" s="97"/>
      <c r="TV157" s="97"/>
      <c r="TW157" s="97"/>
      <c r="TX157" s="97"/>
      <c r="TY157" s="97"/>
      <c r="TZ157" s="97"/>
      <c r="UA157" s="97"/>
      <c r="UB157" s="97"/>
      <c r="UC157" s="97"/>
      <c r="UD157" s="97"/>
      <c r="UE157" s="97"/>
      <c r="UF157" s="97"/>
      <c r="UG157" s="97"/>
      <c r="UH157" s="97"/>
      <c r="UI157" s="97"/>
      <c r="UJ157" s="97"/>
      <c r="UK157" s="97"/>
      <c r="UL157" s="97"/>
      <c r="UM157" s="97"/>
      <c r="UN157" s="97"/>
      <c r="UO157" s="97"/>
      <c r="UP157" s="97"/>
      <c r="UQ157" s="97"/>
      <c r="UR157" s="97"/>
      <c r="US157" s="97"/>
      <c r="UT157" s="97"/>
      <c r="UU157" s="97"/>
      <c r="UV157" s="97"/>
      <c r="UW157" s="97"/>
      <c r="UX157" s="97"/>
      <c r="UY157" s="97"/>
      <c r="UZ157" s="97"/>
      <c r="VA157" s="97"/>
      <c r="VB157" s="97"/>
      <c r="VC157" s="97"/>
      <c r="VD157" s="97"/>
      <c r="VE157" s="97"/>
      <c r="VF157" s="97"/>
    </row>
    <row r="158" spans="1:578" s="98" customFormat="1" ht="15">
      <c r="A158" s="84">
        <v>80</v>
      </c>
      <c r="B158" s="29" t="s">
        <v>43</v>
      </c>
      <c r="C158" s="85" t="s">
        <v>44</v>
      </c>
      <c r="D158" s="86">
        <v>203</v>
      </c>
      <c r="E158" s="85" t="s">
        <v>45</v>
      </c>
      <c r="F158" s="25" t="s">
        <v>46</v>
      </c>
      <c r="G158" s="29"/>
      <c r="H158" s="27" t="s">
        <v>439</v>
      </c>
      <c r="I158" s="89"/>
      <c r="J158" s="90" t="s">
        <v>87</v>
      </c>
      <c r="K158" s="90"/>
      <c r="L158" s="88">
        <v>40</v>
      </c>
      <c r="M158" s="88" t="s">
        <v>49</v>
      </c>
      <c r="N158" s="88" t="s">
        <v>59</v>
      </c>
      <c r="O158" s="26" t="s">
        <v>416</v>
      </c>
      <c r="P158" s="87" t="s">
        <v>1174</v>
      </c>
      <c r="Q158" s="34" t="s">
        <v>1148</v>
      </c>
      <c r="R158" s="88">
        <v>1</v>
      </c>
      <c r="S158" s="92">
        <v>13012</v>
      </c>
      <c r="T158" s="92">
        <v>500</v>
      </c>
      <c r="U158" s="92"/>
      <c r="V158" s="91">
        <f t="shared" si="67"/>
        <v>13512</v>
      </c>
      <c r="W158" s="92">
        <f t="shared" si="78"/>
        <v>2702.4</v>
      </c>
      <c r="X158" s="92"/>
      <c r="Y158" s="92">
        <f t="shared" si="68"/>
        <v>16214.4</v>
      </c>
      <c r="Z158" s="92">
        <v>957</v>
      </c>
      <c r="AA158" s="92">
        <v>661</v>
      </c>
      <c r="AB158" s="93"/>
      <c r="AC158" s="92">
        <f t="shared" si="69"/>
        <v>2837.52</v>
      </c>
      <c r="AD158" s="92">
        <f t="shared" si="70"/>
        <v>486.43199999999996</v>
      </c>
      <c r="AE158" s="92">
        <f t="shared" si="71"/>
        <v>826.93439999999998</v>
      </c>
      <c r="AF158" s="92">
        <f t="shared" si="72"/>
        <v>324.28800000000001</v>
      </c>
      <c r="AG158" s="92">
        <f t="shared" si="73"/>
        <v>2972.0666666666671</v>
      </c>
      <c r="AH158" s="92">
        <f t="shared" si="74"/>
        <v>29720.666666666672</v>
      </c>
      <c r="AI158" s="92">
        <f t="shared" si="75"/>
        <v>8916.2000000000007</v>
      </c>
      <c r="AJ158" s="92">
        <f t="shared" si="76"/>
        <v>25774.98551111111</v>
      </c>
      <c r="AK158" s="92">
        <f t="shared" si="77"/>
        <v>309299.82613333332</v>
      </c>
      <c r="AL158" s="92"/>
      <c r="AM158" s="92"/>
      <c r="AN158" s="92"/>
      <c r="AO158" s="92"/>
      <c r="AP158" s="97"/>
      <c r="AQ158" s="94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  <c r="TC158" s="97"/>
      <c r="TD158" s="97"/>
      <c r="TE158" s="97"/>
      <c r="TF158" s="97"/>
      <c r="TG158" s="97"/>
      <c r="TH158" s="97"/>
      <c r="TI158" s="97"/>
      <c r="TJ158" s="97"/>
      <c r="TK158" s="97"/>
      <c r="TL158" s="97"/>
      <c r="TM158" s="97"/>
      <c r="TN158" s="97"/>
      <c r="TO158" s="97"/>
      <c r="TP158" s="97"/>
      <c r="TQ158" s="97"/>
      <c r="TR158" s="97"/>
      <c r="TS158" s="97"/>
      <c r="TT158" s="97"/>
      <c r="TU158" s="97"/>
      <c r="TV158" s="97"/>
      <c r="TW158" s="97"/>
      <c r="TX158" s="97"/>
      <c r="TY158" s="97"/>
      <c r="TZ158" s="97"/>
      <c r="UA158" s="97"/>
      <c r="UB158" s="97"/>
      <c r="UC158" s="97"/>
      <c r="UD158" s="97"/>
      <c r="UE158" s="97"/>
      <c r="UF158" s="97"/>
      <c r="UG158" s="97"/>
      <c r="UH158" s="97"/>
      <c r="UI158" s="97"/>
      <c r="UJ158" s="97"/>
      <c r="UK158" s="97"/>
      <c r="UL158" s="97"/>
      <c r="UM158" s="97"/>
      <c r="UN158" s="97"/>
      <c r="UO158" s="97"/>
      <c r="UP158" s="97"/>
      <c r="UQ158" s="97"/>
      <c r="UR158" s="97"/>
      <c r="US158" s="97"/>
      <c r="UT158" s="97"/>
      <c r="UU158" s="97"/>
      <c r="UV158" s="97"/>
      <c r="UW158" s="97"/>
      <c r="UX158" s="97"/>
      <c r="UY158" s="97"/>
      <c r="UZ158" s="97"/>
      <c r="VA158" s="97"/>
      <c r="VB158" s="97"/>
      <c r="VC158" s="97"/>
      <c r="VD158" s="97"/>
      <c r="VE158" s="97"/>
      <c r="VF158" s="97"/>
    </row>
    <row r="159" spans="1:578" s="98" customFormat="1" ht="15">
      <c r="A159" s="84">
        <v>81</v>
      </c>
      <c r="B159" s="29" t="s">
        <v>43</v>
      </c>
      <c r="C159" s="85" t="s">
        <v>44</v>
      </c>
      <c r="D159" s="86">
        <v>203</v>
      </c>
      <c r="E159" s="85" t="s">
        <v>45</v>
      </c>
      <c r="F159" s="25" t="s">
        <v>46</v>
      </c>
      <c r="G159" s="29" t="s">
        <v>440</v>
      </c>
      <c r="H159" s="26" t="s">
        <v>441</v>
      </c>
      <c r="I159" s="89">
        <v>43349</v>
      </c>
      <c r="J159" s="90" t="s">
        <v>87</v>
      </c>
      <c r="K159" s="90"/>
      <c r="L159" s="88">
        <v>40</v>
      </c>
      <c r="M159" s="88" t="s">
        <v>49</v>
      </c>
      <c r="N159" s="88" t="s">
        <v>59</v>
      </c>
      <c r="O159" s="26" t="s">
        <v>416</v>
      </c>
      <c r="P159" s="87" t="s">
        <v>1174</v>
      </c>
      <c r="Q159" s="34" t="s">
        <v>1148</v>
      </c>
      <c r="R159" s="88">
        <v>1</v>
      </c>
      <c r="S159" s="92">
        <v>13012</v>
      </c>
      <c r="T159" s="92">
        <v>500</v>
      </c>
      <c r="U159" s="92"/>
      <c r="V159" s="91">
        <f t="shared" si="67"/>
        <v>13512</v>
      </c>
      <c r="W159" s="92">
        <f t="shared" si="78"/>
        <v>2702.4</v>
      </c>
      <c r="X159" s="92"/>
      <c r="Y159" s="92">
        <f t="shared" si="68"/>
        <v>16214.4</v>
      </c>
      <c r="Z159" s="92">
        <v>957</v>
      </c>
      <c r="AA159" s="92">
        <v>661</v>
      </c>
      <c r="AB159" s="93"/>
      <c r="AC159" s="92">
        <f t="shared" si="69"/>
        <v>2837.52</v>
      </c>
      <c r="AD159" s="92">
        <f t="shared" si="70"/>
        <v>486.43199999999996</v>
      </c>
      <c r="AE159" s="92">
        <f t="shared" si="71"/>
        <v>826.93439999999998</v>
      </c>
      <c r="AF159" s="92">
        <f t="shared" si="72"/>
        <v>324.28800000000001</v>
      </c>
      <c r="AG159" s="92">
        <f t="shared" si="73"/>
        <v>2972.0666666666671</v>
      </c>
      <c r="AH159" s="92">
        <f t="shared" si="74"/>
        <v>29720.666666666672</v>
      </c>
      <c r="AI159" s="92">
        <f t="shared" si="75"/>
        <v>8916.2000000000007</v>
      </c>
      <c r="AJ159" s="92">
        <f t="shared" si="76"/>
        <v>25774.98551111111</v>
      </c>
      <c r="AK159" s="92">
        <f t="shared" si="77"/>
        <v>309299.82613333332</v>
      </c>
      <c r="AL159" s="92"/>
      <c r="AM159" s="92"/>
      <c r="AN159" s="92"/>
      <c r="AO159" s="92"/>
      <c r="AP159" s="97"/>
      <c r="AQ159" s="94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  <c r="CF159" s="97"/>
      <c r="CG159" s="97"/>
      <c r="CH159" s="97"/>
      <c r="CI159" s="97"/>
      <c r="CJ159" s="97"/>
      <c r="CK159" s="97"/>
      <c r="CL159" s="97"/>
      <c r="CM159" s="97"/>
      <c r="CN159" s="97"/>
      <c r="CO159" s="97"/>
      <c r="CP159" s="97"/>
      <c r="CQ159" s="97"/>
      <c r="CR159" s="97"/>
      <c r="CS159" s="97"/>
      <c r="CT159" s="97"/>
      <c r="CU159" s="97"/>
      <c r="CV159" s="97"/>
      <c r="CW159" s="97"/>
      <c r="CX159" s="97"/>
      <c r="CY159" s="97"/>
      <c r="CZ159" s="97"/>
      <c r="DA159" s="97"/>
      <c r="DB159" s="97"/>
      <c r="DC159" s="97"/>
      <c r="DD159" s="97"/>
      <c r="DE159" s="97"/>
      <c r="DF159" s="97"/>
      <c r="DG159" s="97"/>
      <c r="DH159" s="97"/>
      <c r="DI159" s="97"/>
      <c r="DJ159" s="97"/>
      <c r="DK159" s="97"/>
      <c r="DL159" s="97"/>
      <c r="DM159" s="97"/>
      <c r="DN159" s="97"/>
      <c r="DO159" s="97"/>
      <c r="DP159" s="97"/>
      <c r="DQ159" s="97"/>
      <c r="DR159" s="97"/>
      <c r="DS159" s="97"/>
      <c r="DT159" s="97"/>
      <c r="DU159" s="97"/>
      <c r="DV159" s="97"/>
      <c r="DW159" s="97"/>
      <c r="DX159" s="97"/>
      <c r="DY159" s="97"/>
      <c r="DZ159" s="97"/>
      <c r="EA159" s="97"/>
      <c r="EB159" s="97"/>
      <c r="EC159" s="97"/>
      <c r="ED159" s="97"/>
      <c r="EE159" s="97"/>
      <c r="EF159" s="97"/>
      <c r="EG159" s="97"/>
      <c r="EH159" s="97"/>
      <c r="EI159" s="97"/>
      <c r="EJ159" s="97"/>
      <c r="EK159" s="97"/>
      <c r="EL159" s="97"/>
      <c r="EM159" s="97"/>
      <c r="EN159" s="97"/>
      <c r="EO159" s="97"/>
      <c r="EP159" s="97"/>
      <c r="EQ159" s="97"/>
      <c r="ER159" s="97"/>
      <c r="ES159" s="97"/>
      <c r="ET159" s="97"/>
      <c r="EU159" s="97"/>
      <c r="EV159" s="97"/>
      <c r="EW159" s="97"/>
      <c r="EX159" s="97"/>
      <c r="EY159" s="97"/>
      <c r="EZ159" s="97"/>
      <c r="FA159" s="97"/>
      <c r="FB159" s="97"/>
      <c r="FC159" s="97"/>
      <c r="FD159" s="97"/>
      <c r="FE159" s="97"/>
      <c r="FF159" s="97"/>
      <c r="FG159" s="97"/>
      <c r="FH159" s="97"/>
      <c r="FI159" s="97"/>
      <c r="FJ159" s="97"/>
      <c r="FK159" s="97"/>
      <c r="FL159" s="97"/>
      <c r="FM159" s="97"/>
      <c r="FN159" s="97"/>
      <c r="FO159" s="97"/>
      <c r="FP159" s="97"/>
      <c r="FQ159" s="97"/>
      <c r="FR159" s="97"/>
      <c r="FS159" s="97"/>
      <c r="FT159" s="97"/>
      <c r="FU159" s="97"/>
      <c r="FV159" s="97"/>
      <c r="FW159" s="97"/>
      <c r="FX159" s="97"/>
      <c r="FY159" s="97"/>
      <c r="FZ159" s="97"/>
      <c r="GA159" s="97"/>
      <c r="GB159" s="97"/>
      <c r="GC159" s="97"/>
      <c r="GD159" s="97"/>
      <c r="GE159" s="97"/>
      <c r="GF159" s="97"/>
      <c r="GG159" s="97"/>
      <c r="GH159" s="97"/>
      <c r="GI159" s="97"/>
      <c r="GJ159" s="97"/>
      <c r="GK159" s="97"/>
      <c r="GL159" s="97"/>
      <c r="GM159" s="97"/>
      <c r="GN159" s="97"/>
      <c r="GO159" s="97"/>
      <c r="GP159" s="97"/>
      <c r="GQ159" s="97"/>
      <c r="GR159" s="97"/>
      <c r="GS159" s="97"/>
      <c r="GT159" s="97"/>
      <c r="GU159" s="97"/>
      <c r="GV159" s="97"/>
      <c r="GW159" s="97"/>
      <c r="GX159" s="97"/>
      <c r="GY159" s="97"/>
      <c r="GZ159" s="97"/>
      <c r="HA159" s="97"/>
      <c r="HB159" s="97"/>
      <c r="HC159" s="97"/>
      <c r="HD159" s="97"/>
      <c r="HE159" s="97"/>
      <c r="HF159" s="97"/>
      <c r="HG159" s="97"/>
      <c r="HH159" s="97"/>
      <c r="HI159" s="97"/>
      <c r="HJ159" s="97"/>
      <c r="HK159" s="97"/>
      <c r="HL159" s="97"/>
      <c r="HM159" s="97"/>
      <c r="HN159" s="97"/>
      <c r="HO159" s="97"/>
      <c r="HP159" s="97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  <c r="TC159" s="97"/>
      <c r="TD159" s="97"/>
      <c r="TE159" s="97"/>
      <c r="TF159" s="97"/>
      <c r="TG159" s="97"/>
      <c r="TH159" s="97"/>
      <c r="TI159" s="97"/>
      <c r="TJ159" s="97"/>
      <c r="TK159" s="97"/>
      <c r="TL159" s="97"/>
      <c r="TM159" s="97"/>
      <c r="TN159" s="97"/>
      <c r="TO159" s="97"/>
      <c r="TP159" s="97"/>
      <c r="TQ159" s="97"/>
      <c r="TR159" s="97"/>
      <c r="TS159" s="97"/>
      <c r="TT159" s="97"/>
      <c r="TU159" s="97"/>
      <c r="TV159" s="97"/>
      <c r="TW159" s="97"/>
      <c r="TX159" s="97"/>
      <c r="TY159" s="97"/>
      <c r="TZ159" s="97"/>
      <c r="UA159" s="97"/>
      <c r="UB159" s="97"/>
      <c r="UC159" s="97"/>
      <c r="UD159" s="97"/>
      <c r="UE159" s="97"/>
      <c r="UF159" s="97"/>
      <c r="UG159" s="97"/>
      <c r="UH159" s="97"/>
      <c r="UI159" s="97"/>
      <c r="UJ159" s="97"/>
      <c r="UK159" s="97"/>
      <c r="UL159" s="97"/>
      <c r="UM159" s="97"/>
      <c r="UN159" s="97"/>
      <c r="UO159" s="97"/>
      <c r="UP159" s="97"/>
      <c r="UQ159" s="97"/>
      <c r="UR159" s="97"/>
      <c r="US159" s="97"/>
      <c r="UT159" s="97"/>
      <c r="UU159" s="97"/>
      <c r="UV159" s="97"/>
      <c r="UW159" s="97"/>
      <c r="UX159" s="97"/>
      <c r="UY159" s="97"/>
      <c r="UZ159" s="97"/>
      <c r="VA159" s="97"/>
      <c r="VB159" s="97"/>
      <c r="VC159" s="97"/>
      <c r="VD159" s="97"/>
      <c r="VE159" s="97"/>
      <c r="VF159" s="97"/>
    </row>
    <row r="160" spans="1:578" s="98" customFormat="1" ht="15">
      <c r="A160" s="84">
        <v>82</v>
      </c>
      <c r="B160" s="29" t="s">
        <v>43</v>
      </c>
      <c r="C160" s="85" t="s">
        <v>44</v>
      </c>
      <c r="D160" s="86">
        <v>203</v>
      </c>
      <c r="E160" s="85" t="s">
        <v>45</v>
      </c>
      <c r="F160" s="25" t="s">
        <v>46</v>
      </c>
      <c r="G160" s="29" t="s">
        <v>442</v>
      </c>
      <c r="H160" s="26" t="s">
        <v>443</v>
      </c>
      <c r="I160" s="89">
        <v>39818</v>
      </c>
      <c r="J160" s="90" t="s">
        <v>58</v>
      </c>
      <c r="K160" s="90"/>
      <c r="L160" s="88">
        <v>40</v>
      </c>
      <c r="M160" s="88" t="s">
        <v>49</v>
      </c>
      <c r="N160" s="88" t="s">
        <v>59</v>
      </c>
      <c r="O160" s="26" t="s">
        <v>444</v>
      </c>
      <c r="P160" s="87" t="s">
        <v>1174</v>
      </c>
      <c r="Q160" s="34" t="s">
        <v>1148</v>
      </c>
      <c r="R160" s="88">
        <v>1</v>
      </c>
      <c r="S160" s="92">
        <v>14762</v>
      </c>
      <c r="T160" s="92">
        <v>500</v>
      </c>
      <c r="U160" s="92"/>
      <c r="V160" s="91">
        <f t="shared" si="67"/>
        <v>15262</v>
      </c>
      <c r="W160" s="92">
        <f t="shared" si="78"/>
        <v>3052.4</v>
      </c>
      <c r="X160" s="92"/>
      <c r="Y160" s="92">
        <f t="shared" si="68"/>
        <v>18314.400000000001</v>
      </c>
      <c r="Z160" s="92">
        <v>1114</v>
      </c>
      <c r="AA160" s="92">
        <v>679</v>
      </c>
      <c r="AB160" s="92">
        <f>102.68*3</f>
        <v>308.04000000000002</v>
      </c>
      <c r="AC160" s="92">
        <f t="shared" si="69"/>
        <v>3205.02</v>
      </c>
      <c r="AD160" s="92">
        <f t="shared" si="70"/>
        <v>549.43200000000002</v>
      </c>
      <c r="AE160" s="92">
        <f t="shared" si="71"/>
        <v>934.03440000000001</v>
      </c>
      <c r="AF160" s="92">
        <f t="shared" si="72"/>
        <v>366.28800000000001</v>
      </c>
      <c r="AG160" s="92">
        <f t="shared" si="73"/>
        <v>3351.2333333333336</v>
      </c>
      <c r="AH160" s="92">
        <f t="shared" si="74"/>
        <v>33512.333333333336</v>
      </c>
      <c r="AI160" s="92">
        <f t="shared" si="75"/>
        <v>10053.700000000001</v>
      </c>
      <c r="AJ160" s="92">
        <f t="shared" si="76"/>
        <v>29379.986622222226</v>
      </c>
      <c r="AK160" s="92">
        <f t="shared" si="77"/>
        <v>352559.83946666669</v>
      </c>
      <c r="AL160" s="92"/>
      <c r="AM160" s="92"/>
      <c r="AN160" s="92"/>
      <c r="AO160" s="92"/>
      <c r="AP160" s="97"/>
      <c r="AQ160" s="94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  <c r="TC160" s="97"/>
      <c r="TD160" s="97"/>
      <c r="TE160" s="97"/>
      <c r="TF160" s="97"/>
      <c r="TG160" s="97"/>
      <c r="TH160" s="97"/>
      <c r="TI160" s="97"/>
      <c r="TJ160" s="97"/>
      <c r="TK160" s="97"/>
      <c r="TL160" s="97"/>
      <c r="TM160" s="97"/>
      <c r="TN160" s="97"/>
      <c r="TO160" s="97"/>
      <c r="TP160" s="97"/>
      <c r="TQ160" s="97"/>
      <c r="TR160" s="97"/>
      <c r="TS160" s="97"/>
      <c r="TT160" s="97"/>
      <c r="TU160" s="97"/>
      <c r="TV160" s="97"/>
      <c r="TW160" s="97"/>
      <c r="TX160" s="97"/>
      <c r="TY160" s="97"/>
      <c r="TZ160" s="97"/>
      <c r="UA160" s="97"/>
      <c r="UB160" s="97"/>
      <c r="UC160" s="97"/>
      <c r="UD160" s="97"/>
      <c r="UE160" s="97"/>
      <c r="UF160" s="97"/>
      <c r="UG160" s="97"/>
      <c r="UH160" s="97"/>
      <c r="UI160" s="97"/>
      <c r="UJ160" s="97"/>
      <c r="UK160" s="97"/>
      <c r="UL160" s="97"/>
      <c r="UM160" s="97"/>
      <c r="UN160" s="97"/>
      <c r="UO160" s="97"/>
      <c r="UP160" s="97"/>
      <c r="UQ160" s="97"/>
      <c r="UR160" s="97"/>
      <c r="US160" s="97"/>
      <c r="UT160" s="97"/>
      <c r="UU160" s="97"/>
      <c r="UV160" s="97"/>
      <c r="UW160" s="97"/>
      <c r="UX160" s="97"/>
      <c r="UY160" s="97"/>
      <c r="UZ160" s="97"/>
      <c r="VA160" s="97"/>
      <c r="VB160" s="97"/>
      <c r="VC160" s="97"/>
      <c r="VD160" s="97"/>
      <c r="VE160" s="97"/>
      <c r="VF160" s="97"/>
    </row>
    <row r="161" spans="1:578" s="98" customFormat="1" ht="15">
      <c r="A161" s="84">
        <v>83</v>
      </c>
      <c r="B161" s="29" t="s">
        <v>43</v>
      </c>
      <c r="C161" s="85" t="s">
        <v>44</v>
      </c>
      <c r="D161" s="86">
        <v>203</v>
      </c>
      <c r="E161" s="85" t="s">
        <v>45</v>
      </c>
      <c r="F161" s="25" t="s">
        <v>46</v>
      </c>
      <c r="G161" s="29" t="s">
        <v>445</v>
      </c>
      <c r="H161" s="26" t="s">
        <v>446</v>
      </c>
      <c r="I161" s="89">
        <v>39818</v>
      </c>
      <c r="J161" s="90" t="s">
        <v>58</v>
      </c>
      <c r="K161" s="90"/>
      <c r="L161" s="88">
        <v>40</v>
      </c>
      <c r="M161" s="88" t="s">
        <v>49</v>
      </c>
      <c r="N161" s="88" t="s">
        <v>59</v>
      </c>
      <c r="O161" s="26" t="s">
        <v>444</v>
      </c>
      <c r="P161" s="87" t="s">
        <v>1174</v>
      </c>
      <c r="Q161" s="34" t="s">
        <v>1148</v>
      </c>
      <c r="R161" s="88">
        <v>1</v>
      </c>
      <c r="S161" s="92">
        <v>14762</v>
      </c>
      <c r="T161" s="92">
        <v>500</v>
      </c>
      <c r="U161" s="92"/>
      <c r="V161" s="91">
        <f t="shared" si="67"/>
        <v>15262</v>
      </c>
      <c r="W161" s="92">
        <f t="shared" si="78"/>
        <v>3052.4</v>
      </c>
      <c r="X161" s="92"/>
      <c r="Y161" s="92">
        <f t="shared" si="68"/>
        <v>18314.400000000001</v>
      </c>
      <c r="Z161" s="92">
        <v>1114</v>
      </c>
      <c r="AA161" s="92">
        <v>679</v>
      </c>
      <c r="AB161" s="92">
        <f>102.68*3</f>
        <v>308.04000000000002</v>
      </c>
      <c r="AC161" s="92">
        <f t="shared" si="69"/>
        <v>3205.02</v>
      </c>
      <c r="AD161" s="92">
        <f t="shared" si="70"/>
        <v>549.43200000000002</v>
      </c>
      <c r="AE161" s="92">
        <f t="shared" si="71"/>
        <v>934.03440000000001</v>
      </c>
      <c r="AF161" s="92">
        <f t="shared" si="72"/>
        <v>366.28800000000001</v>
      </c>
      <c r="AG161" s="92">
        <f t="shared" si="73"/>
        <v>3351.2333333333336</v>
      </c>
      <c r="AH161" s="92">
        <f t="shared" si="74"/>
        <v>33512.333333333336</v>
      </c>
      <c r="AI161" s="92">
        <f t="shared" si="75"/>
        <v>10053.700000000001</v>
      </c>
      <c r="AJ161" s="92">
        <f t="shared" si="76"/>
        <v>29379.986622222226</v>
      </c>
      <c r="AK161" s="92">
        <f t="shared" si="77"/>
        <v>352559.83946666669</v>
      </c>
      <c r="AL161" s="92"/>
      <c r="AM161" s="92"/>
      <c r="AN161" s="92"/>
      <c r="AO161" s="92"/>
      <c r="AP161" s="97"/>
      <c r="AQ161" s="94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97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97"/>
      <c r="NS161" s="97"/>
      <c r="NT161" s="97"/>
      <c r="NU161" s="97"/>
      <c r="NV161" s="97"/>
      <c r="NW161" s="97"/>
      <c r="NX161" s="97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  <c r="TC161" s="97"/>
      <c r="TD161" s="97"/>
      <c r="TE161" s="97"/>
      <c r="TF161" s="97"/>
      <c r="TG161" s="97"/>
      <c r="TH161" s="97"/>
      <c r="TI161" s="97"/>
      <c r="TJ161" s="97"/>
      <c r="TK161" s="97"/>
      <c r="TL161" s="97"/>
      <c r="TM161" s="97"/>
      <c r="TN161" s="97"/>
      <c r="TO161" s="97"/>
      <c r="TP161" s="97"/>
      <c r="TQ161" s="97"/>
      <c r="TR161" s="97"/>
      <c r="TS161" s="97"/>
      <c r="TT161" s="97"/>
      <c r="TU161" s="97"/>
      <c r="TV161" s="97"/>
      <c r="TW161" s="97"/>
      <c r="TX161" s="97"/>
      <c r="TY161" s="97"/>
      <c r="TZ161" s="97"/>
      <c r="UA161" s="97"/>
      <c r="UB161" s="97"/>
      <c r="UC161" s="97"/>
      <c r="UD161" s="97"/>
      <c r="UE161" s="97"/>
      <c r="UF161" s="97"/>
      <c r="UG161" s="97"/>
      <c r="UH161" s="97"/>
      <c r="UI161" s="97"/>
      <c r="UJ161" s="97"/>
      <c r="UK161" s="97"/>
      <c r="UL161" s="97"/>
      <c r="UM161" s="97"/>
      <c r="UN161" s="97"/>
      <c r="UO161" s="97"/>
      <c r="UP161" s="97"/>
      <c r="UQ161" s="97"/>
      <c r="UR161" s="97"/>
      <c r="US161" s="97"/>
      <c r="UT161" s="97"/>
      <c r="UU161" s="97"/>
      <c r="UV161" s="97"/>
      <c r="UW161" s="97"/>
      <c r="UX161" s="97"/>
      <c r="UY161" s="97"/>
      <c r="UZ161" s="97"/>
      <c r="VA161" s="97"/>
      <c r="VB161" s="97"/>
      <c r="VC161" s="97"/>
      <c r="VD161" s="97"/>
      <c r="VE161" s="97"/>
      <c r="VF161" s="97"/>
    </row>
    <row r="162" spans="1:578" s="98" customFormat="1" ht="15">
      <c r="A162" s="84">
        <v>84</v>
      </c>
      <c r="B162" s="29" t="s">
        <v>43</v>
      </c>
      <c r="C162" s="85" t="s">
        <v>44</v>
      </c>
      <c r="D162" s="86">
        <v>203</v>
      </c>
      <c r="E162" s="85" t="s">
        <v>45</v>
      </c>
      <c r="F162" s="29" t="s">
        <v>46</v>
      </c>
      <c r="G162" s="29" t="s">
        <v>447</v>
      </c>
      <c r="H162" s="26" t="s">
        <v>448</v>
      </c>
      <c r="I162" s="89">
        <v>37687</v>
      </c>
      <c r="J162" s="90" t="s">
        <v>58</v>
      </c>
      <c r="K162" s="90"/>
      <c r="L162" s="88">
        <v>40</v>
      </c>
      <c r="M162" s="88" t="s">
        <v>49</v>
      </c>
      <c r="N162" s="88" t="s">
        <v>59</v>
      </c>
      <c r="O162" s="26" t="s">
        <v>444</v>
      </c>
      <c r="P162" s="87" t="s">
        <v>1174</v>
      </c>
      <c r="Q162" s="34" t="s">
        <v>1148</v>
      </c>
      <c r="R162" s="88">
        <v>1</v>
      </c>
      <c r="S162" s="92">
        <v>14762</v>
      </c>
      <c r="T162" s="92">
        <v>500</v>
      </c>
      <c r="U162" s="92"/>
      <c r="V162" s="91">
        <f t="shared" si="67"/>
        <v>15262</v>
      </c>
      <c r="W162" s="92">
        <f t="shared" si="78"/>
        <v>3052.4</v>
      </c>
      <c r="X162" s="92"/>
      <c r="Y162" s="92">
        <f t="shared" si="68"/>
        <v>18314.400000000001</v>
      </c>
      <c r="Z162" s="92">
        <v>1114</v>
      </c>
      <c r="AA162" s="92">
        <v>679</v>
      </c>
      <c r="AB162" s="93">
        <f>102.68*4</f>
        <v>410.72</v>
      </c>
      <c r="AC162" s="92">
        <f t="shared" si="69"/>
        <v>3205.02</v>
      </c>
      <c r="AD162" s="92">
        <f t="shared" si="70"/>
        <v>549.43200000000002</v>
      </c>
      <c r="AE162" s="92">
        <f t="shared" si="71"/>
        <v>934.03440000000001</v>
      </c>
      <c r="AF162" s="92">
        <f t="shared" si="72"/>
        <v>366.28800000000001</v>
      </c>
      <c r="AG162" s="92">
        <f t="shared" si="73"/>
        <v>3351.2333333333336</v>
      </c>
      <c r="AH162" s="92">
        <f t="shared" si="74"/>
        <v>33512.333333333336</v>
      </c>
      <c r="AI162" s="92">
        <f t="shared" si="75"/>
        <v>10053.700000000001</v>
      </c>
      <c r="AJ162" s="92">
        <f t="shared" si="76"/>
        <v>29482.666622222227</v>
      </c>
      <c r="AK162" s="92">
        <f t="shared" si="77"/>
        <v>353791.99946666672</v>
      </c>
      <c r="AL162" s="92"/>
      <c r="AM162" s="92"/>
      <c r="AN162" s="92"/>
      <c r="AO162" s="92"/>
      <c r="AP162" s="97"/>
      <c r="AQ162" s="94"/>
      <c r="AR162" s="97"/>
      <c r="AS162" s="97"/>
      <c r="AT162" s="97"/>
      <c r="AU162" s="113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  <c r="CF162" s="97"/>
      <c r="CG162" s="97"/>
      <c r="CH162" s="97"/>
      <c r="CI162" s="97"/>
      <c r="CJ162" s="97"/>
      <c r="CK162" s="97"/>
      <c r="CL162" s="97"/>
      <c r="CM162" s="97"/>
      <c r="CN162" s="97"/>
      <c r="CO162" s="97"/>
      <c r="CP162" s="97"/>
      <c r="CQ162" s="97"/>
      <c r="CR162" s="97"/>
      <c r="CS162" s="97"/>
      <c r="CT162" s="97"/>
      <c r="CU162" s="97"/>
      <c r="CV162" s="97"/>
      <c r="CW162" s="97"/>
      <c r="CX162" s="97"/>
      <c r="CY162" s="97"/>
      <c r="CZ162" s="97"/>
      <c r="DA162" s="97"/>
      <c r="DB162" s="97"/>
      <c r="DC162" s="97"/>
      <c r="DD162" s="97"/>
      <c r="DE162" s="97"/>
      <c r="DF162" s="97"/>
      <c r="DG162" s="97"/>
      <c r="DH162" s="97"/>
      <c r="DI162" s="97"/>
      <c r="DJ162" s="97"/>
      <c r="DK162" s="97"/>
      <c r="DL162" s="97"/>
      <c r="DM162" s="97"/>
      <c r="DN162" s="97"/>
      <c r="DO162" s="97"/>
      <c r="DP162" s="97"/>
      <c r="DQ162" s="97"/>
      <c r="DR162" s="97"/>
      <c r="DS162" s="97"/>
      <c r="DT162" s="97"/>
      <c r="DU162" s="97"/>
      <c r="DV162" s="97"/>
      <c r="DW162" s="97"/>
      <c r="DX162" s="97"/>
      <c r="DY162" s="97"/>
      <c r="DZ162" s="97"/>
      <c r="EA162" s="97"/>
      <c r="EB162" s="97"/>
      <c r="EC162" s="97"/>
      <c r="ED162" s="97"/>
      <c r="EE162" s="97"/>
      <c r="EF162" s="97"/>
      <c r="EG162" s="97"/>
      <c r="EH162" s="97"/>
      <c r="EI162" s="97"/>
      <c r="EJ162" s="97"/>
      <c r="EK162" s="97"/>
      <c r="EL162" s="97"/>
      <c r="EM162" s="97"/>
      <c r="EN162" s="97"/>
      <c r="EO162" s="97"/>
      <c r="EP162" s="97"/>
      <c r="EQ162" s="97"/>
      <c r="ER162" s="97"/>
      <c r="ES162" s="97"/>
      <c r="ET162" s="97"/>
      <c r="EU162" s="97"/>
      <c r="EV162" s="97"/>
      <c r="EW162" s="97"/>
      <c r="EX162" s="97"/>
      <c r="EY162" s="97"/>
      <c r="EZ162" s="97"/>
      <c r="FA162" s="97"/>
      <c r="FB162" s="97"/>
      <c r="FC162" s="97"/>
      <c r="FD162" s="97"/>
      <c r="FE162" s="97"/>
      <c r="FF162" s="97"/>
      <c r="FG162" s="97"/>
      <c r="FH162" s="97"/>
      <c r="FI162" s="97"/>
      <c r="FJ162" s="97"/>
      <c r="FK162" s="97"/>
      <c r="FL162" s="97"/>
      <c r="FM162" s="97"/>
      <c r="FN162" s="97"/>
      <c r="FO162" s="97"/>
      <c r="FP162" s="97"/>
      <c r="FQ162" s="97"/>
      <c r="FR162" s="97"/>
      <c r="FS162" s="97"/>
      <c r="FT162" s="97"/>
      <c r="FU162" s="97"/>
      <c r="FV162" s="97"/>
      <c r="FW162" s="97"/>
      <c r="FX162" s="97"/>
      <c r="FY162" s="97"/>
      <c r="FZ162" s="97"/>
      <c r="GA162" s="97"/>
      <c r="GB162" s="97"/>
      <c r="GC162" s="97"/>
      <c r="GD162" s="97"/>
      <c r="GE162" s="97"/>
      <c r="GF162" s="97"/>
      <c r="GG162" s="97"/>
      <c r="GH162" s="97"/>
      <c r="GI162" s="97"/>
      <c r="GJ162" s="97"/>
      <c r="GK162" s="97"/>
      <c r="GL162" s="97"/>
      <c r="GM162" s="97"/>
      <c r="GN162" s="97"/>
      <c r="GO162" s="97"/>
      <c r="GP162" s="97"/>
      <c r="GQ162" s="97"/>
      <c r="GR162" s="97"/>
      <c r="GS162" s="97"/>
      <c r="GT162" s="97"/>
      <c r="GU162" s="97"/>
      <c r="GV162" s="97"/>
      <c r="GW162" s="97"/>
      <c r="GX162" s="97"/>
      <c r="GY162" s="97"/>
      <c r="GZ162" s="97"/>
      <c r="HA162" s="97"/>
      <c r="HB162" s="97"/>
      <c r="HC162" s="97"/>
      <c r="HD162" s="97"/>
      <c r="HE162" s="97"/>
      <c r="HF162" s="97"/>
      <c r="HG162" s="97"/>
      <c r="HH162" s="97"/>
      <c r="HI162" s="97"/>
      <c r="HJ162" s="97"/>
      <c r="HK162" s="97"/>
      <c r="HL162" s="97"/>
      <c r="HM162" s="97"/>
      <c r="HN162" s="97"/>
      <c r="HO162" s="97"/>
      <c r="HP162" s="97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97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  <c r="TC162" s="97"/>
      <c r="TD162" s="97"/>
      <c r="TE162" s="97"/>
      <c r="TF162" s="97"/>
      <c r="TG162" s="97"/>
      <c r="TH162" s="97"/>
      <c r="TI162" s="97"/>
      <c r="TJ162" s="97"/>
      <c r="TK162" s="97"/>
      <c r="TL162" s="97"/>
      <c r="TM162" s="97"/>
      <c r="TN162" s="97"/>
      <c r="TO162" s="97"/>
      <c r="TP162" s="97"/>
      <c r="TQ162" s="97"/>
      <c r="TR162" s="97"/>
      <c r="TS162" s="97"/>
      <c r="TT162" s="97"/>
      <c r="TU162" s="97"/>
      <c r="TV162" s="97"/>
      <c r="TW162" s="97"/>
      <c r="TX162" s="97"/>
      <c r="TY162" s="97"/>
      <c r="TZ162" s="97"/>
      <c r="UA162" s="97"/>
      <c r="UB162" s="97"/>
      <c r="UC162" s="97"/>
      <c r="UD162" s="97"/>
      <c r="UE162" s="97"/>
      <c r="UF162" s="97"/>
      <c r="UG162" s="97"/>
      <c r="UH162" s="97"/>
      <c r="UI162" s="97"/>
      <c r="UJ162" s="97"/>
      <c r="UK162" s="97"/>
      <c r="UL162" s="97"/>
      <c r="UM162" s="97"/>
      <c r="UN162" s="97"/>
      <c r="UO162" s="97"/>
      <c r="UP162" s="97"/>
      <c r="UQ162" s="97"/>
      <c r="UR162" s="97"/>
      <c r="US162" s="97"/>
      <c r="UT162" s="97"/>
      <c r="UU162" s="97"/>
      <c r="UV162" s="97"/>
      <c r="UW162" s="97"/>
      <c r="UX162" s="97"/>
      <c r="UY162" s="97"/>
      <c r="UZ162" s="97"/>
      <c r="VA162" s="97"/>
      <c r="VB162" s="97"/>
      <c r="VC162" s="97"/>
      <c r="VD162" s="97"/>
      <c r="VE162" s="97"/>
      <c r="VF162" s="97"/>
    </row>
    <row r="163" spans="1:578" s="96" customFormat="1" ht="15">
      <c r="A163" s="84">
        <v>85</v>
      </c>
      <c r="B163" s="29" t="s">
        <v>43</v>
      </c>
      <c r="C163" s="85" t="s">
        <v>44</v>
      </c>
      <c r="D163" s="86">
        <v>203</v>
      </c>
      <c r="E163" s="85" t="s">
        <v>45</v>
      </c>
      <c r="F163" s="25" t="s">
        <v>46</v>
      </c>
      <c r="G163" s="29" t="s">
        <v>449</v>
      </c>
      <c r="H163" s="26" t="s">
        <v>450</v>
      </c>
      <c r="I163" s="89">
        <v>40185</v>
      </c>
      <c r="J163" s="90" t="s">
        <v>58</v>
      </c>
      <c r="K163" s="90"/>
      <c r="L163" s="88">
        <v>40</v>
      </c>
      <c r="M163" s="88" t="s">
        <v>49</v>
      </c>
      <c r="N163" s="88" t="s">
        <v>59</v>
      </c>
      <c r="O163" s="26" t="s">
        <v>444</v>
      </c>
      <c r="P163" s="87" t="s">
        <v>1174</v>
      </c>
      <c r="Q163" s="34" t="s">
        <v>1148</v>
      </c>
      <c r="R163" s="88">
        <v>1</v>
      </c>
      <c r="S163" s="92">
        <v>14762</v>
      </c>
      <c r="T163" s="92">
        <v>500</v>
      </c>
      <c r="U163" s="92"/>
      <c r="V163" s="91">
        <f t="shared" si="67"/>
        <v>15262</v>
      </c>
      <c r="W163" s="92">
        <f t="shared" si="78"/>
        <v>3052.4</v>
      </c>
      <c r="X163" s="92"/>
      <c r="Y163" s="92">
        <f t="shared" si="68"/>
        <v>18314.400000000001</v>
      </c>
      <c r="Z163" s="92">
        <v>1114</v>
      </c>
      <c r="AA163" s="92">
        <v>679</v>
      </c>
      <c r="AB163" s="93">
        <f>102.68*2</f>
        <v>205.36</v>
      </c>
      <c r="AC163" s="92">
        <f t="shared" si="69"/>
        <v>3205.02</v>
      </c>
      <c r="AD163" s="92">
        <f t="shared" si="70"/>
        <v>549.43200000000002</v>
      </c>
      <c r="AE163" s="92">
        <f t="shared" si="71"/>
        <v>934.03440000000001</v>
      </c>
      <c r="AF163" s="92">
        <f t="shared" si="72"/>
        <v>366.28800000000001</v>
      </c>
      <c r="AG163" s="92">
        <f t="shared" si="73"/>
        <v>3351.2333333333336</v>
      </c>
      <c r="AH163" s="92">
        <f t="shared" si="74"/>
        <v>33512.333333333336</v>
      </c>
      <c r="AI163" s="92">
        <f t="shared" si="75"/>
        <v>10053.700000000001</v>
      </c>
      <c r="AJ163" s="92">
        <f t="shared" si="76"/>
        <v>29277.306622222226</v>
      </c>
      <c r="AK163" s="92">
        <f t="shared" si="77"/>
        <v>351327.67946666671</v>
      </c>
      <c r="AL163" s="92"/>
      <c r="AM163" s="92"/>
      <c r="AN163" s="92"/>
      <c r="AO163" s="92"/>
      <c r="AQ163" s="94"/>
    </row>
    <row r="164" spans="1:578" s="96" customFormat="1" ht="15">
      <c r="A164" s="84">
        <v>86</v>
      </c>
      <c r="B164" s="29" t="s">
        <v>43</v>
      </c>
      <c r="C164" s="85" t="s">
        <v>44</v>
      </c>
      <c r="D164" s="86">
        <v>203</v>
      </c>
      <c r="E164" s="85" t="s">
        <v>45</v>
      </c>
      <c r="F164" s="29" t="s">
        <v>46</v>
      </c>
      <c r="G164" s="29" t="s">
        <v>451</v>
      </c>
      <c r="H164" s="26" t="s">
        <v>452</v>
      </c>
      <c r="I164" s="89">
        <v>40819</v>
      </c>
      <c r="J164" s="90">
        <v>4</v>
      </c>
      <c r="K164" s="90"/>
      <c r="L164" s="88">
        <v>40</v>
      </c>
      <c r="M164" s="88" t="s">
        <v>49</v>
      </c>
      <c r="N164" s="88" t="s">
        <v>59</v>
      </c>
      <c r="O164" s="26" t="s">
        <v>453</v>
      </c>
      <c r="P164" s="87" t="s">
        <v>1174</v>
      </c>
      <c r="Q164" s="34" t="s">
        <v>1148</v>
      </c>
      <c r="R164" s="88">
        <v>1</v>
      </c>
      <c r="S164" s="92">
        <v>10319</v>
      </c>
      <c r="T164" s="92">
        <v>500</v>
      </c>
      <c r="U164" s="92"/>
      <c r="V164" s="91">
        <f t="shared" si="67"/>
        <v>10819</v>
      </c>
      <c r="W164" s="92">
        <f t="shared" si="78"/>
        <v>2163.8000000000002</v>
      </c>
      <c r="X164" s="92"/>
      <c r="Y164" s="92">
        <f t="shared" si="68"/>
        <v>12982.8</v>
      </c>
      <c r="Z164" s="92">
        <v>788</v>
      </c>
      <c r="AA164" s="92">
        <v>468</v>
      </c>
      <c r="AB164" s="93">
        <f>102.68*2</f>
        <v>205.36</v>
      </c>
      <c r="AC164" s="92">
        <f t="shared" si="69"/>
        <v>2271.9899999999998</v>
      </c>
      <c r="AD164" s="92">
        <f t="shared" si="70"/>
        <v>389.48399999999998</v>
      </c>
      <c r="AE164" s="92">
        <f t="shared" si="71"/>
        <v>662.12279999999987</v>
      </c>
      <c r="AF164" s="92">
        <f t="shared" si="72"/>
        <v>259.65600000000001</v>
      </c>
      <c r="AG164" s="92">
        <f t="shared" si="73"/>
        <v>2373.1333333333332</v>
      </c>
      <c r="AH164" s="92">
        <f t="shared" si="74"/>
        <v>23731.333333333332</v>
      </c>
      <c r="AI164" s="92">
        <f t="shared" si="75"/>
        <v>7119.4</v>
      </c>
      <c r="AJ164" s="92">
        <f t="shared" si="76"/>
        <v>20796.068355555555</v>
      </c>
      <c r="AK164" s="92">
        <f t="shared" si="77"/>
        <v>249552.82026666665</v>
      </c>
      <c r="AL164" s="92"/>
      <c r="AM164" s="92"/>
      <c r="AN164" s="92"/>
      <c r="AO164" s="92"/>
      <c r="AQ164" s="94"/>
    </row>
    <row r="165" spans="1:578" s="98" customFormat="1" ht="15">
      <c r="A165" s="84">
        <v>87</v>
      </c>
      <c r="B165" s="29" t="s">
        <v>43</v>
      </c>
      <c r="C165" s="85" t="s">
        <v>44</v>
      </c>
      <c r="D165" s="86">
        <v>203</v>
      </c>
      <c r="E165" s="85" t="s">
        <v>45</v>
      </c>
      <c r="F165" s="25" t="s">
        <v>46</v>
      </c>
      <c r="G165" s="29" t="s">
        <v>454</v>
      </c>
      <c r="H165" s="26" t="s">
        <v>455</v>
      </c>
      <c r="I165" s="89">
        <v>41694</v>
      </c>
      <c r="J165" s="90">
        <v>4</v>
      </c>
      <c r="K165" s="90"/>
      <c r="L165" s="88">
        <v>40</v>
      </c>
      <c r="M165" s="88" t="s">
        <v>49</v>
      </c>
      <c r="N165" s="88" t="s">
        <v>59</v>
      </c>
      <c r="O165" s="26" t="s">
        <v>453</v>
      </c>
      <c r="P165" s="87" t="s">
        <v>1174</v>
      </c>
      <c r="Q165" s="34" t="s">
        <v>1148</v>
      </c>
      <c r="R165" s="88">
        <v>1</v>
      </c>
      <c r="S165" s="92">
        <v>10319</v>
      </c>
      <c r="T165" s="92">
        <v>500</v>
      </c>
      <c r="U165" s="92"/>
      <c r="V165" s="91">
        <f t="shared" si="67"/>
        <v>10819</v>
      </c>
      <c r="W165" s="92">
        <f t="shared" si="78"/>
        <v>2163.8000000000002</v>
      </c>
      <c r="X165" s="92"/>
      <c r="Y165" s="92">
        <f t="shared" si="68"/>
        <v>12982.8</v>
      </c>
      <c r="Z165" s="92">
        <v>788</v>
      </c>
      <c r="AA165" s="92">
        <v>468</v>
      </c>
      <c r="AB165" s="93">
        <f>102.68*2</f>
        <v>205.36</v>
      </c>
      <c r="AC165" s="92">
        <f t="shared" si="69"/>
        <v>2271.9899999999998</v>
      </c>
      <c r="AD165" s="92">
        <f t="shared" si="70"/>
        <v>389.48399999999998</v>
      </c>
      <c r="AE165" s="92">
        <f t="shared" si="71"/>
        <v>662.12279999999987</v>
      </c>
      <c r="AF165" s="92">
        <f t="shared" si="72"/>
        <v>259.65600000000001</v>
      </c>
      <c r="AG165" s="92">
        <f t="shared" si="73"/>
        <v>2373.1333333333332</v>
      </c>
      <c r="AH165" s="92">
        <f t="shared" si="74"/>
        <v>23731.333333333332</v>
      </c>
      <c r="AI165" s="92">
        <f t="shared" si="75"/>
        <v>7119.4</v>
      </c>
      <c r="AJ165" s="92">
        <f t="shared" si="76"/>
        <v>20796.068355555555</v>
      </c>
      <c r="AK165" s="92">
        <f t="shared" si="77"/>
        <v>249552.82026666665</v>
      </c>
      <c r="AL165" s="92"/>
      <c r="AM165" s="92"/>
      <c r="AN165" s="92"/>
      <c r="AO165" s="92"/>
      <c r="AP165" s="97"/>
      <c r="AQ165" s="94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  <c r="TC165" s="97"/>
      <c r="TD165" s="97"/>
      <c r="TE165" s="97"/>
      <c r="TF165" s="97"/>
      <c r="TG165" s="97"/>
      <c r="TH165" s="97"/>
      <c r="TI165" s="97"/>
      <c r="TJ165" s="97"/>
      <c r="TK165" s="97"/>
      <c r="TL165" s="97"/>
      <c r="TM165" s="97"/>
      <c r="TN165" s="97"/>
      <c r="TO165" s="97"/>
      <c r="TP165" s="97"/>
      <c r="TQ165" s="97"/>
      <c r="TR165" s="97"/>
      <c r="TS165" s="97"/>
      <c r="TT165" s="97"/>
      <c r="TU165" s="97"/>
      <c r="TV165" s="97"/>
      <c r="TW165" s="97"/>
      <c r="TX165" s="97"/>
      <c r="TY165" s="97"/>
      <c r="TZ165" s="97"/>
      <c r="UA165" s="97"/>
      <c r="UB165" s="97"/>
      <c r="UC165" s="97"/>
      <c r="UD165" s="97"/>
      <c r="UE165" s="97"/>
      <c r="UF165" s="97"/>
      <c r="UG165" s="97"/>
      <c r="UH165" s="97"/>
      <c r="UI165" s="97"/>
      <c r="UJ165" s="97"/>
      <c r="UK165" s="97"/>
      <c r="UL165" s="97"/>
      <c r="UM165" s="97"/>
      <c r="UN165" s="97"/>
      <c r="UO165" s="97"/>
      <c r="UP165" s="97"/>
      <c r="UQ165" s="97"/>
      <c r="UR165" s="97"/>
      <c r="US165" s="97"/>
      <c r="UT165" s="97"/>
      <c r="UU165" s="97"/>
      <c r="UV165" s="97"/>
      <c r="UW165" s="97"/>
      <c r="UX165" s="97"/>
      <c r="UY165" s="97"/>
      <c r="UZ165" s="97"/>
      <c r="VA165" s="97"/>
      <c r="VB165" s="97"/>
      <c r="VC165" s="97"/>
      <c r="VD165" s="97"/>
      <c r="VE165" s="97"/>
      <c r="VF165" s="97"/>
    </row>
    <row r="166" spans="1:578" s="98" customFormat="1" ht="15">
      <c r="A166" s="84">
        <v>88</v>
      </c>
      <c r="B166" s="29" t="s">
        <v>43</v>
      </c>
      <c r="C166" s="85" t="s">
        <v>44</v>
      </c>
      <c r="D166" s="86">
        <v>203</v>
      </c>
      <c r="E166" s="85" t="s">
        <v>45</v>
      </c>
      <c r="F166" s="25" t="s">
        <v>46</v>
      </c>
      <c r="G166" s="29" t="s">
        <v>456</v>
      </c>
      <c r="H166" s="26" t="s">
        <v>457</v>
      </c>
      <c r="I166" s="89">
        <v>43147</v>
      </c>
      <c r="J166" s="90">
        <v>4</v>
      </c>
      <c r="K166" s="90"/>
      <c r="L166" s="88">
        <v>40</v>
      </c>
      <c r="M166" s="88" t="s">
        <v>49</v>
      </c>
      <c r="N166" s="88" t="s">
        <v>59</v>
      </c>
      <c r="O166" s="26" t="s">
        <v>453</v>
      </c>
      <c r="P166" s="87" t="s">
        <v>1174</v>
      </c>
      <c r="Q166" s="34" t="s">
        <v>1148</v>
      </c>
      <c r="R166" s="88">
        <v>1</v>
      </c>
      <c r="S166" s="92">
        <v>10319</v>
      </c>
      <c r="T166" s="92">
        <v>500</v>
      </c>
      <c r="U166" s="92"/>
      <c r="V166" s="91">
        <f t="shared" si="67"/>
        <v>10819</v>
      </c>
      <c r="W166" s="92">
        <f t="shared" si="78"/>
        <v>2163.8000000000002</v>
      </c>
      <c r="X166" s="92"/>
      <c r="Y166" s="92">
        <f t="shared" si="68"/>
        <v>12982.8</v>
      </c>
      <c r="Z166" s="92">
        <v>788</v>
      </c>
      <c r="AA166" s="92">
        <v>468</v>
      </c>
      <c r="AB166" s="93"/>
      <c r="AC166" s="92">
        <f t="shared" si="69"/>
        <v>2271.9899999999998</v>
      </c>
      <c r="AD166" s="92">
        <f t="shared" si="70"/>
        <v>389.48399999999998</v>
      </c>
      <c r="AE166" s="92">
        <f t="shared" si="71"/>
        <v>662.12279999999987</v>
      </c>
      <c r="AF166" s="92">
        <f t="shared" si="72"/>
        <v>259.65600000000001</v>
      </c>
      <c r="AG166" s="92">
        <f t="shared" si="73"/>
        <v>2373.1333333333332</v>
      </c>
      <c r="AH166" s="92">
        <f t="shared" si="74"/>
        <v>23731.333333333332</v>
      </c>
      <c r="AI166" s="92">
        <f t="shared" si="75"/>
        <v>7119.4</v>
      </c>
      <c r="AJ166" s="92">
        <f t="shared" si="76"/>
        <v>20590.708355555555</v>
      </c>
      <c r="AK166" s="92">
        <f t="shared" si="77"/>
        <v>247088.50026666664</v>
      </c>
      <c r="AL166" s="92"/>
      <c r="AM166" s="92"/>
      <c r="AN166" s="92"/>
      <c r="AO166" s="92"/>
      <c r="AP166" s="97"/>
      <c r="AQ166" s="94"/>
      <c r="AR166" s="97"/>
      <c r="AS166" s="97"/>
      <c r="AT166" s="113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97"/>
      <c r="LW166" s="97"/>
      <c r="LX166" s="97"/>
      <c r="LY166" s="97"/>
      <c r="LZ166" s="97"/>
      <c r="MA166" s="97"/>
      <c r="MB166" s="97"/>
      <c r="MC166" s="97"/>
      <c r="MD166" s="97"/>
      <c r="ME166" s="97"/>
      <c r="MF166" s="97"/>
      <c r="MG166" s="97"/>
      <c r="MH166" s="97"/>
      <c r="MI166" s="97"/>
      <c r="MJ166" s="97"/>
      <c r="MK166" s="97"/>
      <c r="ML166" s="97"/>
      <c r="MM166" s="97"/>
      <c r="MN166" s="97"/>
      <c r="MO166" s="97"/>
      <c r="MP166" s="97"/>
      <c r="MQ166" s="97"/>
      <c r="MR166" s="97"/>
      <c r="MS166" s="97"/>
      <c r="MT166" s="97"/>
      <c r="MU166" s="97"/>
      <c r="MV166" s="97"/>
      <c r="MW166" s="97"/>
      <c r="MX166" s="97"/>
      <c r="MY166" s="97"/>
      <c r="MZ166" s="97"/>
      <c r="NA166" s="97"/>
      <c r="NB166" s="97"/>
      <c r="NC166" s="97"/>
      <c r="ND166" s="97"/>
      <c r="NE166" s="97"/>
      <c r="NF166" s="97"/>
      <c r="NG166" s="97"/>
      <c r="NH166" s="97"/>
      <c r="NI166" s="97"/>
      <c r="NJ166" s="97"/>
      <c r="NK166" s="97"/>
      <c r="NL166" s="97"/>
      <c r="NM166" s="97"/>
      <c r="NN166" s="97"/>
      <c r="NO166" s="97"/>
      <c r="NP166" s="97"/>
      <c r="NQ166" s="97"/>
      <c r="NR166" s="97"/>
      <c r="NS166" s="97"/>
      <c r="NT166" s="97"/>
      <c r="NU166" s="97"/>
      <c r="NV166" s="97"/>
      <c r="NW166" s="97"/>
      <c r="NX166" s="97"/>
      <c r="NY166" s="97"/>
      <c r="NZ166" s="97"/>
      <c r="OA166" s="97"/>
      <c r="OB166" s="97"/>
      <c r="OC166" s="97"/>
      <c r="OD166" s="97"/>
      <c r="OE166" s="97"/>
      <c r="OF166" s="97"/>
      <c r="OG166" s="97"/>
      <c r="OH166" s="97"/>
      <c r="OI166" s="97"/>
      <c r="OJ166" s="97"/>
      <c r="OK166" s="97"/>
      <c r="OL166" s="97"/>
      <c r="OM166" s="97"/>
      <c r="ON166" s="97"/>
      <c r="OO166" s="97"/>
      <c r="OP166" s="97"/>
      <c r="OQ166" s="97"/>
      <c r="OR166" s="97"/>
      <c r="OS166" s="97"/>
      <c r="OT166" s="97"/>
      <c r="OU166" s="97"/>
      <c r="OV166" s="97"/>
      <c r="OW166" s="97"/>
      <c r="OX166" s="97"/>
      <c r="OY166" s="97"/>
      <c r="OZ166" s="97"/>
      <c r="PA166" s="97"/>
      <c r="PB166" s="97"/>
      <c r="PC166" s="97"/>
      <c r="PD166" s="97"/>
      <c r="PE166" s="97"/>
      <c r="PF166" s="97"/>
      <c r="PG166" s="97"/>
      <c r="PH166" s="97"/>
      <c r="PI166" s="97"/>
      <c r="PJ166" s="97"/>
      <c r="PK166" s="97"/>
      <c r="PL166" s="97"/>
      <c r="PM166" s="97"/>
      <c r="PN166" s="97"/>
      <c r="PO166" s="97"/>
      <c r="PP166" s="97"/>
      <c r="PQ166" s="97"/>
      <c r="PR166" s="97"/>
      <c r="PS166" s="97"/>
      <c r="PT166" s="97"/>
      <c r="PU166" s="97"/>
      <c r="PV166" s="97"/>
      <c r="PW166" s="97"/>
      <c r="PX166" s="97"/>
      <c r="PY166" s="97"/>
      <c r="PZ166" s="97"/>
      <c r="QA166" s="97"/>
      <c r="QB166" s="97"/>
      <c r="QC166" s="97"/>
      <c r="QD166" s="97"/>
      <c r="QE166" s="97"/>
      <c r="QF166" s="97"/>
      <c r="QG166" s="97"/>
      <c r="QH166" s="97"/>
      <c r="QI166" s="97"/>
      <c r="QJ166" s="97"/>
      <c r="QK166" s="97"/>
      <c r="QL166" s="97"/>
      <c r="QM166" s="97"/>
      <c r="QN166" s="97"/>
      <c r="QO166" s="97"/>
      <c r="QP166" s="97"/>
      <c r="QQ166" s="97"/>
      <c r="QR166" s="97"/>
      <c r="QS166" s="97"/>
      <c r="QT166" s="97"/>
      <c r="QU166" s="97"/>
      <c r="QV166" s="97"/>
      <c r="QW166" s="97"/>
      <c r="QX166" s="97"/>
      <c r="QY166" s="97"/>
      <c r="QZ166" s="97"/>
      <c r="RA166" s="97"/>
      <c r="RB166" s="97"/>
      <c r="RC166" s="97"/>
      <c r="RD166" s="97"/>
      <c r="RE166" s="97"/>
      <c r="RF166" s="97"/>
      <c r="RG166" s="97"/>
      <c r="RH166" s="97"/>
      <c r="RI166" s="97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  <c r="TC166" s="97"/>
      <c r="TD166" s="97"/>
      <c r="TE166" s="97"/>
      <c r="TF166" s="97"/>
      <c r="TG166" s="97"/>
      <c r="TH166" s="97"/>
      <c r="TI166" s="97"/>
      <c r="TJ166" s="97"/>
      <c r="TK166" s="97"/>
      <c r="TL166" s="97"/>
      <c r="TM166" s="97"/>
      <c r="TN166" s="97"/>
      <c r="TO166" s="97"/>
      <c r="TP166" s="97"/>
      <c r="TQ166" s="97"/>
      <c r="TR166" s="97"/>
      <c r="TS166" s="97"/>
      <c r="TT166" s="97"/>
      <c r="TU166" s="97"/>
      <c r="TV166" s="97"/>
      <c r="TW166" s="97"/>
      <c r="TX166" s="97"/>
      <c r="TY166" s="97"/>
      <c r="TZ166" s="97"/>
      <c r="UA166" s="97"/>
      <c r="UB166" s="97"/>
      <c r="UC166" s="97"/>
      <c r="UD166" s="97"/>
      <c r="UE166" s="97"/>
      <c r="UF166" s="97"/>
      <c r="UG166" s="97"/>
      <c r="UH166" s="97"/>
      <c r="UI166" s="97"/>
      <c r="UJ166" s="97"/>
      <c r="UK166" s="97"/>
      <c r="UL166" s="97"/>
      <c r="UM166" s="97"/>
      <c r="UN166" s="97"/>
      <c r="UO166" s="97"/>
      <c r="UP166" s="97"/>
      <c r="UQ166" s="97"/>
      <c r="UR166" s="97"/>
      <c r="US166" s="97"/>
      <c r="UT166" s="97"/>
      <c r="UU166" s="97"/>
      <c r="UV166" s="97"/>
      <c r="UW166" s="97"/>
      <c r="UX166" s="97"/>
      <c r="UY166" s="97"/>
      <c r="UZ166" s="97"/>
      <c r="VA166" s="97"/>
      <c r="VB166" s="97"/>
      <c r="VC166" s="97"/>
      <c r="VD166" s="97"/>
      <c r="VE166" s="97"/>
      <c r="VF166" s="97"/>
    </row>
    <row r="167" spans="1:578" s="98" customFormat="1" ht="15">
      <c r="A167" s="84">
        <v>89</v>
      </c>
      <c r="B167" s="29" t="s">
        <v>43</v>
      </c>
      <c r="C167" s="85" t="s">
        <v>44</v>
      </c>
      <c r="D167" s="86">
        <v>203</v>
      </c>
      <c r="E167" s="85" t="s">
        <v>45</v>
      </c>
      <c r="F167" s="25" t="s">
        <v>46</v>
      </c>
      <c r="G167" s="29" t="s">
        <v>458</v>
      </c>
      <c r="H167" s="27" t="s">
        <v>459</v>
      </c>
      <c r="I167" s="89">
        <v>42902</v>
      </c>
      <c r="J167" s="90">
        <v>4</v>
      </c>
      <c r="K167" s="90"/>
      <c r="L167" s="88">
        <v>40</v>
      </c>
      <c r="M167" s="88" t="s">
        <v>49</v>
      </c>
      <c r="N167" s="88" t="s">
        <v>59</v>
      </c>
      <c r="O167" s="26" t="s">
        <v>453</v>
      </c>
      <c r="P167" s="87" t="s">
        <v>1174</v>
      </c>
      <c r="Q167" s="34" t="s">
        <v>1148</v>
      </c>
      <c r="R167" s="88">
        <v>1</v>
      </c>
      <c r="S167" s="92">
        <v>10319</v>
      </c>
      <c r="T167" s="92">
        <v>500</v>
      </c>
      <c r="U167" s="92"/>
      <c r="V167" s="91">
        <f t="shared" si="67"/>
        <v>10819</v>
      </c>
      <c r="W167" s="92">
        <f t="shared" si="78"/>
        <v>2163.8000000000002</v>
      </c>
      <c r="X167" s="92"/>
      <c r="Y167" s="92">
        <f t="shared" si="68"/>
        <v>12982.8</v>
      </c>
      <c r="Z167" s="92">
        <v>788</v>
      </c>
      <c r="AA167" s="92">
        <v>468</v>
      </c>
      <c r="AB167" s="93"/>
      <c r="AC167" s="92">
        <f t="shared" si="69"/>
        <v>2271.9899999999998</v>
      </c>
      <c r="AD167" s="92">
        <f t="shared" si="70"/>
        <v>389.48399999999998</v>
      </c>
      <c r="AE167" s="92">
        <f t="shared" si="71"/>
        <v>662.12279999999987</v>
      </c>
      <c r="AF167" s="92">
        <f t="shared" si="72"/>
        <v>259.65600000000001</v>
      </c>
      <c r="AG167" s="92">
        <f t="shared" si="73"/>
        <v>2373.1333333333332</v>
      </c>
      <c r="AH167" s="92">
        <f t="shared" si="74"/>
        <v>23731.333333333332</v>
      </c>
      <c r="AI167" s="92">
        <f t="shared" si="75"/>
        <v>7119.4</v>
      </c>
      <c r="AJ167" s="92">
        <f t="shared" si="76"/>
        <v>20590.708355555555</v>
      </c>
      <c r="AK167" s="92">
        <f t="shared" si="77"/>
        <v>247088.50026666664</v>
      </c>
      <c r="AL167" s="92"/>
      <c r="AM167" s="92"/>
      <c r="AN167" s="92"/>
      <c r="AO167" s="92"/>
      <c r="AP167" s="97"/>
      <c r="AQ167" s="94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97"/>
      <c r="LW167" s="97"/>
      <c r="LX167" s="97"/>
      <c r="LY167" s="97"/>
      <c r="LZ167" s="97"/>
      <c r="MA167" s="97"/>
      <c r="MB167" s="97"/>
      <c r="MC167" s="97"/>
      <c r="MD167" s="97"/>
      <c r="ME167" s="97"/>
      <c r="MF167" s="97"/>
      <c r="MG167" s="97"/>
      <c r="MH167" s="97"/>
      <c r="MI167" s="97"/>
      <c r="MJ167" s="97"/>
      <c r="MK167" s="97"/>
      <c r="ML167" s="97"/>
      <c r="MM167" s="97"/>
      <c r="MN167" s="97"/>
      <c r="MO167" s="97"/>
      <c r="MP167" s="97"/>
      <c r="MQ167" s="97"/>
      <c r="MR167" s="97"/>
      <c r="MS167" s="97"/>
      <c r="MT167" s="97"/>
      <c r="MU167" s="97"/>
      <c r="MV167" s="97"/>
      <c r="MW167" s="97"/>
      <c r="MX167" s="97"/>
      <c r="MY167" s="97"/>
      <c r="MZ167" s="97"/>
      <c r="NA167" s="97"/>
      <c r="NB167" s="97"/>
      <c r="NC167" s="97"/>
      <c r="ND167" s="97"/>
      <c r="NE167" s="97"/>
      <c r="NF167" s="97"/>
      <c r="NG167" s="97"/>
      <c r="NH167" s="97"/>
      <c r="NI167" s="97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97"/>
      <c r="PU167" s="97"/>
      <c r="PV167" s="97"/>
      <c r="PW167" s="97"/>
      <c r="PX167" s="97"/>
      <c r="PY167" s="97"/>
      <c r="PZ167" s="97"/>
      <c r="QA167" s="97"/>
      <c r="QB167" s="97"/>
      <c r="QC167" s="97"/>
      <c r="QD167" s="97"/>
      <c r="QE167" s="97"/>
      <c r="QF167" s="97"/>
      <c r="QG167" s="97"/>
      <c r="QH167" s="97"/>
      <c r="QI167" s="97"/>
      <c r="QJ167" s="97"/>
      <c r="QK167" s="97"/>
      <c r="QL167" s="97"/>
      <c r="QM167" s="97"/>
      <c r="QN167" s="97"/>
      <c r="QO167" s="97"/>
      <c r="QP167" s="97"/>
      <c r="QQ167" s="97"/>
      <c r="QR167" s="97"/>
      <c r="QS167" s="97"/>
      <c r="QT167" s="97"/>
      <c r="QU167" s="97"/>
      <c r="QV167" s="97"/>
      <c r="QW167" s="97"/>
      <c r="QX167" s="97"/>
      <c r="QY167" s="97"/>
      <c r="QZ167" s="97"/>
      <c r="RA167" s="97"/>
      <c r="RB167" s="97"/>
      <c r="RC167" s="97"/>
      <c r="RD167" s="97"/>
      <c r="RE167" s="97"/>
      <c r="RF167" s="97"/>
      <c r="RG167" s="97"/>
      <c r="RH167" s="97"/>
      <c r="RI167" s="97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  <c r="TC167" s="97"/>
      <c r="TD167" s="97"/>
      <c r="TE167" s="97"/>
      <c r="TF167" s="97"/>
      <c r="TG167" s="97"/>
      <c r="TH167" s="97"/>
      <c r="TI167" s="97"/>
      <c r="TJ167" s="97"/>
      <c r="TK167" s="97"/>
      <c r="TL167" s="97"/>
      <c r="TM167" s="97"/>
      <c r="TN167" s="97"/>
      <c r="TO167" s="97"/>
      <c r="TP167" s="97"/>
      <c r="TQ167" s="97"/>
      <c r="TR167" s="97"/>
      <c r="TS167" s="97"/>
      <c r="TT167" s="97"/>
      <c r="TU167" s="97"/>
      <c r="TV167" s="97"/>
      <c r="TW167" s="97"/>
      <c r="TX167" s="97"/>
      <c r="TY167" s="97"/>
      <c r="TZ167" s="97"/>
      <c r="UA167" s="97"/>
      <c r="UB167" s="97"/>
      <c r="UC167" s="97"/>
      <c r="UD167" s="97"/>
      <c r="UE167" s="97"/>
      <c r="UF167" s="97"/>
      <c r="UG167" s="97"/>
      <c r="UH167" s="97"/>
      <c r="UI167" s="97"/>
      <c r="UJ167" s="97"/>
      <c r="UK167" s="97"/>
      <c r="UL167" s="97"/>
      <c r="UM167" s="97"/>
      <c r="UN167" s="97"/>
      <c r="UO167" s="97"/>
      <c r="UP167" s="97"/>
      <c r="UQ167" s="97"/>
      <c r="UR167" s="97"/>
      <c r="US167" s="97"/>
      <c r="UT167" s="97"/>
      <c r="UU167" s="97"/>
      <c r="UV167" s="97"/>
      <c r="UW167" s="97"/>
      <c r="UX167" s="97"/>
      <c r="UY167" s="97"/>
      <c r="UZ167" s="97"/>
      <c r="VA167" s="97"/>
      <c r="VB167" s="97"/>
      <c r="VC167" s="97"/>
      <c r="VD167" s="97"/>
      <c r="VE167" s="97"/>
      <c r="VF167" s="97"/>
    </row>
    <row r="168" spans="1:578" s="98" customFormat="1" ht="15">
      <c r="A168" s="84">
        <v>90</v>
      </c>
      <c r="B168" s="29" t="s">
        <v>43</v>
      </c>
      <c r="C168" s="85" t="s">
        <v>44</v>
      </c>
      <c r="D168" s="86">
        <v>203</v>
      </c>
      <c r="E168" s="85" t="s">
        <v>45</v>
      </c>
      <c r="F168" s="25" t="s">
        <v>46</v>
      </c>
      <c r="G168" s="29" t="s">
        <v>460</v>
      </c>
      <c r="H168" s="26" t="s">
        <v>461</v>
      </c>
      <c r="I168" s="89">
        <v>40784</v>
      </c>
      <c r="J168" s="90">
        <v>4</v>
      </c>
      <c r="K168" s="90"/>
      <c r="L168" s="88">
        <v>40</v>
      </c>
      <c r="M168" s="88" t="s">
        <v>49</v>
      </c>
      <c r="N168" s="88" t="s">
        <v>59</v>
      </c>
      <c r="O168" s="26" t="s">
        <v>453</v>
      </c>
      <c r="P168" s="87" t="s">
        <v>1174</v>
      </c>
      <c r="Q168" s="34" t="s">
        <v>1148</v>
      </c>
      <c r="R168" s="88">
        <v>1</v>
      </c>
      <c r="S168" s="92">
        <v>10319</v>
      </c>
      <c r="T168" s="92">
        <v>500</v>
      </c>
      <c r="U168" s="92"/>
      <c r="V168" s="91">
        <f t="shared" si="67"/>
        <v>10819</v>
      </c>
      <c r="W168" s="92">
        <f t="shared" si="78"/>
        <v>2163.8000000000002</v>
      </c>
      <c r="X168" s="92"/>
      <c r="Y168" s="92">
        <f t="shared" si="68"/>
        <v>12982.8</v>
      </c>
      <c r="Z168" s="92">
        <v>788</v>
      </c>
      <c r="AA168" s="92">
        <v>468</v>
      </c>
      <c r="AB168" s="93">
        <f>102.68*2</f>
        <v>205.36</v>
      </c>
      <c r="AC168" s="92">
        <f t="shared" si="69"/>
        <v>2271.9899999999998</v>
      </c>
      <c r="AD168" s="92">
        <f t="shared" si="70"/>
        <v>389.48399999999998</v>
      </c>
      <c r="AE168" s="92">
        <f t="shared" si="71"/>
        <v>662.12279999999987</v>
      </c>
      <c r="AF168" s="92">
        <f t="shared" si="72"/>
        <v>259.65600000000001</v>
      </c>
      <c r="AG168" s="92">
        <f t="shared" si="73"/>
        <v>2373.1333333333332</v>
      </c>
      <c r="AH168" s="92">
        <f t="shared" si="74"/>
        <v>23731.333333333332</v>
      </c>
      <c r="AI168" s="92">
        <f t="shared" si="75"/>
        <v>7119.4</v>
      </c>
      <c r="AJ168" s="92">
        <f t="shared" si="76"/>
        <v>20796.068355555555</v>
      </c>
      <c r="AK168" s="92">
        <f t="shared" si="77"/>
        <v>249552.82026666665</v>
      </c>
      <c r="AL168" s="92"/>
      <c r="AM168" s="92"/>
      <c r="AN168" s="92"/>
      <c r="AO168" s="92"/>
      <c r="AP168" s="97"/>
      <c r="AQ168" s="94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97"/>
      <c r="LW168" s="97"/>
      <c r="LX168" s="97"/>
      <c r="LY168" s="97"/>
      <c r="LZ168" s="97"/>
      <c r="MA168" s="97"/>
      <c r="MB168" s="97"/>
      <c r="MC168" s="97"/>
      <c r="MD168" s="97"/>
      <c r="ME168" s="97"/>
      <c r="MF168" s="97"/>
      <c r="MG168" s="97"/>
      <c r="MH168" s="97"/>
      <c r="MI168" s="97"/>
      <c r="MJ168" s="97"/>
      <c r="MK168" s="97"/>
      <c r="ML168" s="97"/>
      <c r="MM168" s="97"/>
      <c r="MN168" s="97"/>
      <c r="MO168" s="97"/>
      <c r="MP168" s="97"/>
      <c r="MQ168" s="97"/>
      <c r="MR168" s="97"/>
      <c r="MS168" s="97"/>
      <c r="MT168" s="97"/>
      <c r="MU168" s="97"/>
      <c r="MV168" s="97"/>
      <c r="MW168" s="97"/>
      <c r="MX168" s="97"/>
      <c r="MY168" s="97"/>
      <c r="MZ168" s="97"/>
      <c r="NA168" s="97"/>
      <c r="NB168" s="97"/>
      <c r="NC168" s="97"/>
      <c r="ND168" s="97"/>
      <c r="NE168" s="97"/>
      <c r="NF168" s="97"/>
      <c r="NG168" s="97"/>
      <c r="NH168" s="97"/>
      <c r="NI168" s="97"/>
      <c r="NJ168" s="97"/>
      <c r="NK168" s="97"/>
      <c r="NL168" s="97"/>
      <c r="NM168" s="97"/>
      <c r="NN168" s="97"/>
      <c r="NO168" s="97"/>
      <c r="NP168" s="97"/>
      <c r="NQ168" s="97"/>
      <c r="NR168" s="97"/>
      <c r="NS168" s="97"/>
      <c r="NT168" s="97"/>
      <c r="NU168" s="97"/>
      <c r="NV168" s="97"/>
      <c r="NW168" s="97"/>
      <c r="NX168" s="97"/>
      <c r="NY168" s="97"/>
      <c r="NZ168" s="97"/>
      <c r="OA168" s="97"/>
      <c r="OB168" s="97"/>
      <c r="OC168" s="97"/>
      <c r="OD168" s="97"/>
      <c r="OE168" s="97"/>
      <c r="OF168" s="97"/>
      <c r="OG168" s="97"/>
      <c r="OH168" s="97"/>
      <c r="OI168" s="97"/>
      <c r="OJ168" s="97"/>
      <c r="OK168" s="97"/>
      <c r="OL168" s="97"/>
      <c r="OM168" s="97"/>
      <c r="ON168" s="97"/>
      <c r="OO168" s="97"/>
      <c r="OP168" s="97"/>
      <c r="OQ168" s="97"/>
      <c r="OR168" s="97"/>
      <c r="OS168" s="97"/>
      <c r="OT168" s="97"/>
      <c r="OU168" s="97"/>
      <c r="OV168" s="97"/>
      <c r="OW168" s="97"/>
      <c r="OX168" s="97"/>
      <c r="OY168" s="97"/>
      <c r="OZ168" s="97"/>
      <c r="PA168" s="97"/>
      <c r="PB168" s="97"/>
      <c r="PC168" s="97"/>
      <c r="PD168" s="97"/>
      <c r="PE168" s="97"/>
      <c r="PF168" s="97"/>
      <c r="PG168" s="97"/>
      <c r="PH168" s="97"/>
      <c r="PI168" s="97"/>
      <c r="PJ168" s="97"/>
      <c r="PK168" s="97"/>
      <c r="PL168" s="97"/>
      <c r="PM168" s="97"/>
      <c r="PN168" s="97"/>
      <c r="PO168" s="97"/>
      <c r="PP168" s="97"/>
      <c r="PQ168" s="97"/>
      <c r="PR168" s="97"/>
      <c r="PS168" s="97"/>
      <c r="PT168" s="97"/>
      <c r="PU168" s="97"/>
      <c r="PV168" s="97"/>
      <c r="PW168" s="97"/>
      <c r="PX168" s="97"/>
      <c r="PY168" s="97"/>
      <c r="PZ168" s="97"/>
      <c r="QA168" s="97"/>
      <c r="QB168" s="97"/>
      <c r="QC168" s="97"/>
      <c r="QD168" s="97"/>
      <c r="QE168" s="97"/>
      <c r="QF168" s="97"/>
      <c r="QG168" s="97"/>
      <c r="QH168" s="97"/>
      <c r="QI168" s="97"/>
      <c r="QJ168" s="97"/>
      <c r="QK168" s="97"/>
      <c r="QL168" s="97"/>
      <c r="QM168" s="97"/>
      <c r="QN168" s="97"/>
      <c r="QO168" s="97"/>
      <c r="QP168" s="97"/>
      <c r="QQ168" s="97"/>
      <c r="QR168" s="97"/>
      <c r="QS168" s="97"/>
      <c r="QT168" s="97"/>
      <c r="QU168" s="97"/>
      <c r="QV168" s="97"/>
      <c r="QW168" s="97"/>
      <c r="QX168" s="97"/>
      <c r="QY168" s="97"/>
      <c r="QZ168" s="97"/>
      <c r="RA168" s="97"/>
      <c r="RB168" s="97"/>
      <c r="RC168" s="97"/>
      <c r="RD168" s="97"/>
      <c r="RE168" s="97"/>
      <c r="RF168" s="97"/>
      <c r="RG168" s="97"/>
      <c r="RH168" s="97"/>
      <c r="RI168" s="97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  <c r="TC168" s="97"/>
      <c r="TD168" s="97"/>
      <c r="TE168" s="97"/>
      <c r="TF168" s="97"/>
      <c r="TG168" s="97"/>
      <c r="TH168" s="97"/>
      <c r="TI168" s="97"/>
      <c r="TJ168" s="97"/>
      <c r="TK168" s="97"/>
      <c r="TL168" s="97"/>
      <c r="TM168" s="97"/>
      <c r="TN168" s="97"/>
      <c r="TO168" s="97"/>
      <c r="TP168" s="97"/>
      <c r="TQ168" s="97"/>
      <c r="TR168" s="97"/>
      <c r="TS168" s="97"/>
      <c r="TT168" s="97"/>
      <c r="TU168" s="97"/>
      <c r="TV168" s="97"/>
      <c r="TW168" s="97"/>
      <c r="TX168" s="97"/>
      <c r="TY168" s="97"/>
      <c r="TZ168" s="97"/>
      <c r="UA168" s="97"/>
      <c r="UB168" s="97"/>
      <c r="UC168" s="97"/>
      <c r="UD168" s="97"/>
      <c r="UE168" s="97"/>
      <c r="UF168" s="97"/>
      <c r="UG168" s="97"/>
      <c r="UH168" s="97"/>
      <c r="UI168" s="97"/>
      <c r="UJ168" s="97"/>
      <c r="UK168" s="97"/>
      <c r="UL168" s="97"/>
      <c r="UM168" s="97"/>
      <c r="UN168" s="97"/>
      <c r="UO168" s="97"/>
      <c r="UP168" s="97"/>
      <c r="UQ168" s="97"/>
      <c r="UR168" s="97"/>
      <c r="US168" s="97"/>
      <c r="UT168" s="97"/>
      <c r="UU168" s="97"/>
      <c r="UV168" s="97"/>
      <c r="UW168" s="97"/>
      <c r="UX168" s="97"/>
      <c r="UY168" s="97"/>
      <c r="UZ168" s="97"/>
      <c r="VA168" s="97"/>
      <c r="VB168" s="97"/>
      <c r="VC168" s="97"/>
      <c r="VD168" s="97"/>
      <c r="VE168" s="97"/>
      <c r="VF168" s="97"/>
    </row>
    <row r="169" spans="1:578" s="98" customFormat="1" ht="15">
      <c r="A169" s="84">
        <v>91</v>
      </c>
      <c r="B169" s="29" t="s">
        <v>43</v>
      </c>
      <c r="C169" s="85" t="s">
        <v>44</v>
      </c>
      <c r="D169" s="86">
        <v>203</v>
      </c>
      <c r="E169" s="85" t="s">
        <v>45</v>
      </c>
      <c r="F169" s="25" t="s">
        <v>46</v>
      </c>
      <c r="G169" s="29" t="s">
        <v>462</v>
      </c>
      <c r="H169" s="26" t="s">
        <v>463</v>
      </c>
      <c r="I169" s="89">
        <v>42614</v>
      </c>
      <c r="J169" s="90">
        <v>4</v>
      </c>
      <c r="K169" s="90"/>
      <c r="L169" s="88">
        <v>40</v>
      </c>
      <c r="M169" s="88" t="s">
        <v>49</v>
      </c>
      <c r="N169" s="88" t="s">
        <v>59</v>
      </c>
      <c r="O169" s="26" t="s">
        <v>453</v>
      </c>
      <c r="P169" s="87" t="s">
        <v>1174</v>
      </c>
      <c r="Q169" s="34" t="s">
        <v>1148</v>
      </c>
      <c r="R169" s="88">
        <v>1</v>
      </c>
      <c r="S169" s="92">
        <v>10319</v>
      </c>
      <c r="T169" s="92">
        <v>500</v>
      </c>
      <c r="U169" s="92"/>
      <c r="V169" s="91">
        <f t="shared" si="67"/>
        <v>10819</v>
      </c>
      <c r="W169" s="92">
        <f t="shared" si="78"/>
        <v>2163.8000000000002</v>
      </c>
      <c r="X169" s="92"/>
      <c r="Y169" s="92">
        <f t="shared" si="68"/>
        <v>12982.8</v>
      </c>
      <c r="Z169" s="92">
        <v>788</v>
      </c>
      <c r="AA169" s="92">
        <v>468</v>
      </c>
      <c r="AB169" s="93"/>
      <c r="AC169" s="92">
        <f t="shared" si="69"/>
        <v>2271.9899999999998</v>
      </c>
      <c r="AD169" s="92">
        <f t="shared" si="70"/>
        <v>389.48399999999998</v>
      </c>
      <c r="AE169" s="92">
        <f t="shared" si="71"/>
        <v>662.12279999999987</v>
      </c>
      <c r="AF169" s="92">
        <f t="shared" si="72"/>
        <v>259.65600000000001</v>
      </c>
      <c r="AG169" s="92">
        <f t="shared" si="73"/>
        <v>2373.1333333333332</v>
      </c>
      <c r="AH169" s="92">
        <f t="shared" si="74"/>
        <v>23731.333333333332</v>
      </c>
      <c r="AI169" s="92">
        <f t="shared" si="75"/>
        <v>7119.4</v>
      </c>
      <c r="AJ169" s="92">
        <f t="shared" si="76"/>
        <v>20590.708355555555</v>
      </c>
      <c r="AK169" s="92">
        <f t="shared" si="77"/>
        <v>247088.50026666664</v>
      </c>
      <c r="AL169" s="92"/>
      <c r="AM169" s="92"/>
      <c r="AN169" s="92"/>
      <c r="AO169" s="92"/>
      <c r="AP169" s="97"/>
      <c r="AQ169" s="94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97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97"/>
      <c r="PU169" s="97"/>
      <c r="PV169" s="97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  <c r="TC169" s="97"/>
      <c r="TD169" s="97"/>
      <c r="TE169" s="97"/>
      <c r="TF169" s="97"/>
      <c r="TG169" s="97"/>
      <c r="TH169" s="97"/>
      <c r="TI169" s="97"/>
      <c r="TJ169" s="97"/>
      <c r="TK169" s="97"/>
      <c r="TL169" s="97"/>
      <c r="TM169" s="97"/>
      <c r="TN169" s="97"/>
      <c r="TO169" s="97"/>
      <c r="TP169" s="97"/>
      <c r="TQ169" s="97"/>
      <c r="TR169" s="97"/>
      <c r="TS169" s="97"/>
      <c r="TT169" s="97"/>
      <c r="TU169" s="97"/>
      <c r="TV169" s="97"/>
      <c r="TW169" s="97"/>
      <c r="TX169" s="97"/>
      <c r="TY169" s="97"/>
      <c r="TZ169" s="97"/>
      <c r="UA169" s="97"/>
      <c r="UB169" s="97"/>
      <c r="UC169" s="97"/>
      <c r="UD169" s="97"/>
      <c r="UE169" s="97"/>
      <c r="UF169" s="97"/>
      <c r="UG169" s="97"/>
      <c r="UH169" s="97"/>
      <c r="UI169" s="97"/>
      <c r="UJ169" s="97"/>
      <c r="UK169" s="97"/>
      <c r="UL169" s="97"/>
      <c r="UM169" s="97"/>
      <c r="UN169" s="97"/>
      <c r="UO169" s="97"/>
      <c r="UP169" s="97"/>
      <c r="UQ169" s="97"/>
      <c r="UR169" s="97"/>
      <c r="US169" s="97"/>
      <c r="UT169" s="97"/>
      <c r="UU169" s="97"/>
      <c r="UV169" s="97"/>
      <c r="UW169" s="97"/>
      <c r="UX169" s="97"/>
      <c r="UY169" s="97"/>
      <c r="UZ169" s="97"/>
      <c r="VA169" s="97"/>
      <c r="VB169" s="97"/>
      <c r="VC169" s="97"/>
      <c r="VD169" s="97"/>
      <c r="VE169" s="97"/>
      <c r="VF169" s="97"/>
    </row>
    <row r="170" spans="1:578" s="98" customFormat="1" ht="15">
      <c r="A170" s="84">
        <v>92</v>
      </c>
      <c r="B170" s="29" t="s">
        <v>43</v>
      </c>
      <c r="C170" s="85" t="s">
        <v>44</v>
      </c>
      <c r="D170" s="86">
        <v>203</v>
      </c>
      <c r="E170" s="85" t="s">
        <v>45</v>
      </c>
      <c r="F170" s="25" t="s">
        <v>46</v>
      </c>
      <c r="G170" s="29" t="s">
        <v>464</v>
      </c>
      <c r="H170" s="26" t="s">
        <v>465</v>
      </c>
      <c r="I170" s="89">
        <v>40744</v>
      </c>
      <c r="J170" s="90">
        <v>4</v>
      </c>
      <c r="K170" s="90"/>
      <c r="L170" s="88">
        <v>40</v>
      </c>
      <c r="M170" s="88" t="s">
        <v>49</v>
      </c>
      <c r="N170" s="88" t="s">
        <v>59</v>
      </c>
      <c r="O170" s="26" t="s">
        <v>453</v>
      </c>
      <c r="P170" s="87" t="s">
        <v>1174</v>
      </c>
      <c r="Q170" s="34" t="s">
        <v>1148</v>
      </c>
      <c r="R170" s="88">
        <v>1</v>
      </c>
      <c r="S170" s="92">
        <v>10319</v>
      </c>
      <c r="T170" s="92">
        <v>500</v>
      </c>
      <c r="U170" s="92"/>
      <c r="V170" s="91">
        <f t="shared" si="67"/>
        <v>10819</v>
      </c>
      <c r="W170" s="92">
        <f t="shared" si="78"/>
        <v>2163.8000000000002</v>
      </c>
      <c r="X170" s="92"/>
      <c r="Y170" s="92">
        <f t="shared" si="68"/>
        <v>12982.8</v>
      </c>
      <c r="Z170" s="92">
        <v>788</v>
      </c>
      <c r="AA170" s="92">
        <v>468</v>
      </c>
      <c r="AB170" s="93">
        <f>102.68*2</f>
        <v>205.36</v>
      </c>
      <c r="AC170" s="92">
        <f t="shared" si="69"/>
        <v>2271.9899999999998</v>
      </c>
      <c r="AD170" s="92">
        <f t="shared" si="70"/>
        <v>389.48399999999998</v>
      </c>
      <c r="AE170" s="92">
        <f t="shared" si="71"/>
        <v>662.12279999999987</v>
      </c>
      <c r="AF170" s="92">
        <f t="shared" si="72"/>
        <v>259.65600000000001</v>
      </c>
      <c r="AG170" s="92">
        <f t="shared" si="73"/>
        <v>2373.1333333333332</v>
      </c>
      <c r="AH170" s="92">
        <f t="shared" si="74"/>
        <v>23731.333333333332</v>
      </c>
      <c r="AI170" s="92">
        <f t="shared" si="75"/>
        <v>7119.4</v>
      </c>
      <c r="AJ170" s="92">
        <f t="shared" si="76"/>
        <v>20796.068355555555</v>
      </c>
      <c r="AK170" s="92">
        <f t="shared" si="77"/>
        <v>249552.82026666665</v>
      </c>
      <c r="AL170" s="92"/>
      <c r="AM170" s="92"/>
      <c r="AN170" s="92"/>
      <c r="AO170" s="92"/>
      <c r="AP170" s="97"/>
      <c r="AQ170" s="94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97"/>
      <c r="LW170" s="97"/>
      <c r="LX170" s="97"/>
      <c r="LY170" s="97"/>
      <c r="LZ170" s="97"/>
      <c r="MA170" s="97"/>
      <c r="MB170" s="97"/>
      <c r="MC170" s="97"/>
      <c r="MD170" s="97"/>
      <c r="ME170" s="97"/>
      <c r="MF170" s="97"/>
      <c r="MG170" s="97"/>
      <c r="MH170" s="97"/>
      <c r="MI170" s="97"/>
      <c r="MJ170" s="97"/>
      <c r="MK170" s="97"/>
      <c r="ML170" s="97"/>
      <c r="MM170" s="97"/>
      <c r="MN170" s="97"/>
      <c r="MO170" s="97"/>
      <c r="MP170" s="97"/>
      <c r="MQ170" s="97"/>
      <c r="MR170" s="97"/>
      <c r="MS170" s="97"/>
      <c r="MT170" s="97"/>
      <c r="MU170" s="97"/>
      <c r="MV170" s="97"/>
      <c r="MW170" s="97"/>
      <c r="MX170" s="97"/>
      <c r="MY170" s="97"/>
      <c r="MZ170" s="97"/>
      <c r="NA170" s="97"/>
      <c r="NB170" s="97"/>
      <c r="NC170" s="97"/>
      <c r="ND170" s="97"/>
      <c r="NE170" s="97"/>
      <c r="NF170" s="97"/>
      <c r="NG170" s="97"/>
      <c r="NH170" s="97"/>
      <c r="NI170" s="97"/>
      <c r="NJ170" s="97"/>
      <c r="NK170" s="97"/>
      <c r="NL170" s="97"/>
      <c r="NM170" s="97"/>
      <c r="NN170" s="97"/>
      <c r="NO170" s="97"/>
      <c r="NP170" s="97"/>
      <c r="NQ170" s="97"/>
      <c r="NR170" s="97"/>
      <c r="NS170" s="97"/>
      <c r="NT170" s="97"/>
      <c r="NU170" s="97"/>
      <c r="NV170" s="97"/>
      <c r="NW170" s="97"/>
      <c r="NX170" s="97"/>
      <c r="NY170" s="97"/>
      <c r="NZ170" s="97"/>
      <c r="OA170" s="97"/>
      <c r="OB170" s="97"/>
      <c r="OC170" s="97"/>
      <c r="OD170" s="97"/>
      <c r="OE170" s="97"/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97"/>
      <c r="PC170" s="97"/>
      <c r="PD170" s="97"/>
      <c r="PE170" s="97"/>
      <c r="PF170" s="97"/>
      <c r="PG170" s="97"/>
      <c r="PH170" s="97"/>
      <c r="PI170" s="97"/>
      <c r="PJ170" s="97"/>
      <c r="PK170" s="97"/>
      <c r="PL170" s="97"/>
      <c r="PM170" s="97"/>
      <c r="PN170" s="97"/>
      <c r="PO170" s="97"/>
      <c r="PP170" s="97"/>
      <c r="PQ170" s="97"/>
      <c r="PR170" s="97"/>
      <c r="PS170" s="97"/>
      <c r="PT170" s="97"/>
      <c r="PU170" s="97"/>
      <c r="PV170" s="97"/>
      <c r="PW170" s="97"/>
      <c r="PX170" s="97"/>
      <c r="PY170" s="97"/>
      <c r="PZ170" s="97"/>
      <c r="QA170" s="97"/>
      <c r="QB170" s="97"/>
      <c r="QC170" s="97"/>
      <c r="QD170" s="97"/>
      <c r="QE170" s="97"/>
      <c r="QF170" s="97"/>
      <c r="QG170" s="97"/>
      <c r="QH170" s="97"/>
      <c r="QI170" s="97"/>
      <c r="QJ170" s="97"/>
      <c r="QK170" s="97"/>
      <c r="QL170" s="97"/>
      <c r="QM170" s="97"/>
      <c r="QN170" s="97"/>
      <c r="QO170" s="97"/>
      <c r="QP170" s="97"/>
      <c r="QQ170" s="97"/>
      <c r="QR170" s="97"/>
      <c r="QS170" s="97"/>
      <c r="QT170" s="97"/>
      <c r="QU170" s="97"/>
      <c r="QV170" s="97"/>
      <c r="QW170" s="97"/>
      <c r="QX170" s="97"/>
      <c r="QY170" s="97"/>
      <c r="QZ170" s="97"/>
      <c r="RA170" s="97"/>
      <c r="RB170" s="97"/>
      <c r="RC170" s="97"/>
      <c r="RD170" s="97"/>
      <c r="RE170" s="97"/>
      <c r="RF170" s="97"/>
      <c r="RG170" s="97"/>
      <c r="RH170" s="97"/>
      <c r="RI170" s="97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  <c r="TC170" s="97"/>
      <c r="TD170" s="97"/>
      <c r="TE170" s="97"/>
      <c r="TF170" s="97"/>
      <c r="TG170" s="97"/>
      <c r="TH170" s="97"/>
      <c r="TI170" s="97"/>
      <c r="TJ170" s="97"/>
      <c r="TK170" s="97"/>
      <c r="TL170" s="97"/>
      <c r="TM170" s="97"/>
      <c r="TN170" s="97"/>
      <c r="TO170" s="97"/>
      <c r="TP170" s="97"/>
      <c r="TQ170" s="97"/>
      <c r="TR170" s="97"/>
      <c r="TS170" s="97"/>
      <c r="TT170" s="97"/>
      <c r="TU170" s="97"/>
      <c r="TV170" s="97"/>
      <c r="TW170" s="97"/>
      <c r="TX170" s="97"/>
      <c r="TY170" s="97"/>
      <c r="TZ170" s="97"/>
      <c r="UA170" s="97"/>
      <c r="UB170" s="97"/>
      <c r="UC170" s="97"/>
      <c r="UD170" s="97"/>
      <c r="UE170" s="97"/>
      <c r="UF170" s="97"/>
      <c r="UG170" s="97"/>
      <c r="UH170" s="97"/>
      <c r="UI170" s="97"/>
      <c r="UJ170" s="97"/>
      <c r="UK170" s="97"/>
      <c r="UL170" s="97"/>
      <c r="UM170" s="97"/>
      <c r="UN170" s="97"/>
      <c r="UO170" s="97"/>
      <c r="UP170" s="97"/>
      <c r="UQ170" s="97"/>
      <c r="UR170" s="97"/>
      <c r="US170" s="97"/>
      <c r="UT170" s="97"/>
      <c r="UU170" s="97"/>
      <c r="UV170" s="97"/>
      <c r="UW170" s="97"/>
      <c r="UX170" s="97"/>
      <c r="UY170" s="97"/>
      <c r="UZ170" s="97"/>
      <c r="VA170" s="97"/>
      <c r="VB170" s="97"/>
      <c r="VC170" s="97"/>
      <c r="VD170" s="97"/>
      <c r="VE170" s="97"/>
      <c r="VF170" s="97"/>
    </row>
    <row r="171" spans="1:578" s="98" customFormat="1" ht="15">
      <c r="A171" s="84">
        <v>93</v>
      </c>
      <c r="B171" s="29" t="s">
        <v>43</v>
      </c>
      <c r="C171" s="85" t="s">
        <v>44</v>
      </c>
      <c r="D171" s="86">
        <v>203</v>
      </c>
      <c r="E171" s="85" t="s">
        <v>45</v>
      </c>
      <c r="F171" s="25" t="s">
        <v>46</v>
      </c>
      <c r="G171" s="29" t="s">
        <v>466</v>
      </c>
      <c r="H171" s="26" t="s">
        <v>467</v>
      </c>
      <c r="I171" s="89">
        <v>43040</v>
      </c>
      <c r="J171" s="90">
        <v>4</v>
      </c>
      <c r="K171" s="90"/>
      <c r="L171" s="88">
        <v>40</v>
      </c>
      <c r="M171" s="88" t="s">
        <v>49</v>
      </c>
      <c r="N171" s="88" t="s">
        <v>59</v>
      </c>
      <c r="O171" s="26" t="s">
        <v>453</v>
      </c>
      <c r="P171" s="87" t="s">
        <v>1174</v>
      </c>
      <c r="Q171" s="34" t="s">
        <v>1148</v>
      </c>
      <c r="R171" s="88">
        <v>1</v>
      </c>
      <c r="S171" s="92">
        <v>10319</v>
      </c>
      <c r="T171" s="92">
        <v>500</v>
      </c>
      <c r="U171" s="92"/>
      <c r="V171" s="91">
        <f t="shared" si="67"/>
        <v>10819</v>
      </c>
      <c r="W171" s="92">
        <f t="shared" si="78"/>
        <v>2163.8000000000002</v>
      </c>
      <c r="X171" s="92"/>
      <c r="Y171" s="92">
        <f t="shared" si="68"/>
        <v>12982.8</v>
      </c>
      <c r="Z171" s="92">
        <v>788</v>
      </c>
      <c r="AA171" s="92">
        <v>468</v>
      </c>
      <c r="AB171" s="93"/>
      <c r="AC171" s="92">
        <f t="shared" si="69"/>
        <v>2271.9899999999998</v>
      </c>
      <c r="AD171" s="92">
        <f t="shared" si="70"/>
        <v>389.48399999999998</v>
      </c>
      <c r="AE171" s="92">
        <f t="shared" si="71"/>
        <v>662.12279999999987</v>
      </c>
      <c r="AF171" s="92">
        <f t="shared" si="72"/>
        <v>259.65600000000001</v>
      </c>
      <c r="AG171" s="92">
        <f t="shared" si="73"/>
        <v>2373.1333333333332</v>
      </c>
      <c r="AH171" s="92">
        <f t="shared" si="74"/>
        <v>23731.333333333332</v>
      </c>
      <c r="AI171" s="92">
        <f t="shared" si="75"/>
        <v>7119.4</v>
      </c>
      <c r="AJ171" s="92">
        <f t="shared" si="76"/>
        <v>20590.708355555555</v>
      </c>
      <c r="AK171" s="92">
        <f t="shared" si="77"/>
        <v>247088.50026666664</v>
      </c>
      <c r="AL171" s="92"/>
      <c r="AM171" s="92"/>
      <c r="AN171" s="92"/>
      <c r="AO171" s="92"/>
      <c r="AP171" s="97"/>
      <c r="AQ171" s="94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/>
      <c r="CT171" s="97"/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97"/>
      <c r="LW171" s="97"/>
      <c r="LX171" s="97"/>
      <c r="LY171" s="97"/>
      <c r="LZ171" s="97"/>
      <c r="MA171" s="97"/>
      <c r="MB171" s="97"/>
      <c r="MC171" s="97"/>
      <c r="MD171" s="97"/>
      <c r="ME171" s="97"/>
      <c r="MF171" s="97"/>
      <c r="MG171" s="97"/>
      <c r="MH171" s="97"/>
      <c r="MI171" s="97"/>
      <c r="MJ171" s="97"/>
      <c r="MK171" s="97"/>
      <c r="ML171" s="97"/>
      <c r="MM171" s="97"/>
      <c r="MN171" s="97"/>
      <c r="MO171" s="97"/>
      <c r="MP171" s="97"/>
      <c r="MQ171" s="97"/>
      <c r="MR171" s="97"/>
      <c r="MS171" s="97"/>
      <c r="MT171" s="97"/>
      <c r="MU171" s="97"/>
      <c r="MV171" s="97"/>
      <c r="MW171" s="97"/>
      <c r="MX171" s="97"/>
      <c r="MY171" s="97"/>
      <c r="MZ171" s="97"/>
      <c r="NA171" s="97"/>
      <c r="NB171" s="97"/>
      <c r="NC171" s="97"/>
      <c r="ND171" s="97"/>
      <c r="NE171" s="97"/>
      <c r="NF171" s="97"/>
      <c r="NG171" s="97"/>
      <c r="NH171" s="97"/>
      <c r="NI171" s="97"/>
      <c r="NJ171" s="97"/>
      <c r="NK171" s="97"/>
      <c r="NL171" s="97"/>
      <c r="NM171" s="97"/>
      <c r="NN171" s="97"/>
      <c r="NO171" s="97"/>
      <c r="NP171" s="97"/>
      <c r="NQ171" s="97"/>
      <c r="NR171" s="97"/>
      <c r="NS171" s="97"/>
      <c r="NT171" s="97"/>
      <c r="NU171" s="97"/>
      <c r="NV171" s="97"/>
      <c r="NW171" s="97"/>
      <c r="NX171" s="97"/>
      <c r="NY171" s="97"/>
      <c r="NZ171" s="97"/>
      <c r="OA171" s="97"/>
      <c r="OB171" s="97"/>
      <c r="OC171" s="97"/>
      <c r="OD171" s="97"/>
      <c r="OE171" s="97"/>
      <c r="OF171" s="97"/>
      <c r="OG171" s="97"/>
      <c r="OH171" s="97"/>
      <c r="OI171" s="97"/>
      <c r="OJ171" s="97"/>
      <c r="OK171" s="97"/>
      <c r="OL171" s="97"/>
      <c r="OM171" s="97"/>
      <c r="ON171" s="97"/>
      <c r="OO171" s="97"/>
      <c r="OP171" s="97"/>
      <c r="OQ171" s="97"/>
      <c r="OR171" s="97"/>
      <c r="OS171" s="97"/>
      <c r="OT171" s="97"/>
      <c r="OU171" s="97"/>
      <c r="OV171" s="97"/>
      <c r="OW171" s="97"/>
      <c r="OX171" s="97"/>
      <c r="OY171" s="97"/>
      <c r="OZ171" s="97"/>
      <c r="PA171" s="97"/>
      <c r="PB171" s="97"/>
      <c r="PC171" s="97"/>
      <c r="PD171" s="97"/>
      <c r="PE171" s="97"/>
      <c r="PF171" s="97"/>
      <c r="PG171" s="97"/>
      <c r="PH171" s="97"/>
      <c r="PI171" s="97"/>
      <c r="PJ171" s="97"/>
      <c r="PK171" s="97"/>
      <c r="PL171" s="97"/>
      <c r="PM171" s="97"/>
      <c r="PN171" s="97"/>
      <c r="PO171" s="97"/>
      <c r="PP171" s="97"/>
      <c r="PQ171" s="97"/>
      <c r="PR171" s="97"/>
      <c r="PS171" s="97"/>
      <c r="PT171" s="97"/>
      <c r="PU171" s="97"/>
      <c r="PV171" s="97"/>
      <c r="PW171" s="97"/>
      <c r="PX171" s="97"/>
      <c r="PY171" s="97"/>
      <c r="PZ171" s="97"/>
      <c r="QA171" s="97"/>
      <c r="QB171" s="97"/>
      <c r="QC171" s="97"/>
      <c r="QD171" s="97"/>
      <c r="QE171" s="97"/>
      <c r="QF171" s="97"/>
      <c r="QG171" s="97"/>
      <c r="QH171" s="97"/>
      <c r="QI171" s="97"/>
      <c r="QJ171" s="97"/>
      <c r="QK171" s="97"/>
      <c r="QL171" s="97"/>
      <c r="QM171" s="97"/>
      <c r="QN171" s="97"/>
      <c r="QO171" s="97"/>
      <c r="QP171" s="97"/>
      <c r="QQ171" s="97"/>
      <c r="QR171" s="97"/>
      <c r="QS171" s="97"/>
      <c r="QT171" s="97"/>
      <c r="QU171" s="97"/>
      <c r="QV171" s="97"/>
      <c r="QW171" s="97"/>
      <c r="QX171" s="97"/>
      <c r="QY171" s="97"/>
      <c r="QZ171" s="97"/>
      <c r="RA171" s="97"/>
      <c r="RB171" s="97"/>
      <c r="RC171" s="97"/>
      <c r="RD171" s="97"/>
      <c r="RE171" s="97"/>
      <c r="RF171" s="97"/>
      <c r="RG171" s="97"/>
      <c r="RH171" s="97"/>
      <c r="RI171" s="97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  <c r="TC171" s="97"/>
      <c r="TD171" s="97"/>
      <c r="TE171" s="97"/>
      <c r="TF171" s="97"/>
      <c r="TG171" s="97"/>
      <c r="TH171" s="97"/>
      <c r="TI171" s="97"/>
      <c r="TJ171" s="97"/>
      <c r="TK171" s="97"/>
      <c r="TL171" s="97"/>
      <c r="TM171" s="97"/>
      <c r="TN171" s="97"/>
      <c r="TO171" s="97"/>
      <c r="TP171" s="97"/>
      <c r="TQ171" s="97"/>
      <c r="TR171" s="97"/>
      <c r="TS171" s="97"/>
      <c r="TT171" s="97"/>
      <c r="TU171" s="97"/>
      <c r="TV171" s="97"/>
      <c r="TW171" s="97"/>
      <c r="TX171" s="97"/>
      <c r="TY171" s="97"/>
      <c r="TZ171" s="97"/>
      <c r="UA171" s="97"/>
      <c r="UB171" s="97"/>
      <c r="UC171" s="97"/>
      <c r="UD171" s="97"/>
      <c r="UE171" s="97"/>
      <c r="UF171" s="97"/>
      <c r="UG171" s="97"/>
      <c r="UH171" s="97"/>
      <c r="UI171" s="97"/>
      <c r="UJ171" s="97"/>
      <c r="UK171" s="97"/>
      <c r="UL171" s="97"/>
      <c r="UM171" s="97"/>
      <c r="UN171" s="97"/>
      <c r="UO171" s="97"/>
      <c r="UP171" s="97"/>
      <c r="UQ171" s="97"/>
      <c r="UR171" s="97"/>
      <c r="US171" s="97"/>
      <c r="UT171" s="97"/>
      <c r="UU171" s="97"/>
      <c r="UV171" s="97"/>
      <c r="UW171" s="97"/>
      <c r="UX171" s="97"/>
      <c r="UY171" s="97"/>
      <c r="UZ171" s="97"/>
      <c r="VA171" s="97"/>
      <c r="VB171" s="97"/>
      <c r="VC171" s="97"/>
      <c r="VD171" s="97"/>
      <c r="VE171" s="97"/>
      <c r="VF171" s="97"/>
    </row>
    <row r="172" spans="1:578" s="98" customFormat="1" ht="15">
      <c r="A172" s="84">
        <v>94</v>
      </c>
      <c r="B172" s="29" t="s">
        <v>43</v>
      </c>
      <c r="C172" s="85" t="s">
        <v>44</v>
      </c>
      <c r="D172" s="86">
        <v>203</v>
      </c>
      <c r="E172" s="85" t="s">
        <v>45</v>
      </c>
      <c r="F172" s="25" t="s">
        <v>46</v>
      </c>
      <c r="G172" s="29" t="s">
        <v>468</v>
      </c>
      <c r="H172" s="26" t="s">
        <v>469</v>
      </c>
      <c r="I172" s="89">
        <v>41867</v>
      </c>
      <c r="J172" s="90">
        <v>4</v>
      </c>
      <c r="K172" s="90"/>
      <c r="L172" s="88">
        <v>40</v>
      </c>
      <c r="M172" s="88" t="s">
        <v>49</v>
      </c>
      <c r="N172" s="88" t="s">
        <v>59</v>
      </c>
      <c r="O172" s="26" t="s">
        <v>453</v>
      </c>
      <c r="P172" s="87" t="s">
        <v>1174</v>
      </c>
      <c r="Q172" s="34" t="s">
        <v>1148</v>
      </c>
      <c r="R172" s="88">
        <v>1</v>
      </c>
      <c r="S172" s="92">
        <v>10319</v>
      </c>
      <c r="T172" s="92">
        <v>500</v>
      </c>
      <c r="U172" s="92"/>
      <c r="V172" s="91">
        <f t="shared" si="67"/>
        <v>10819</v>
      </c>
      <c r="W172" s="92">
        <f t="shared" si="78"/>
        <v>2163.8000000000002</v>
      </c>
      <c r="X172" s="92"/>
      <c r="Y172" s="92">
        <f t="shared" si="68"/>
        <v>12982.8</v>
      </c>
      <c r="Z172" s="92">
        <v>788</v>
      </c>
      <c r="AA172" s="92">
        <v>468</v>
      </c>
      <c r="AB172" s="93">
        <f>102.68*2</f>
        <v>205.36</v>
      </c>
      <c r="AC172" s="92">
        <f t="shared" si="69"/>
        <v>2271.9899999999998</v>
      </c>
      <c r="AD172" s="92">
        <f t="shared" si="70"/>
        <v>389.48399999999998</v>
      </c>
      <c r="AE172" s="92">
        <f t="shared" si="71"/>
        <v>662.12279999999987</v>
      </c>
      <c r="AF172" s="92">
        <f t="shared" si="72"/>
        <v>259.65600000000001</v>
      </c>
      <c r="AG172" s="92">
        <f t="shared" si="73"/>
        <v>2373.1333333333332</v>
      </c>
      <c r="AH172" s="92">
        <f t="shared" si="74"/>
        <v>23731.333333333332</v>
      </c>
      <c r="AI172" s="92">
        <f t="shared" si="75"/>
        <v>7119.4</v>
      </c>
      <c r="AJ172" s="92">
        <f t="shared" si="76"/>
        <v>20796.068355555555</v>
      </c>
      <c r="AK172" s="92">
        <f t="shared" si="77"/>
        <v>249552.82026666665</v>
      </c>
      <c r="AL172" s="92"/>
      <c r="AM172" s="92"/>
      <c r="AN172" s="92"/>
      <c r="AO172" s="92"/>
      <c r="AP172" s="97"/>
      <c r="AQ172" s="94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7"/>
      <c r="CG172" s="97"/>
      <c r="CH172" s="97"/>
      <c r="CI172" s="97"/>
      <c r="CJ172" s="97"/>
      <c r="CK172" s="97"/>
      <c r="CL172" s="97"/>
      <c r="CM172" s="97"/>
      <c r="CN172" s="97"/>
      <c r="CO172" s="97"/>
      <c r="CP172" s="97"/>
      <c r="CQ172" s="97"/>
      <c r="CR172" s="97"/>
      <c r="CS172" s="97"/>
      <c r="CT172" s="97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  <c r="TC172" s="97"/>
      <c r="TD172" s="97"/>
      <c r="TE172" s="97"/>
      <c r="TF172" s="97"/>
      <c r="TG172" s="97"/>
      <c r="TH172" s="97"/>
      <c r="TI172" s="97"/>
      <c r="TJ172" s="97"/>
      <c r="TK172" s="97"/>
      <c r="TL172" s="97"/>
      <c r="TM172" s="97"/>
      <c r="TN172" s="97"/>
      <c r="TO172" s="97"/>
      <c r="TP172" s="97"/>
      <c r="TQ172" s="97"/>
      <c r="TR172" s="97"/>
      <c r="TS172" s="97"/>
      <c r="TT172" s="97"/>
      <c r="TU172" s="97"/>
      <c r="TV172" s="97"/>
      <c r="TW172" s="97"/>
      <c r="TX172" s="97"/>
      <c r="TY172" s="97"/>
      <c r="TZ172" s="97"/>
      <c r="UA172" s="97"/>
      <c r="UB172" s="97"/>
      <c r="UC172" s="97"/>
      <c r="UD172" s="97"/>
      <c r="UE172" s="97"/>
      <c r="UF172" s="97"/>
      <c r="UG172" s="97"/>
      <c r="UH172" s="97"/>
      <c r="UI172" s="97"/>
      <c r="UJ172" s="97"/>
      <c r="UK172" s="97"/>
      <c r="UL172" s="97"/>
      <c r="UM172" s="97"/>
      <c r="UN172" s="97"/>
      <c r="UO172" s="97"/>
      <c r="UP172" s="97"/>
      <c r="UQ172" s="97"/>
      <c r="UR172" s="97"/>
      <c r="US172" s="97"/>
      <c r="UT172" s="97"/>
      <c r="UU172" s="97"/>
      <c r="UV172" s="97"/>
      <c r="UW172" s="97"/>
      <c r="UX172" s="97"/>
      <c r="UY172" s="97"/>
      <c r="UZ172" s="97"/>
      <c r="VA172" s="97"/>
      <c r="VB172" s="97"/>
      <c r="VC172" s="97"/>
      <c r="VD172" s="97"/>
      <c r="VE172" s="97"/>
      <c r="VF172" s="97"/>
    </row>
    <row r="173" spans="1:578" s="98" customFormat="1" ht="15">
      <c r="A173" s="84">
        <v>95</v>
      </c>
      <c r="B173" s="29" t="s">
        <v>43</v>
      </c>
      <c r="C173" s="85" t="s">
        <v>44</v>
      </c>
      <c r="D173" s="86">
        <v>203</v>
      </c>
      <c r="E173" s="85" t="s">
        <v>45</v>
      </c>
      <c r="F173" s="25" t="s">
        <v>46</v>
      </c>
      <c r="G173" s="29" t="s">
        <v>470</v>
      </c>
      <c r="H173" s="26" t="s">
        <v>471</v>
      </c>
      <c r="I173" s="89">
        <v>40875</v>
      </c>
      <c r="J173" s="90">
        <v>4</v>
      </c>
      <c r="K173" s="90"/>
      <c r="L173" s="88">
        <v>40</v>
      </c>
      <c r="M173" s="88" t="s">
        <v>49</v>
      </c>
      <c r="N173" s="88" t="s">
        <v>59</v>
      </c>
      <c r="O173" s="26" t="s">
        <v>453</v>
      </c>
      <c r="P173" s="87" t="s">
        <v>1174</v>
      </c>
      <c r="Q173" s="34" t="s">
        <v>1148</v>
      </c>
      <c r="R173" s="88">
        <v>1</v>
      </c>
      <c r="S173" s="92">
        <v>10319</v>
      </c>
      <c r="T173" s="92">
        <v>500</v>
      </c>
      <c r="U173" s="92"/>
      <c r="V173" s="91">
        <f t="shared" ref="V173:V204" si="79">+S173+T173+U173</f>
        <v>10819</v>
      </c>
      <c r="W173" s="92">
        <f t="shared" si="78"/>
        <v>2163.8000000000002</v>
      </c>
      <c r="X173" s="92"/>
      <c r="Y173" s="92">
        <f t="shared" ref="Y173:Y204" si="80">+V173+W173+X173</f>
        <v>12982.8</v>
      </c>
      <c r="Z173" s="92">
        <v>788</v>
      </c>
      <c r="AA173" s="92">
        <v>468</v>
      </c>
      <c r="AB173" s="93">
        <f>102.68*2</f>
        <v>205.36</v>
      </c>
      <c r="AC173" s="92">
        <f t="shared" ref="AC173:AC204" si="81">Y173*17.5%</f>
        <v>2271.9899999999998</v>
      </c>
      <c r="AD173" s="92">
        <f t="shared" ref="AD173:AD204" si="82">Y173*3%</f>
        <v>389.48399999999998</v>
      </c>
      <c r="AE173" s="92">
        <f t="shared" ref="AE173:AE204" si="83">Y173*5.1%</f>
        <v>662.12279999999987</v>
      </c>
      <c r="AF173" s="92">
        <f t="shared" ref="AF173:AF204" si="84">Y173*2%</f>
        <v>259.65600000000001</v>
      </c>
      <c r="AG173" s="92">
        <f t="shared" ref="AG173:AG204" si="85">(Y173+Z173+AA173)/30*5</f>
        <v>2373.1333333333332</v>
      </c>
      <c r="AH173" s="92">
        <f t="shared" ref="AH173:AH204" si="86">(Y173+Z173+AA173)/30*50</f>
        <v>23731.333333333332</v>
      </c>
      <c r="AI173" s="92">
        <f t="shared" ref="AI173:AI204" si="87">(Y173+Z173+AA173)/2</f>
        <v>7119.4</v>
      </c>
      <c r="AJ173" s="92">
        <f t="shared" ref="AJ173:AJ204" si="88">Y173+AB173+AC173+AD173+AE173+AF173+Z173+AA173+(AG173/12+AH173/12+AI173/12)</f>
        <v>20796.068355555555</v>
      </c>
      <c r="AK173" s="92">
        <f t="shared" ref="AK173:AK204" si="89">+AJ173*12</f>
        <v>249552.82026666665</v>
      </c>
      <c r="AL173" s="92"/>
      <c r="AM173" s="92"/>
      <c r="AN173" s="92"/>
      <c r="AO173" s="92"/>
      <c r="AP173" s="97"/>
      <c r="AQ173" s="94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  <c r="IG173" s="97"/>
      <c r="IH173" s="97"/>
      <c r="II173" s="97"/>
      <c r="IJ173" s="97"/>
      <c r="IK173" s="97"/>
      <c r="IL173" s="97"/>
      <c r="IM173" s="97"/>
      <c r="IN173" s="97"/>
      <c r="IO173" s="97"/>
      <c r="IP173" s="97"/>
      <c r="IQ173" s="97"/>
      <c r="IR173" s="97"/>
      <c r="IS173" s="97"/>
      <c r="IT173" s="97"/>
      <c r="IU173" s="97"/>
      <c r="IV173" s="97"/>
      <c r="IW173" s="97"/>
      <c r="IX173" s="97"/>
      <c r="IY173" s="97"/>
      <c r="IZ173" s="97"/>
      <c r="JA173" s="97"/>
      <c r="JB173" s="97"/>
      <c r="JC173" s="97"/>
      <c r="JD173" s="97"/>
      <c r="JE173" s="97"/>
      <c r="JF173" s="97"/>
      <c r="JG173" s="97"/>
      <c r="JH173" s="97"/>
      <c r="JI173" s="97"/>
      <c r="JJ173" s="97"/>
      <c r="JK173" s="97"/>
      <c r="JL173" s="97"/>
      <c r="JM173" s="97"/>
      <c r="JN173" s="97"/>
      <c r="JO173" s="97"/>
      <c r="JP173" s="97"/>
      <c r="JQ173" s="97"/>
      <c r="JR173" s="97"/>
      <c r="JS173" s="97"/>
      <c r="JT173" s="97"/>
      <c r="JU173" s="97"/>
      <c r="JV173" s="97"/>
      <c r="JW173" s="97"/>
      <c r="JX173" s="97"/>
      <c r="JY173" s="97"/>
      <c r="JZ173" s="97"/>
      <c r="KA173" s="97"/>
      <c r="KB173" s="97"/>
      <c r="KC173" s="97"/>
      <c r="KD173" s="97"/>
      <c r="KE173" s="97"/>
      <c r="KF173" s="97"/>
      <c r="KG173" s="97"/>
      <c r="KH173" s="97"/>
      <c r="KI173" s="97"/>
      <c r="KJ173" s="97"/>
      <c r="KK173" s="97"/>
      <c r="KL173" s="97"/>
      <c r="KM173" s="97"/>
      <c r="KN173" s="97"/>
      <c r="KO173" s="97"/>
      <c r="KP173" s="97"/>
      <c r="KQ173" s="97"/>
      <c r="KR173" s="97"/>
      <c r="KS173" s="97"/>
      <c r="KT173" s="97"/>
      <c r="KU173" s="97"/>
      <c r="KV173" s="97"/>
      <c r="KW173" s="97"/>
      <c r="KX173" s="97"/>
      <c r="KY173" s="97"/>
      <c r="KZ173" s="97"/>
      <c r="LA173" s="97"/>
      <c r="LB173" s="97"/>
      <c r="LC173" s="97"/>
      <c r="LD173" s="97"/>
      <c r="LE173" s="97"/>
      <c r="LF173" s="97"/>
      <c r="LG173" s="97"/>
      <c r="LH173" s="97"/>
      <c r="LI173" s="97"/>
      <c r="LJ173" s="97"/>
      <c r="LK173" s="97"/>
      <c r="LL173" s="97"/>
      <c r="LM173" s="97"/>
      <c r="LN173" s="97"/>
      <c r="LO173" s="97"/>
      <c r="LP173" s="97"/>
      <c r="LQ173" s="97"/>
      <c r="LR173" s="97"/>
      <c r="LS173" s="97"/>
      <c r="LT173" s="97"/>
      <c r="LU173" s="97"/>
      <c r="LV173" s="97"/>
      <c r="LW173" s="97"/>
      <c r="LX173" s="97"/>
      <c r="LY173" s="97"/>
      <c r="LZ173" s="97"/>
      <c r="MA173" s="97"/>
      <c r="MB173" s="97"/>
      <c r="MC173" s="97"/>
      <c r="MD173" s="97"/>
      <c r="ME173" s="97"/>
      <c r="MF173" s="97"/>
      <c r="MG173" s="97"/>
      <c r="MH173" s="97"/>
      <c r="MI173" s="97"/>
      <c r="MJ173" s="97"/>
      <c r="MK173" s="97"/>
      <c r="ML173" s="97"/>
      <c r="MM173" s="97"/>
      <c r="MN173" s="97"/>
      <c r="MO173" s="97"/>
      <c r="MP173" s="97"/>
      <c r="MQ173" s="97"/>
      <c r="MR173" s="97"/>
      <c r="MS173" s="97"/>
      <c r="MT173" s="97"/>
      <c r="MU173" s="97"/>
      <c r="MV173" s="97"/>
      <c r="MW173" s="97"/>
      <c r="MX173" s="97"/>
      <c r="MY173" s="97"/>
      <c r="MZ173" s="97"/>
      <c r="NA173" s="97"/>
      <c r="NB173" s="97"/>
      <c r="NC173" s="97"/>
      <c r="ND173" s="97"/>
      <c r="NE173" s="97"/>
      <c r="NF173" s="97"/>
      <c r="NG173" s="97"/>
      <c r="NH173" s="97"/>
      <c r="NI173" s="97"/>
      <c r="NJ173" s="97"/>
      <c r="NK173" s="97"/>
      <c r="NL173" s="97"/>
      <c r="NM173" s="97"/>
      <c r="NN173" s="97"/>
      <c r="NO173" s="97"/>
      <c r="NP173" s="97"/>
      <c r="NQ173" s="97"/>
      <c r="NR173" s="97"/>
      <c r="NS173" s="97"/>
      <c r="NT173" s="97"/>
      <c r="NU173" s="97"/>
      <c r="NV173" s="97"/>
      <c r="NW173" s="97"/>
      <c r="NX173" s="97"/>
      <c r="NY173" s="97"/>
      <c r="NZ173" s="97"/>
      <c r="OA173" s="97"/>
      <c r="OB173" s="97"/>
      <c r="OC173" s="97"/>
      <c r="OD173" s="97"/>
      <c r="OE173" s="97"/>
      <c r="OF173" s="97"/>
      <c r="OG173" s="97"/>
      <c r="OH173" s="97"/>
      <c r="OI173" s="97"/>
      <c r="OJ173" s="97"/>
      <c r="OK173" s="97"/>
      <c r="OL173" s="97"/>
      <c r="OM173" s="97"/>
      <c r="ON173" s="97"/>
      <c r="OO173" s="97"/>
      <c r="OP173" s="97"/>
      <c r="OQ173" s="97"/>
      <c r="OR173" s="97"/>
      <c r="OS173" s="97"/>
      <c r="OT173" s="97"/>
      <c r="OU173" s="97"/>
      <c r="OV173" s="97"/>
      <c r="OW173" s="97"/>
      <c r="OX173" s="97"/>
      <c r="OY173" s="97"/>
      <c r="OZ173" s="97"/>
      <c r="PA173" s="97"/>
      <c r="PB173" s="97"/>
      <c r="PC173" s="97"/>
      <c r="PD173" s="97"/>
      <c r="PE173" s="97"/>
      <c r="PF173" s="97"/>
      <c r="PG173" s="97"/>
      <c r="PH173" s="97"/>
      <c r="PI173" s="97"/>
      <c r="PJ173" s="97"/>
      <c r="PK173" s="97"/>
      <c r="PL173" s="97"/>
      <c r="PM173" s="97"/>
      <c r="PN173" s="97"/>
      <c r="PO173" s="97"/>
      <c r="PP173" s="97"/>
      <c r="PQ173" s="97"/>
      <c r="PR173" s="97"/>
      <c r="PS173" s="97"/>
      <c r="PT173" s="97"/>
      <c r="PU173" s="97"/>
      <c r="PV173" s="97"/>
      <c r="PW173" s="97"/>
      <c r="PX173" s="97"/>
      <c r="PY173" s="97"/>
      <c r="PZ173" s="97"/>
      <c r="QA173" s="97"/>
      <c r="QB173" s="97"/>
      <c r="QC173" s="97"/>
      <c r="QD173" s="97"/>
      <c r="QE173" s="97"/>
      <c r="QF173" s="97"/>
      <c r="QG173" s="97"/>
      <c r="QH173" s="97"/>
      <c r="QI173" s="97"/>
      <c r="QJ173" s="97"/>
      <c r="QK173" s="97"/>
      <c r="QL173" s="97"/>
      <c r="QM173" s="97"/>
      <c r="QN173" s="97"/>
      <c r="QO173" s="97"/>
      <c r="QP173" s="97"/>
      <c r="QQ173" s="97"/>
      <c r="QR173" s="97"/>
      <c r="QS173" s="97"/>
      <c r="QT173" s="97"/>
      <c r="QU173" s="97"/>
      <c r="QV173" s="97"/>
      <c r="QW173" s="97"/>
      <c r="QX173" s="97"/>
      <c r="QY173" s="97"/>
      <c r="QZ173" s="97"/>
      <c r="RA173" s="97"/>
      <c r="RB173" s="97"/>
      <c r="RC173" s="97"/>
      <c r="RD173" s="97"/>
      <c r="RE173" s="97"/>
      <c r="RF173" s="97"/>
      <c r="RG173" s="97"/>
      <c r="RH173" s="97"/>
      <c r="RI173" s="97"/>
      <c r="RJ173" s="97"/>
      <c r="RK173" s="97"/>
      <c r="RL173" s="97"/>
      <c r="RM173" s="97"/>
      <c r="RN173" s="97"/>
      <c r="RO173" s="97"/>
      <c r="RP173" s="97"/>
      <c r="RQ173" s="97"/>
      <c r="RR173" s="97"/>
      <c r="RS173" s="97"/>
      <c r="RT173" s="97"/>
      <c r="RU173" s="97"/>
      <c r="RV173" s="97"/>
      <c r="RW173" s="97"/>
      <c r="RX173" s="97"/>
      <c r="RY173" s="97"/>
      <c r="RZ173" s="97"/>
      <c r="SA173" s="97"/>
      <c r="SB173" s="97"/>
      <c r="SC173" s="97"/>
      <c r="SD173" s="97"/>
      <c r="SE173" s="97"/>
      <c r="SF173" s="97"/>
      <c r="SG173" s="97"/>
      <c r="SH173" s="97"/>
      <c r="SI173" s="97"/>
      <c r="SJ173" s="97"/>
      <c r="SK173" s="97"/>
      <c r="SL173" s="97"/>
      <c r="SM173" s="97"/>
      <c r="SN173" s="97"/>
      <c r="SO173" s="97"/>
      <c r="SP173" s="97"/>
      <c r="SQ173" s="97"/>
      <c r="SR173" s="97"/>
      <c r="SS173" s="97"/>
      <c r="ST173" s="97"/>
      <c r="SU173" s="97"/>
      <c r="SV173" s="97"/>
      <c r="SW173" s="97"/>
      <c r="SX173" s="97"/>
      <c r="SY173" s="97"/>
      <c r="SZ173" s="97"/>
      <c r="TA173" s="97"/>
      <c r="TB173" s="97"/>
      <c r="TC173" s="97"/>
      <c r="TD173" s="97"/>
      <c r="TE173" s="97"/>
      <c r="TF173" s="97"/>
      <c r="TG173" s="97"/>
      <c r="TH173" s="97"/>
      <c r="TI173" s="97"/>
      <c r="TJ173" s="97"/>
      <c r="TK173" s="97"/>
      <c r="TL173" s="97"/>
      <c r="TM173" s="97"/>
      <c r="TN173" s="97"/>
      <c r="TO173" s="97"/>
      <c r="TP173" s="97"/>
      <c r="TQ173" s="97"/>
      <c r="TR173" s="97"/>
      <c r="TS173" s="97"/>
      <c r="TT173" s="97"/>
      <c r="TU173" s="97"/>
      <c r="TV173" s="97"/>
      <c r="TW173" s="97"/>
      <c r="TX173" s="97"/>
      <c r="TY173" s="97"/>
      <c r="TZ173" s="97"/>
      <c r="UA173" s="97"/>
      <c r="UB173" s="97"/>
      <c r="UC173" s="97"/>
      <c r="UD173" s="97"/>
      <c r="UE173" s="97"/>
      <c r="UF173" s="97"/>
      <c r="UG173" s="97"/>
      <c r="UH173" s="97"/>
      <c r="UI173" s="97"/>
      <c r="UJ173" s="97"/>
      <c r="UK173" s="97"/>
      <c r="UL173" s="97"/>
      <c r="UM173" s="97"/>
      <c r="UN173" s="97"/>
      <c r="UO173" s="97"/>
      <c r="UP173" s="97"/>
      <c r="UQ173" s="97"/>
      <c r="UR173" s="97"/>
      <c r="US173" s="97"/>
      <c r="UT173" s="97"/>
      <c r="UU173" s="97"/>
      <c r="UV173" s="97"/>
      <c r="UW173" s="97"/>
      <c r="UX173" s="97"/>
      <c r="UY173" s="97"/>
      <c r="UZ173" s="97"/>
      <c r="VA173" s="97"/>
      <c r="VB173" s="97"/>
      <c r="VC173" s="97"/>
      <c r="VD173" s="97"/>
      <c r="VE173" s="97"/>
      <c r="VF173" s="97"/>
    </row>
    <row r="174" spans="1:578" s="98" customFormat="1" ht="15">
      <c r="A174" s="84">
        <v>96</v>
      </c>
      <c r="B174" s="29" t="s">
        <v>43</v>
      </c>
      <c r="C174" s="85" t="s">
        <v>44</v>
      </c>
      <c r="D174" s="86">
        <v>203</v>
      </c>
      <c r="E174" s="85" t="s">
        <v>45</v>
      </c>
      <c r="F174" s="25" t="s">
        <v>46</v>
      </c>
      <c r="G174" s="29" t="s">
        <v>472</v>
      </c>
      <c r="H174" s="26" t="s">
        <v>473</v>
      </c>
      <c r="I174" s="89">
        <v>42522</v>
      </c>
      <c r="J174" s="90">
        <v>4</v>
      </c>
      <c r="K174" s="90"/>
      <c r="L174" s="88">
        <v>40</v>
      </c>
      <c r="M174" s="88" t="s">
        <v>49</v>
      </c>
      <c r="N174" s="88" t="s">
        <v>59</v>
      </c>
      <c r="O174" s="26" t="s">
        <v>453</v>
      </c>
      <c r="P174" s="87" t="s">
        <v>1174</v>
      </c>
      <c r="Q174" s="34" t="s">
        <v>1148</v>
      </c>
      <c r="R174" s="88">
        <v>1</v>
      </c>
      <c r="S174" s="92">
        <v>10319</v>
      </c>
      <c r="T174" s="92">
        <v>500</v>
      </c>
      <c r="U174" s="92"/>
      <c r="V174" s="91">
        <f t="shared" si="79"/>
        <v>10819</v>
      </c>
      <c r="W174" s="92">
        <f t="shared" si="78"/>
        <v>2163.8000000000002</v>
      </c>
      <c r="X174" s="92"/>
      <c r="Y174" s="92">
        <f t="shared" si="80"/>
        <v>12982.8</v>
      </c>
      <c r="Z174" s="92">
        <v>788</v>
      </c>
      <c r="AA174" s="92">
        <v>468</v>
      </c>
      <c r="AB174" s="93"/>
      <c r="AC174" s="92">
        <f t="shared" si="81"/>
        <v>2271.9899999999998</v>
      </c>
      <c r="AD174" s="92">
        <f t="shared" si="82"/>
        <v>389.48399999999998</v>
      </c>
      <c r="AE174" s="92">
        <f t="shared" si="83"/>
        <v>662.12279999999987</v>
      </c>
      <c r="AF174" s="92">
        <f t="shared" si="84"/>
        <v>259.65600000000001</v>
      </c>
      <c r="AG174" s="92">
        <f t="shared" si="85"/>
        <v>2373.1333333333332</v>
      </c>
      <c r="AH174" s="92">
        <f t="shared" si="86"/>
        <v>23731.333333333332</v>
      </c>
      <c r="AI174" s="92">
        <f t="shared" si="87"/>
        <v>7119.4</v>
      </c>
      <c r="AJ174" s="92">
        <f t="shared" si="88"/>
        <v>20590.708355555555</v>
      </c>
      <c r="AK174" s="92">
        <f t="shared" si="89"/>
        <v>247088.50026666664</v>
      </c>
      <c r="AL174" s="92"/>
      <c r="AM174" s="92"/>
      <c r="AN174" s="92"/>
      <c r="AO174" s="92"/>
      <c r="AP174" s="97"/>
      <c r="AQ174" s="94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  <c r="IG174" s="97"/>
      <c r="IH174" s="97"/>
      <c r="II174" s="97"/>
      <c r="IJ174" s="97"/>
      <c r="IK174" s="97"/>
      <c r="IL174" s="97"/>
      <c r="IM174" s="97"/>
      <c r="IN174" s="97"/>
      <c r="IO174" s="97"/>
      <c r="IP174" s="97"/>
      <c r="IQ174" s="97"/>
      <c r="IR174" s="97"/>
      <c r="IS174" s="97"/>
      <c r="IT174" s="97"/>
      <c r="IU174" s="97"/>
      <c r="IV174" s="97"/>
      <c r="IW174" s="97"/>
      <c r="IX174" s="97"/>
      <c r="IY174" s="97"/>
      <c r="IZ174" s="97"/>
      <c r="JA174" s="97"/>
      <c r="JB174" s="97"/>
      <c r="JC174" s="97"/>
      <c r="JD174" s="97"/>
      <c r="JE174" s="97"/>
      <c r="JF174" s="97"/>
      <c r="JG174" s="97"/>
      <c r="JH174" s="97"/>
      <c r="JI174" s="97"/>
      <c r="JJ174" s="97"/>
      <c r="JK174" s="97"/>
      <c r="JL174" s="97"/>
      <c r="JM174" s="97"/>
      <c r="JN174" s="97"/>
      <c r="JO174" s="97"/>
      <c r="JP174" s="97"/>
      <c r="JQ174" s="97"/>
      <c r="JR174" s="97"/>
      <c r="JS174" s="97"/>
      <c r="JT174" s="97"/>
      <c r="JU174" s="97"/>
      <c r="JV174" s="97"/>
      <c r="JW174" s="97"/>
      <c r="JX174" s="97"/>
      <c r="JY174" s="97"/>
      <c r="JZ174" s="97"/>
      <c r="KA174" s="97"/>
      <c r="KB174" s="97"/>
      <c r="KC174" s="97"/>
      <c r="KD174" s="97"/>
      <c r="KE174" s="97"/>
      <c r="KF174" s="97"/>
      <c r="KG174" s="97"/>
      <c r="KH174" s="97"/>
      <c r="KI174" s="97"/>
      <c r="KJ174" s="97"/>
      <c r="KK174" s="97"/>
      <c r="KL174" s="97"/>
      <c r="KM174" s="97"/>
      <c r="KN174" s="97"/>
      <c r="KO174" s="97"/>
      <c r="KP174" s="97"/>
      <c r="KQ174" s="97"/>
      <c r="KR174" s="97"/>
      <c r="KS174" s="97"/>
      <c r="KT174" s="97"/>
      <c r="KU174" s="97"/>
      <c r="KV174" s="97"/>
      <c r="KW174" s="97"/>
      <c r="KX174" s="97"/>
      <c r="KY174" s="97"/>
      <c r="KZ174" s="97"/>
      <c r="LA174" s="97"/>
      <c r="LB174" s="97"/>
      <c r="LC174" s="97"/>
      <c r="LD174" s="97"/>
      <c r="LE174" s="97"/>
      <c r="LF174" s="97"/>
      <c r="LG174" s="97"/>
      <c r="LH174" s="97"/>
      <c r="LI174" s="97"/>
      <c r="LJ174" s="97"/>
      <c r="LK174" s="97"/>
      <c r="LL174" s="97"/>
      <c r="LM174" s="97"/>
      <c r="LN174" s="97"/>
      <c r="LO174" s="97"/>
      <c r="LP174" s="97"/>
      <c r="LQ174" s="97"/>
      <c r="LR174" s="97"/>
      <c r="LS174" s="97"/>
      <c r="LT174" s="97"/>
      <c r="LU174" s="97"/>
      <c r="LV174" s="97"/>
      <c r="LW174" s="97"/>
      <c r="LX174" s="97"/>
      <c r="LY174" s="97"/>
      <c r="LZ174" s="97"/>
      <c r="MA174" s="97"/>
      <c r="MB174" s="97"/>
      <c r="MC174" s="97"/>
      <c r="MD174" s="97"/>
      <c r="ME174" s="97"/>
      <c r="MF174" s="97"/>
      <c r="MG174" s="97"/>
      <c r="MH174" s="97"/>
      <c r="MI174" s="97"/>
      <c r="MJ174" s="97"/>
      <c r="MK174" s="97"/>
      <c r="ML174" s="97"/>
      <c r="MM174" s="97"/>
      <c r="MN174" s="97"/>
      <c r="MO174" s="97"/>
      <c r="MP174" s="97"/>
      <c r="MQ174" s="97"/>
      <c r="MR174" s="97"/>
      <c r="MS174" s="97"/>
      <c r="MT174" s="97"/>
      <c r="MU174" s="97"/>
      <c r="MV174" s="97"/>
      <c r="MW174" s="97"/>
      <c r="MX174" s="97"/>
      <c r="MY174" s="97"/>
      <c r="MZ174" s="97"/>
      <c r="NA174" s="97"/>
      <c r="NB174" s="97"/>
      <c r="NC174" s="97"/>
      <c r="ND174" s="97"/>
      <c r="NE174" s="97"/>
      <c r="NF174" s="97"/>
      <c r="NG174" s="97"/>
      <c r="NH174" s="97"/>
      <c r="NI174" s="97"/>
      <c r="NJ174" s="97"/>
      <c r="NK174" s="97"/>
      <c r="NL174" s="97"/>
      <c r="NM174" s="97"/>
      <c r="NN174" s="97"/>
      <c r="NO174" s="97"/>
      <c r="NP174" s="97"/>
      <c r="NQ174" s="97"/>
      <c r="NR174" s="97"/>
      <c r="NS174" s="97"/>
      <c r="NT174" s="97"/>
      <c r="NU174" s="97"/>
      <c r="NV174" s="97"/>
      <c r="NW174" s="97"/>
      <c r="NX174" s="97"/>
      <c r="NY174" s="97"/>
      <c r="NZ174" s="97"/>
      <c r="OA174" s="97"/>
      <c r="OB174" s="97"/>
      <c r="OC174" s="97"/>
      <c r="OD174" s="97"/>
      <c r="OE174" s="97"/>
      <c r="OF174" s="97"/>
      <c r="OG174" s="97"/>
      <c r="OH174" s="97"/>
      <c r="OI174" s="97"/>
      <c r="OJ174" s="97"/>
      <c r="OK174" s="97"/>
      <c r="OL174" s="97"/>
      <c r="OM174" s="97"/>
      <c r="ON174" s="97"/>
      <c r="OO174" s="97"/>
      <c r="OP174" s="97"/>
      <c r="OQ174" s="97"/>
      <c r="OR174" s="97"/>
      <c r="OS174" s="97"/>
      <c r="OT174" s="97"/>
      <c r="OU174" s="97"/>
      <c r="OV174" s="97"/>
      <c r="OW174" s="97"/>
      <c r="OX174" s="97"/>
      <c r="OY174" s="97"/>
      <c r="OZ174" s="97"/>
      <c r="PA174" s="97"/>
      <c r="PB174" s="97"/>
      <c r="PC174" s="97"/>
      <c r="PD174" s="97"/>
      <c r="PE174" s="97"/>
      <c r="PF174" s="97"/>
      <c r="PG174" s="97"/>
      <c r="PH174" s="97"/>
      <c r="PI174" s="97"/>
      <c r="PJ174" s="97"/>
      <c r="PK174" s="97"/>
      <c r="PL174" s="97"/>
      <c r="PM174" s="97"/>
      <c r="PN174" s="97"/>
      <c r="PO174" s="97"/>
      <c r="PP174" s="97"/>
      <c r="PQ174" s="97"/>
      <c r="PR174" s="97"/>
      <c r="PS174" s="97"/>
      <c r="PT174" s="97"/>
      <c r="PU174" s="97"/>
      <c r="PV174" s="97"/>
      <c r="PW174" s="97"/>
      <c r="PX174" s="97"/>
      <c r="PY174" s="97"/>
      <c r="PZ174" s="97"/>
      <c r="QA174" s="97"/>
      <c r="QB174" s="97"/>
      <c r="QC174" s="97"/>
      <c r="QD174" s="97"/>
      <c r="QE174" s="97"/>
      <c r="QF174" s="97"/>
      <c r="QG174" s="97"/>
      <c r="QH174" s="97"/>
      <c r="QI174" s="97"/>
      <c r="QJ174" s="97"/>
      <c r="QK174" s="97"/>
      <c r="QL174" s="97"/>
      <c r="QM174" s="97"/>
      <c r="QN174" s="97"/>
      <c r="QO174" s="97"/>
      <c r="QP174" s="97"/>
      <c r="QQ174" s="97"/>
      <c r="QR174" s="97"/>
      <c r="QS174" s="97"/>
      <c r="QT174" s="97"/>
      <c r="QU174" s="97"/>
      <c r="QV174" s="97"/>
      <c r="QW174" s="97"/>
      <c r="QX174" s="97"/>
      <c r="QY174" s="97"/>
      <c r="QZ174" s="97"/>
      <c r="RA174" s="97"/>
      <c r="RB174" s="97"/>
      <c r="RC174" s="97"/>
      <c r="RD174" s="97"/>
      <c r="RE174" s="97"/>
      <c r="RF174" s="97"/>
      <c r="RG174" s="97"/>
      <c r="RH174" s="97"/>
      <c r="RI174" s="97"/>
      <c r="RJ174" s="97"/>
      <c r="RK174" s="97"/>
      <c r="RL174" s="97"/>
      <c r="RM174" s="97"/>
      <c r="RN174" s="97"/>
      <c r="RO174" s="97"/>
      <c r="RP174" s="97"/>
      <c r="RQ174" s="97"/>
      <c r="RR174" s="97"/>
      <c r="RS174" s="97"/>
      <c r="RT174" s="97"/>
      <c r="RU174" s="97"/>
      <c r="RV174" s="97"/>
      <c r="RW174" s="97"/>
      <c r="RX174" s="97"/>
      <c r="RY174" s="97"/>
      <c r="RZ174" s="97"/>
      <c r="SA174" s="97"/>
      <c r="SB174" s="97"/>
      <c r="SC174" s="97"/>
      <c r="SD174" s="97"/>
      <c r="SE174" s="97"/>
      <c r="SF174" s="97"/>
      <c r="SG174" s="97"/>
      <c r="SH174" s="97"/>
      <c r="SI174" s="97"/>
      <c r="SJ174" s="97"/>
      <c r="SK174" s="97"/>
      <c r="SL174" s="97"/>
      <c r="SM174" s="97"/>
      <c r="SN174" s="97"/>
      <c r="SO174" s="97"/>
      <c r="SP174" s="97"/>
      <c r="SQ174" s="97"/>
      <c r="SR174" s="97"/>
      <c r="SS174" s="97"/>
      <c r="ST174" s="97"/>
      <c r="SU174" s="97"/>
      <c r="SV174" s="97"/>
      <c r="SW174" s="97"/>
      <c r="SX174" s="97"/>
      <c r="SY174" s="97"/>
      <c r="SZ174" s="97"/>
      <c r="TA174" s="97"/>
      <c r="TB174" s="97"/>
      <c r="TC174" s="97"/>
      <c r="TD174" s="97"/>
      <c r="TE174" s="97"/>
      <c r="TF174" s="97"/>
      <c r="TG174" s="97"/>
      <c r="TH174" s="97"/>
      <c r="TI174" s="97"/>
      <c r="TJ174" s="97"/>
      <c r="TK174" s="97"/>
      <c r="TL174" s="97"/>
      <c r="TM174" s="97"/>
      <c r="TN174" s="97"/>
      <c r="TO174" s="97"/>
      <c r="TP174" s="97"/>
      <c r="TQ174" s="97"/>
      <c r="TR174" s="97"/>
      <c r="TS174" s="97"/>
      <c r="TT174" s="97"/>
      <c r="TU174" s="97"/>
      <c r="TV174" s="97"/>
      <c r="TW174" s="97"/>
      <c r="TX174" s="97"/>
      <c r="TY174" s="97"/>
      <c r="TZ174" s="97"/>
      <c r="UA174" s="97"/>
      <c r="UB174" s="97"/>
      <c r="UC174" s="97"/>
      <c r="UD174" s="97"/>
      <c r="UE174" s="97"/>
      <c r="UF174" s="97"/>
      <c r="UG174" s="97"/>
      <c r="UH174" s="97"/>
      <c r="UI174" s="97"/>
      <c r="UJ174" s="97"/>
      <c r="UK174" s="97"/>
      <c r="UL174" s="97"/>
      <c r="UM174" s="97"/>
      <c r="UN174" s="97"/>
      <c r="UO174" s="97"/>
      <c r="UP174" s="97"/>
      <c r="UQ174" s="97"/>
      <c r="UR174" s="97"/>
      <c r="US174" s="97"/>
      <c r="UT174" s="97"/>
      <c r="UU174" s="97"/>
      <c r="UV174" s="97"/>
      <c r="UW174" s="97"/>
      <c r="UX174" s="97"/>
      <c r="UY174" s="97"/>
      <c r="UZ174" s="97"/>
      <c r="VA174" s="97"/>
      <c r="VB174" s="97"/>
      <c r="VC174" s="97"/>
      <c r="VD174" s="97"/>
      <c r="VE174" s="97"/>
      <c r="VF174" s="97"/>
    </row>
    <row r="175" spans="1:578" s="98" customFormat="1" ht="15">
      <c r="A175" s="84">
        <v>97</v>
      </c>
      <c r="B175" s="29" t="s">
        <v>43</v>
      </c>
      <c r="C175" s="85" t="s">
        <v>44</v>
      </c>
      <c r="D175" s="86">
        <v>203</v>
      </c>
      <c r="E175" s="85" t="s">
        <v>45</v>
      </c>
      <c r="F175" s="25" t="s">
        <v>46</v>
      </c>
      <c r="G175" s="29" t="s">
        <v>474</v>
      </c>
      <c r="H175" s="26" t="s">
        <v>475</v>
      </c>
      <c r="I175" s="89">
        <v>42902</v>
      </c>
      <c r="J175" s="90">
        <v>4</v>
      </c>
      <c r="K175" s="90"/>
      <c r="L175" s="88">
        <v>40</v>
      </c>
      <c r="M175" s="88" t="s">
        <v>49</v>
      </c>
      <c r="N175" s="88" t="s">
        <v>59</v>
      </c>
      <c r="O175" s="26" t="s">
        <v>453</v>
      </c>
      <c r="P175" s="87" t="s">
        <v>1174</v>
      </c>
      <c r="Q175" s="34" t="s">
        <v>1148</v>
      </c>
      <c r="R175" s="88">
        <v>1</v>
      </c>
      <c r="S175" s="92">
        <v>10319</v>
      </c>
      <c r="T175" s="92">
        <v>500</v>
      </c>
      <c r="U175" s="92"/>
      <c r="V175" s="91">
        <f t="shared" si="79"/>
        <v>10819</v>
      </c>
      <c r="W175" s="92">
        <f t="shared" si="78"/>
        <v>2163.8000000000002</v>
      </c>
      <c r="X175" s="92"/>
      <c r="Y175" s="92">
        <f t="shared" si="80"/>
        <v>12982.8</v>
      </c>
      <c r="Z175" s="92">
        <v>788</v>
      </c>
      <c r="AA175" s="92">
        <v>468</v>
      </c>
      <c r="AB175" s="93"/>
      <c r="AC175" s="92">
        <f t="shared" si="81"/>
        <v>2271.9899999999998</v>
      </c>
      <c r="AD175" s="92">
        <f t="shared" si="82"/>
        <v>389.48399999999998</v>
      </c>
      <c r="AE175" s="92">
        <f t="shared" si="83"/>
        <v>662.12279999999987</v>
      </c>
      <c r="AF175" s="92">
        <f t="shared" si="84"/>
        <v>259.65600000000001</v>
      </c>
      <c r="AG175" s="92">
        <f t="shared" si="85"/>
        <v>2373.1333333333332</v>
      </c>
      <c r="AH175" s="92">
        <f t="shared" si="86"/>
        <v>23731.333333333332</v>
      </c>
      <c r="AI175" s="92">
        <f t="shared" si="87"/>
        <v>7119.4</v>
      </c>
      <c r="AJ175" s="92">
        <f t="shared" si="88"/>
        <v>20590.708355555555</v>
      </c>
      <c r="AK175" s="92">
        <f t="shared" si="89"/>
        <v>247088.50026666664</v>
      </c>
      <c r="AL175" s="92"/>
      <c r="AM175" s="92"/>
      <c r="AN175" s="92"/>
      <c r="AO175" s="92"/>
      <c r="AP175" s="97"/>
      <c r="AQ175" s="94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97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  <c r="IG175" s="97"/>
      <c r="IH175" s="97"/>
      <c r="II175" s="97"/>
      <c r="IJ175" s="97"/>
      <c r="IK175" s="97"/>
      <c r="IL175" s="97"/>
      <c r="IM175" s="97"/>
      <c r="IN175" s="97"/>
      <c r="IO175" s="97"/>
      <c r="IP175" s="97"/>
      <c r="IQ175" s="97"/>
      <c r="IR175" s="97"/>
      <c r="IS175" s="97"/>
      <c r="IT175" s="97"/>
      <c r="IU175" s="97"/>
      <c r="IV175" s="97"/>
      <c r="IW175" s="97"/>
      <c r="IX175" s="97"/>
      <c r="IY175" s="97"/>
      <c r="IZ175" s="97"/>
      <c r="JA175" s="97"/>
      <c r="JB175" s="97"/>
      <c r="JC175" s="97"/>
      <c r="JD175" s="97"/>
      <c r="JE175" s="97"/>
      <c r="JF175" s="97"/>
      <c r="JG175" s="97"/>
      <c r="JH175" s="97"/>
      <c r="JI175" s="97"/>
      <c r="JJ175" s="97"/>
      <c r="JK175" s="97"/>
      <c r="JL175" s="97"/>
      <c r="JM175" s="97"/>
      <c r="JN175" s="97"/>
      <c r="JO175" s="97"/>
      <c r="JP175" s="97"/>
      <c r="JQ175" s="97"/>
      <c r="JR175" s="97"/>
      <c r="JS175" s="97"/>
      <c r="JT175" s="97"/>
      <c r="JU175" s="97"/>
      <c r="JV175" s="97"/>
      <c r="JW175" s="97"/>
      <c r="JX175" s="97"/>
      <c r="JY175" s="97"/>
      <c r="JZ175" s="97"/>
      <c r="KA175" s="97"/>
      <c r="KB175" s="97"/>
      <c r="KC175" s="97"/>
      <c r="KD175" s="97"/>
      <c r="KE175" s="97"/>
      <c r="KF175" s="97"/>
      <c r="KG175" s="97"/>
      <c r="KH175" s="97"/>
      <c r="KI175" s="97"/>
      <c r="KJ175" s="97"/>
      <c r="KK175" s="97"/>
      <c r="KL175" s="97"/>
      <c r="KM175" s="97"/>
      <c r="KN175" s="97"/>
      <c r="KO175" s="97"/>
      <c r="KP175" s="97"/>
      <c r="KQ175" s="97"/>
      <c r="KR175" s="97"/>
      <c r="KS175" s="97"/>
      <c r="KT175" s="97"/>
      <c r="KU175" s="97"/>
      <c r="KV175" s="97"/>
      <c r="KW175" s="97"/>
      <c r="KX175" s="97"/>
      <c r="KY175" s="97"/>
      <c r="KZ175" s="97"/>
      <c r="LA175" s="97"/>
      <c r="LB175" s="97"/>
      <c r="LC175" s="97"/>
      <c r="LD175" s="97"/>
      <c r="LE175" s="97"/>
      <c r="LF175" s="97"/>
      <c r="LG175" s="97"/>
      <c r="LH175" s="97"/>
      <c r="LI175" s="97"/>
      <c r="LJ175" s="97"/>
      <c r="LK175" s="97"/>
      <c r="LL175" s="97"/>
      <c r="LM175" s="97"/>
      <c r="LN175" s="97"/>
      <c r="LO175" s="97"/>
      <c r="LP175" s="97"/>
      <c r="LQ175" s="97"/>
      <c r="LR175" s="97"/>
      <c r="LS175" s="97"/>
      <c r="LT175" s="97"/>
      <c r="LU175" s="97"/>
      <c r="LV175" s="97"/>
      <c r="LW175" s="97"/>
      <c r="LX175" s="97"/>
      <c r="LY175" s="97"/>
      <c r="LZ175" s="97"/>
      <c r="MA175" s="97"/>
      <c r="MB175" s="97"/>
      <c r="MC175" s="97"/>
      <c r="MD175" s="97"/>
      <c r="ME175" s="97"/>
      <c r="MF175" s="97"/>
      <c r="MG175" s="97"/>
      <c r="MH175" s="97"/>
      <c r="MI175" s="97"/>
      <c r="MJ175" s="97"/>
      <c r="MK175" s="97"/>
      <c r="ML175" s="97"/>
      <c r="MM175" s="97"/>
      <c r="MN175" s="97"/>
      <c r="MO175" s="97"/>
      <c r="MP175" s="97"/>
      <c r="MQ175" s="97"/>
      <c r="MR175" s="97"/>
      <c r="MS175" s="97"/>
      <c r="MT175" s="97"/>
      <c r="MU175" s="97"/>
      <c r="MV175" s="97"/>
      <c r="MW175" s="97"/>
      <c r="MX175" s="97"/>
      <c r="MY175" s="97"/>
      <c r="MZ175" s="97"/>
      <c r="NA175" s="97"/>
      <c r="NB175" s="97"/>
      <c r="NC175" s="97"/>
      <c r="ND175" s="97"/>
      <c r="NE175" s="97"/>
      <c r="NF175" s="97"/>
      <c r="NG175" s="97"/>
      <c r="NH175" s="97"/>
      <c r="NI175" s="97"/>
      <c r="NJ175" s="97"/>
      <c r="NK175" s="97"/>
      <c r="NL175" s="97"/>
      <c r="NM175" s="97"/>
      <c r="NN175" s="97"/>
      <c r="NO175" s="97"/>
      <c r="NP175" s="97"/>
      <c r="NQ175" s="97"/>
      <c r="NR175" s="97"/>
      <c r="NS175" s="97"/>
      <c r="NT175" s="97"/>
      <c r="NU175" s="97"/>
      <c r="NV175" s="97"/>
      <c r="NW175" s="97"/>
      <c r="NX175" s="97"/>
      <c r="NY175" s="97"/>
      <c r="NZ175" s="97"/>
      <c r="OA175" s="97"/>
      <c r="OB175" s="97"/>
      <c r="OC175" s="97"/>
      <c r="OD175" s="97"/>
      <c r="OE175" s="97"/>
      <c r="OF175" s="97"/>
      <c r="OG175" s="97"/>
      <c r="OH175" s="97"/>
      <c r="OI175" s="97"/>
      <c r="OJ175" s="97"/>
      <c r="OK175" s="97"/>
      <c r="OL175" s="97"/>
      <c r="OM175" s="97"/>
      <c r="ON175" s="97"/>
      <c r="OO175" s="97"/>
      <c r="OP175" s="97"/>
      <c r="OQ175" s="97"/>
      <c r="OR175" s="97"/>
      <c r="OS175" s="97"/>
      <c r="OT175" s="97"/>
      <c r="OU175" s="97"/>
      <c r="OV175" s="97"/>
      <c r="OW175" s="97"/>
      <c r="OX175" s="97"/>
      <c r="OY175" s="97"/>
      <c r="OZ175" s="97"/>
      <c r="PA175" s="97"/>
      <c r="PB175" s="97"/>
      <c r="PC175" s="97"/>
      <c r="PD175" s="97"/>
      <c r="PE175" s="97"/>
      <c r="PF175" s="97"/>
      <c r="PG175" s="97"/>
      <c r="PH175" s="97"/>
      <c r="PI175" s="97"/>
      <c r="PJ175" s="97"/>
      <c r="PK175" s="97"/>
      <c r="PL175" s="97"/>
      <c r="PM175" s="97"/>
      <c r="PN175" s="97"/>
      <c r="PO175" s="97"/>
      <c r="PP175" s="97"/>
      <c r="PQ175" s="97"/>
      <c r="PR175" s="97"/>
      <c r="PS175" s="97"/>
      <c r="PT175" s="97"/>
      <c r="PU175" s="97"/>
      <c r="PV175" s="97"/>
      <c r="PW175" s="97"/>
      <c r="PX175" s="97"/>
      <c r="PY175" s="97"/>
      <c r="PZ175" s="97"/>
      <c r="QA175" s="97"/>
      <c r="QB175" s="97"/>
      <c r="QC175" s="97"/>
      <c r="QD175" s="97"/>
      <c r="QE175" s="97"/>
      <c r="QF175" s="97"/>
      <c r="QG175" s="97"/>
      <c r="QH175" s="97"/>
      <c r="QI175" s="97"/>
      <c r="QJ175" s="97"/>
      <c r="QK175" s="97"/>
      <c r="QL175" s="97"/>
      <c r="QM175" s="97"/>
      <c r="QN175" s="97"/>
      <c r="QO175" s="97"/>
      <c r="QP175" s="97"/>
      <c r="QQ175" s="97"/>
      <c r="QR175" s="97"/>
      <c r="QS175" s="97"/>
      <c r="QT175" s="97"/>
      <c r="QU175" s="97"/>
      <c r="QV175" s="97"/>
      <c r="QW175" s="97"/>
      <c r="QX175" s="97"/>
      <c r="QY175" s="97"/>
      <c r="QZ175" s="97"/>
      <c r="RA175" s="97"/>
      <c r="RB175" s="97"/>
      <c r="RC175" s="97"/>
      <c r="RD175" s="97"/>
      <c r="RE175" s="97"/>
      <c r="RF175" s="97"/>
      <c r="RG175" s="97"/>
      <c r="RH175" s="97"/>
      <c r="RI175" s="97"/>
      <c r="RJ175" s="97"/>
      <c r="RK175" s="97"/>
      <c r="RL175" s="97"/>
      <c r="RM175" s="97"/>
      <c r="RN175" s="97"/>
      <c r="RO175" s="97"/>
      <c r="RP175" s="97"/>
      <c r="RQ175" s="97"/>
      <c r="RR175" s="97"/>
      <c r="RS175" s="97"/>
      <c r="RT175" s="97"/>
      <c r="RU175" s="97"/>
      <c r="RV175" s="97"/>
      <c r="RW175" s="97"/>
      <c r="RX175" s="97"/>
      <c r="RY175" s="97"/>
      <c r="RZ175" s="97"/>
      <c r="SA175" s="97"/>
      <c r="SB175" s="97"/>
      <c r="SC175" s="97"/>
      <c r="SD175" s="97"/>
      <c r="SE175" s="97"/>
      <c r="SF175" s="97"/>
      <c r="SG175" s="97"/>
      <c r="SH175" s="97"/>
      <c r="SI175" s="97"/>
      <c r="SJ175" s="97"/>
      <c r="SK175" s="97"/>
      <c r="SL175" s="97"/>
      <c r="SM175" s="97"/>
      <c r="SN175" s="97"/>
      <c r="SO175" s="97"/>
      <c r="SP175" s="97"/>
      <c r="SQ175" s="97"/>
      <c r="SR175" s="97"/>
      <c r="SS175" s="97"/>
      <c r="ST175" s="97"/>
      <c r="SU175" s="97"/>
      <c r="SV175" s="97"/>
      <c r="SW175" s="97"/>
      <c r="SX175" s="97"/>
      <c r="SY175" s="97"/>
      <c r="SZ175" s="97"/>
      <c r="TA175" s="97"/>
      <c r="TB175" s="97"/>
      <c r="TC175" s="97"/>
      <c r="TD175" s="97"/>
      <c r="TE175" s="97"/>
      <c r="TF175" s="97"/>
      <c r="TG175" s="97"/>
      <c r="TH175" s="97"/>
      <c r="TI175" s="97"/>
      <c r="TJ175" s="97"/>
      <c r="TK175" s="97"/>
      <c r="TL175" s="97"/>
      <c r="TM175" s="97"/>
      <c r="TN175" s="97"/>
      <c r="TO175" s="97"/>
      <c r="TP175" s="97"/>
      <c r="TQ175" s="97"/>
      <c r="TR175" s="97"/>
      <c r="TS175" s="97"/>
      <c r="TT175" s="97"/>
      <c r="TU175" s="97"/>
      <c r="TV175" s="97"/>
      <c r="TW175" s="97"/>
      <c r="TX175" s="97"/>
      <c r="TY175" s="97"/>
      <c r="TZ175" s="97"/>
      <c r="UA175" s="97"/>
      <c r="UB175" s="97"/>
      <c r="UC175" s="97"/>
      <c r="UD175" s="97"/>
      <c r="UE175" s="97"/>
      <c r="UF175" s="97"/>
      <c r="UG175" s="97"/>
      <c r="UH175" s="97"/>
      <c r="UI175" s="97"/>
      <c r="UJ175" s="97"/>
      <c r="UK175" s="97"/>
      <c r="UL175" s="97"/>
      <c r="UM175" s="97"/>
      <c r="UN175" s="97"/>
      <c r="UO175" s="97"/>
      <c r="UP175" s="97"/>
      <c r="UQ175" s="97"/>
      <c r="UR175" s="97"/>
      <c r="US175" s="97"/>
      <c r="UT175" s="97"/>
      <c r="UU175" s="97"/>
      <c r="UV175" s="97"/>
      <c r="UW175" s="97"/>
      <c r="UX175" s="97"/>
      <c r="UY175" s="97"/>
      <c r="UZ175" s="97"/>
      <c r="VA175" s="97"/>
      <c r="VB175" s="97"/>
      <c r="VC175" s="97"/>
      <c r="VD175" s="97"/>
      <c r="VE175" s="97"/>
      <c r="VF175" s="97"/>
    </row>
    <row r="176" spans="1:578" s="98" customFormat="1" ht="15">
      <c r="A176" s="84">
        <v>98</v>
      </c>
      <c r="B176" s="29" t="s">
        <v>43</v>
      </c>
      <c r="C176" s="85" t="s">
        <v>44</v>
      </c>
      <c r="D176" s="86">
        <v>203</v>
      </c>
      <c r="E176" s="85" t="s">
        <v>45</v>
      </c>
      <c r="F176" s="25" t="s">
        <v>46</v>
      </c>
      <c r="G176" s="29" t="s">
        <v>476</v>
      </c>
      <c r="H176" s="26" t="s">
        <v>477</v>
      </c>
      <c r="I176" s="89">
        <v>43349</v>
      </c>
      <c r="J176" s="90">
        <v>4</v>
      </c>
      <c r="K176" s="90"/>
      <c r="L176" s="88">
        <v>40</v>
      </c>
      <c r="M176" s="88" t="s">
        <v>49</v>
      </c>
      <c r="N176" s="88" t="s">
        <v>59</v>
      </c>
      <c r="O176" s="26" t="s">
        <v>453</v>
      </c>
      <c r="P176" s="87" t="s">
        <v>1174</v>
      </c>
      <c r="Q176" s="34" t="s">
        <v>1148</v>
      </c>
      <c r="R176" s="88">
        <v>1</v>
      </c>
      <c r="S176" s="92">
        <v>10319</v>
      </c>
      <c r="T176" s="92">
        <v>500</v>
      </c>
      <c r="U176" s="92"/>
      <c r="V176" s="91">
        <f t="shared" si="79"/>
        <v>10819</v>
      </c>
      <c r="W176" s="92">
        <f t="shared" si="78"/>
        <v>2163.8000000000002</v>
      </c>
      <c r="X176" s="92"/>
      <c r="Y176" s="92">
        <f t="shared" si="80"/>
        <v>12982.8</v>
      </c>
      <c r="Z176" s="92">
        <v>788</v>
      </c>
      <c r="AA176" s="92">
        <v>468</v>
      </c>
      <c r="AB176" s="93"/>
      <c r="AC176" s="92">
        <f t="shared" si="81"/>
        <v>2271.9899999999998</v>
      </c>
      <c r="AD176" s="92">
        <f t="shared" si="82"/>
        <v>389.48399999999998</v>
      </c>
      <c r="AE176" s="92">
        <f t="shared" si="83"/>
        <v>662.12279999999987</v>
      </c>
      <c r="AF176" s="92">
        <f t="shared" si="84"/>
        <v>259.65600000000001</v>
      </c>
      <c r="AG176" s="92">
        <f t="shared" si="85"/>
        <v>2373.1333333333332</v>
      </c>
      <c r="AH176" s="92">
        <f t="shared" si="86"/>
        <v>23731.333333333332</v>
      </c>
      <c r="AI176" s="92">
        <f t="shared" si="87"/>
        <v>7119.4</v>
      </c>
      <c r="AJ176" s="92">
        <f t="shared" si="88"/>
        <v>20590.708355555555</v>
      </c>
      <c r="AK176" s="92">
        <f t="shared" si="89"/>
        <v>247088.50026666664</v>
      </c>
      <c r="AL176" s="92"/>
      <c r="AM176" s="92"/>
      <c r="AN176" s="92"/>
      <c r="AO176" s="92"/>
      <c r="AP176" s="97"/>
      <c r="AQ176" s="94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  <c r="CF176" s="97"/>
      <c r="CG176" s="97"/>
      <c r="CH176" s="97"/>
      <c r="CI176" s="97"/>
      <c r="CJ176" s="97"/>
      <c r="CK176" s="97"/>
      <c r="CL176" s="97"/>
      <c r="CM176" s="97"/>
      <c r="CN176" s="97"/>
      <c r="CO176" s="97"/>
      <c r="CP176" s="97"/>
      <c r="CQ176" s="97"/>
      <c r="CR176" s="97"/>
      <c r="CS176" s="97"/>
      <c r="CT176" s="97"/>
      <c r="CU176" s="97"/>
      <c r="CV176" s="97"/>
      <c r="CW176" s="97"/>
      <c r="CX176" s="97"/>
      <c r="CY176" s="97"/>
      <c r="CZ176" s="97"/>
      <c r="DA176" s="97"/>
      <c r="DB176" s="97"/>
      <c r="DC176" s="97"/>
      <c r="DD176" s="97"/>
      <c r="DE176" s="97"/>
      <c r="DF176" s="97"/>
      <c r="DG176" s="97"/>
      <c r="DH176" s="97"/>
      <c r="DI176" s="97"/>
      <c r="DJ176" s="97"/>
      <c r="DK176" s="97"/>
      <c r="DL176" s="97"/>
      <c r="DM176" s="97"/>
      <c r="DN176" s="97"/>
      <c r="DO176" s="97"/>
      <c r="DP176" s="97"/>
      <c r="DQ176" s="97"/>
      <c r="DR176" s="97"/>
      <c r="DS176" s="97"/>
      <c r="DT176" s="97"/>
      <c r="DU176" s="97"/>
      <c r="DV176" s="97"/>
      <c r="DW176" s="97"/>
      <c r="DX176" s="97"/>
      <c r="DY176" s="97"/>
      <c r="DZ176" s="97"/>
      <c r="EA176" s="97"/>
      <c r="EB176" s="97"/>
      <c r="EC176" s="97"/>
      <c r="ED176" s="97"/>
      <c r="EE176" s="97"/>
      <c r="EF176" s="97"/>
      <c r="EG176" s="97"/>
      <c r="EH176" s="97"/>
      <c r="EI176" s="97"/>
      <c r="EJ176" s="97"/>
      <c r="EK176" s="97"/>
      <c r="EL176" s="97"/>
      <c r="EM176" s="97"/>
      <c r="EN176" s="97"/>
      <c r="EO176" s="97"/>
      <c r="EP176" s="97"/>
      <c r="EQ176" s="97"/>
      <c r="ER176" s="97"/>
      <c r="ES176" s="97"/>
      <c r="ET176" s="97"/>
      <c r="EU176" s="97"/>
      <c r="EV176" s="97"/>
      <c r="EW176" s="97"/>
      <c r="EX176" s="97"/>
      <c r="EY176" s="97"/>
      <c r="EZ176" s="97"/>
      <c r="FA176" s="97"/>
      <c r="FB176" s="97"/>
      <c r="FC176" s="97"/>
      <c r="FD176" s="97"/>
      <c r="FE176" s="97"/>
      <c r="FF176" s="97"/>
      <c r="FG176" s="97"/>
      <c r="FH176" s="97"/>
      <c r="FI176" s="97"/>
      <c r="FJ176" s="97"/>
      <c r="FK176" s="97"/>
      <c r="FL176" s="97"/>
      <c r="FM176" s="97"/>
      <c r="FN176" s="97"/>
      <c r="FO176" s="97"/>
      <c r="FP176" s="97"/>
      <c r="FQ176" s="97"/>
      <c r="FR176" s="97"/>
      <c r="FS176" s="97"/>
      <c r="FT176" s="97"/>
      <c r="FU176" s="97"/>
      <c r="FV176" s="97"/>
      <c r="FW176" s="97"/>
      <c r="FX176" s="97"/>
      <c r="FY176" s="97"/>
      <c r="FZ176" s="97"/>
      <c r="GA176" s="97"/>
      <c r="GB176" s="97"/>
      <c r="GC176" s="97"/>
      <c r="GD176" s="97"/>
      <c r="GE176" s="97"/>
      <c r="GF176" s="97"/>
      <c r="GG176" s="97"/>
      <c r="GH176" s="97"/>
      <c r="GI176" s="97"/>
      <c r="GJ176" s="97"/>
      <c r="GK176" s="97"/>
      <c r="GL176" s="97"/>
      <c r="GM176" s="97"/>
      <c r="GN176" s="97"/>
      <c r="GO176" s="97"/>
      <c r="GP176" s="97"/>
      <c r="GQ176" s="97"/>
      <c r="GR176" s="97"/>
      <c r="GS176" s="97"/>
      <c r="GT176" s="97"/>
      <c r="GU176" s="97"/>
      <c r="GV176" s="97"/>
      <c r="GW176" s="97"/>
      <c r="GX176" s="97"/>
      <c r="GY176" s="97"/>
      <c r="GZ176" s="97"/>
      <c r="HA176" s="97"/>
      <c r="HB176" s="97"/>
      <c r="HC176" s="97"/>
      <c r="HD176" s="97"/>
      <c r="HE176" s="97"/>
      <c r="HF176" s="97"/>
      <c r="HG176" s="97"/>
      <c r="HH176" s="97"/>
      <c r="HI176" s="97"/>
      <c r="HJ176" s="97"/>
      <c r="HK176" s="97"/>
      <c r="HL176" s="97"/>
      <c r="HM176" s="97"/>
      <c r="HN176" s="97"/>
      <c r="HO176" s="97"/>
      <c r="HP176" s="97"/>
      <c r="HQ176" s="97"/>
      <c r="HR176" s="97"/>
      <c r="HS176" s="97"/>
      <c r="HT176" s="97"/>
      <c r="HU176" s="97"/>
      <c r="HV176" s="97"/>
      <c r="HW176" s="97"/>
      <c r="HX176" s="97"/>
      <c r="HY176" s="97"/>
      <c r="HZ176" s="97"/>
      <c r="IA176" s="97"/>
      <c r="IB176" s="97"/>
      <c r="IC176" s="97"/>
      <c r="ID176" s="97"/>
      <c r="IE176" s="97"/>
      <c r="IF176" s="97"/>
      <c r="IG176" s="97"/>
      <c r="IH176" s="97"/>
      <c r="II176" s="97"/>
      <c r="IJ176" s="97"/>
      <c r="IK176" s="97"/>
      <c r="IL176" s="97"/>
      <c r="IM176" s="97"/>
      <c r="IN176" s="97"/>
      <c r="IO176" s="97"/>
      <c r="IP176" s="97"/>
      <c r="IQ176" s="97"/>
      <c r="IR176" s="97"/>
      <c r="IS176" s="97"/>
      <c r="IT176" s="97"/>
      <c r="IU176" s="97"/>
      <c r="IV176" s="97"/>
      <c r="IW176" s="97"/>
      <c r="IX176" s="97"/>
      <c r="IY176" s="97"/>
      <c r="IZ176" s="97"/>
      <c r="JA176" s="97"/>
      <c r="JB176" s="97"/>
      <c r="JC176" s="97"/>
      <c r="JD176" s="97"/>
      <c r="JE176" s="97"/>
      <c r="JF176" s="97"/>
      <c r="JG176" s="97"/>
      <c r="JH176" s="97"/>
      <c r="JI176" s="97"/>
      <c r="JJ176" s="97"/>
      <c r="JK176" s="97"/>
      <c r="JL176" s="97"/>
      <c r="JM176" s="97"/>
      <c r="JN176" s="97"/>
      <c r="JO176" s="97"/>
      <c r="JP176" s="97"/>
      <c r="JQ176" s="97"/>
      <c r="JR176" s="97"/>
      <c r="JS176" s="97"/>
      <c r="JT176" s="97"/>
      <c r="JU176" s="97"/>
      <c r="JV176" s="97"/>
      <c r="JW176" s="97"/>
      <c r="JX176" s="97"/>
      <c r="JY176" s="97"/>
      <c r="JZ176" s="97"/>
      <c r="KA176" s="97"/>
      <c r="KB176" s="97"/>
      <c r="KC176" s="97"/>
      <c r="KD176" s="97"/>
      <c r="KE176" s="97"/>
      <c r="KF176" s="97"/>
      <c r="KG176" s="97"/>
      <c r="KH176" s="97"/>
      <c r="KI176" s="97"/>
      <c r="KJ176" s="97"/>
      <c r="KK176" s="97"/>
      <c r="KL176" s="97"/>
      <c r="KM176" s="97"/>
      <c r="KN176" s="97"/>
      <c r="KO176" s="97"/>
      <c r="KP176" s="97"/>
      <c r="KQ176" s="97"/>
      <c r="KR176" s="97"/>
      <c r="KS176" s="97"/>
      <c r="KT176" s="97"/>
      <c r="KU176" s="97"/>
      <c r="KV176" s="97"/>
      <c r="KW176" s="97"/>
      <c r="KX176" s="97"/>
      <c r="KY176" s="97"/>
      <c r="KZ176" s="97"/>
      <c r="LA176" s="97"/>
      <c r="LB176" s="97"/>
      <c r="LC176" s="97"/>
      <c r="LD176" s="97"/>
      <c r="LE176" s="97"/>
      <c r="LF176" s="97"/>
      <c r="LG176" s="97"/>
      <c r="LH176" s="97"/>
      <c r="LI176" s="97"/>
      <c r="LJ176" s="97"/>
      <c r="LK176" s="97"/>
      <c r="LL176" s="97"/>
      <c r="LM176" s="97"/>
      <c r="LN176" s="97"/>
      <c r="LO176" s="97"/>
      <c r="LP176" s="97"/>
      <c r="LQ176" s="97"/>
      <c r="LR176" s="97"/>
      <c r="LS176" s="97"/>
      <c r="LT176" s="97"/>
      <c r="LU176" s="97"/>
      <c r="LV176" s="97"/>
      <c r="LW176" s="97"/>
      <c r="LX176" s="97"/>
      <c r="LY176" s="97"/>
      <c r="LZ176" s="97"/>
      <c r="MA176" s="97"/>
      <c r="MB176" s="97"/>
      <c r="MC176" s="97"/>
      <c r="MD176" s="97"/>
      <c r="ME176" s="97"/>
      <c r="MF176" s="97"/>
      <c r="MG176" s="97"/>
      <c r="MH176" s="97"/>
      <c r="MI176" s="97"/>
      <c r="MJ176" s="97"/>
      <c r="MK176" s="97"/>
      <c r="ML176" s="97"/>
      <c r="MM176" s="97"/>
      <c r="MN176" s="97"/>
      <c r="MO176" s="97"/>
      <c r="MP176" s="97"/>
      <c r="MQ176" s="97"/>
      <c r="MR176" s="97"/>
      <c r="MS176" s="97"/>
      <c r="MT176" s="97"/>
      <c r="MU176" s="97"/>
      <c r="MV176" s="97"/>
      <c r="MW176" s="97"/>
      <c r="MX176" s="97"/>
      <c r="MY176" s="97"/>
      <c r="MZ176" s="97"/>
      <c r="NA176" s="97"/>
      <c r="NB176" s="97"/>
      <c r="NC176" s="97"/>
      <c r="ND176" s="97"/>
      <c r="NE176" s="97"/>
      <c r="NF176" s="97"/>
      <c r="NG176" s="97"/>
      <c r="NH176" s="97"/>
      <c r="NI176" s="97"/>
      <c r="NJ176" s="97"/>
      <c r="NK176" s="97"/>
      <c r="NL176" s="97"/>
      <c r="NM176" s="97"/>
      <c r="NN176" s="97"/>
      <c r="NO176" s="97"/>
      <c r="NP176" s="97"/>
      <c r="NQ176" s="97"/>
      <c r="NR176" s="97"/>
      <c r="NS176" s="97"/>
      <c r="NT176" s="97"/>
      <c r="NU176" s="97"/>
      <c r="NV176" s="97"/>
      <c r="NW176" s="97"/>
      <c r="NX176" s="97"/>
      <c r="NY176" s="97"/>
      <c r="NZ176" s="97"/>
      <c r="OA176" s="97"/>
      <c r="OB176" s="97"/>
      <c r="OC176" s="97"/>
      <c r="OD176" s="97"/>
      <c r="OE176" s="97"/>
      <c r="OF176" s="97"/>
      <c r="OG176" s="97"/>
      <c r="OH176" s="97"/>
      <c r="OI176" s="97"/>
      <c r="OJ176" s="97"/>
      <c r="OK176" s="97"/>
      <c r="OL176" s="97"/>
      <c r="OM176" s="97"/>
      <c r="ON176" s="97"/>
      <c r="OO176" s="97"/>
      <c r="OP176" s="97"/>
      <c r="OQ176" s="97"/>
      <c r="OR176" s="97"/>
      <c r="OS176" s="97"/>
      <c r="OT176" s="97"/>
      <c r="OU176" s="97"/>
      <c r="OV176" s="97"/>
      <c r="OW176" s="97"/>
      <c r="OX176" s="97"/>
      <c r="OY176" s="97"/>
      <c r="OZ176" s="97"/>
      <c r="PA176" s="97"/>
      <c r="PB176" s="97"/>
      <c r="PC176" s="97"/>
      <c r="PD176" s="97"/>
      <c r="PE176" s="97"/>
      <c r="PF176" s="97"/>
      <c r="PG176" s="97"/>
      <c r="PH176" s="97"/>
      <c r="PI176" s="97"/>
      <c r="PJ176" s="97"/>
      <c r="PK176" s="97"/>
      <c r="PL176" s="97"/>
      <c r="PM176" s="97"/>
      <c r="PN176" s="97"/>
      <c r="PO176" s="97"/>
      <c r="PP176" s="97"/>
      <c r="PQ176" s="97"/>
      <c r="PR176" s="97"/>
      <c r="PS176" s="97"/>
      <c r="PT176" s="97"/>
      <c r="PU176" s="97"/>
      <c r="PV176" s="97"/>
      <c r="PW176" s="97"/>
      <c r="PX176" s="97"/>
      <c r="PY176" s="97"/>
      <c r="PZ176" s="97"/>
      <c r="QA176" s="97"/>
      <c r="QB176" s="97"/>
      <c r="QC176" s="97"/>
      <c r="QD176" s="97"/>
      <c r="QE176" s="97"/>
      <c r="QF176" s="97"/>
      <c r="QG176" s="97"/>
      <c r="QH176" s="97"/>
      <c r="QI176" s="97"/>
      <c r="QJ176" s="97"/>
      <c r="QK176" s="97"/>
      <c r="QL176" s="97"/>
      <c r="QM176" s="97"/>
      <c r="QN176" s="97"/>
      <c r="QO176" s="97"/>
      <c r="QP176" s="97"/>
      <c r="QQ176" s="97"/>
      <c r="QR176" s="97"/>
      <c r="QS176" s="97"/>
      <c r="QT176" s="97"/>
      <c r="QU176" s="97"/>
      <c r="QV176" s="97"/>
      <c r="QW176" s="97"/>
      <c r="QX176" s="97"/>
      <c r="QY176" s="97"/>
      <c r="QZ176" s="97"/>
      <c r="RA176" s="97"/>
      <c r="RB176" s="97"/>
      <c r="RC176" s="97"/>
      <c r="RD176" s="97"/>
      <c r="RE176" s="97"/>
      <c r="RF176" s="97"/>
      <c r="RG176" s="97"/>
      <c r="RH176" s="97"/>
      <c r="RI176" s="97"/>
      <c r="RJ176" s="97"/>
      <c r="RK176" s="97"/>
      <c r="RL176" s="97"/>
      <c r="RM176" s="97"/>
      <c r="RN176" s="97"/>
      <c r="RO176" s="97"/>
      <c r="RP176" s="97"/>
      <c r="RQ176" s="97"/>
      <c r="RR176" s="97"/>
      <c r="RS176" s="97"/>
      <c r="RT176" s="97"/>
      <c r="RU176" s="97"/>
      <c r="RV176" s="97"/>
      <c r="RW176" s="97"/>
      <c r="RX176" s="97"/>
      <c r="RY176" s="97"/>
      <c r="RZ176" s="97"/>
      <c r="SA176" s="97"/>
      <c r="SB176" s="97"/>
      <c r="SC176" s="97"/>
      <c r="SD176" s="97"/>
      <c r="SE176" s="97"/>
      <c r="SF176" s="97"/>
      <c r="SG176" s="97"/>
      <c r="SH176" s="97"/>
      <c r="SI176" s="97"/>
      <c r="SJ176" s="97"/>
      <c r="SK176" s="97"/>
      <c r="SL176" s="97"/>
      <c r="SM176" s="97"/>
      <c r="SN176" s="97"/>
      <c r="SO176" s="97"/>
      <c r="SP176" s="97"/>
      <c r="SQ176" s="97"/>
      <c r="SR176" s="97"/>
      <c r="SS176" s="97"/>
      <c r="ST176" s="97"/>
      <c r="SU176" s="97"/>
      <c r="SV176" s="97"/>
      <c r="SW176" s="97"/>
      <c r="SX176" s="97"/>
      <c r="SY176" s="97"/>
      <c r="SZ176" s="97"/>
      <c r="TA176" s="97"/>
      <c r="TB176" s="97"/>
      <c r="TC176" s="97"/>
      <c r="TD176" s="97"/>
      <c r="TE176" s="97"/>
      <c r="TF176" s="97"/>
      <c r="TG176" s="97"/>
      <c r="TH176" s="97"/>
      <c r="TI176" s="97"/>
      <c r="TJ176" s="97"/>
      <c r="TK176" s="97"/>
      <c r="TL176" s="97"/>
      <c r="TM176" s="97"/>
      <c r="TN176" s="97"/>
      <c r="TO176" s="97"/>
      <c r="TP176" s="97"/>
      <c r="TQ176" s="97"/>
      <c r="TR176" s="97"/>
      <c r="TS176" s="97"/>
      <c r="TT176" s="97"/>
      <c r="TU176" s="97"/>
      <c r="TV176" s="97"/>
      <c r="TW176" s="97"/>
      <c r="TX176" s="97"/>
      <c r="TY176" s="97"/>
      <c r="TZ176" s="97"/>
      <c r="UA176" s="97"/>
      <c r="UB176" s="97"/>
      <c r="UC176" s="97"/>
      <c r="UD176" s="97"/>
      <c r="UE176" s="97"/>
      <c r="UF176" s="97"/>
      <c r="UG176" s="97"/>
      <c r="UH176" s="97"/>
      <c r="UI176" s="97"/>
      <c r="UJ176" s="97"/>
      <c r="UK176" s="97"/>
      <c r="UL176" s="97"/>
      <c r="UM176" s="97"/>
      <c r="UN176" s="97"/>
      <c r="UO176" s="97"/>
      <c r="UP176" s="97"/>
      <c r="UQ176" s="97"/>
      <c r="UR176" s="97"/>
      <c r="US176" s="97"/>
      <c r="UT176" s="97"/>
      <c r="UU176" s="97"/>
      <c r="UV176" s="97"/>
      <c r="UW176" s="97"/>
      <c r="UX176" s="97"/>
      <c r="UY176" s="97"/>
      <c r="UZ176" s="97"/>
      <c r="VA176" s="97"/>
      <c r="VB176" s="97"/>
      <c r="VC176" s="97"/>
      <c r="VD176" s="97"/>
      <c r="VE176" s="97"/>
      <c r="VF176" s="97"/>
    </row>
    <row r="177" spans="1:578" s="98" customFormat="1" ht="15">
      <c r="A177" s="84">
        <v>99</v>
      </c>
      <c r="B177" s="29" t="s">
        <v>43</v>
      </c>
      <c r="C177" s="85" t="s">
        <v>44</v>
      </c>
      <c r="D177" s="86">
        <v>203</v>
      </c>
      <c r="E177" s="85" t="s">
        <v>45</v>
      </c>
      <c r="F177" s="25" t="s">
        <v>46</v>
      </c>
      <c r="G177" s="29" t="s">
        <v>478</v>
      </c>
      <c r="H177" s="26" t="s">
        <v>479</v>
      </c>
      <c r="I177" s="89">
        <v>42902</v>
      </c>
      <c r="J177" s="90">
        <v>4</v>
      </c>
      <c r="K177" s="90"/>
      <c r="L177" s="88">
        <v>40</v>
      </c>
      <c r="M177" s="88" t="s">
        <v>49</v>
      </c>
      <c r="N177" s="88" t="s">
        <v>59</v>
      </c>
      <c r="O177" s="26" t="s">
        <v>453</v>
      </c>
      <c r="P177" s="87" t="s">
        <v>1174</v>
      </c>
      <c r="Q177" s="34" t="s">
        <v>1148</v>
      </c>
      <c r="R177" s="88">
        <v>1</v>
      </c>
      <c r="S177" s="92">
        <v>10319</v>
      </c>
      <c r="T177" s="92">
        <v>500</v>
      </c>
      <c r="U177" s="92"/>
      <c r="V177" s="91">
        <f t="shared" si="79"/>
        <v>10819</v>
      </c>
      <c r="W177" s="92">
        <f t="shared" si="78"/>
        <v>2163.8000000000002</v>
      </c>
      <c r="X177" s="92"/>
      <c r="Y177" s="92">
        <f t="shared" si="80"/>
        <v>12982.8</v>
      </c>
      <c r="Z177" s="92">
        <v>788</v>
      </c>
      <c r="AA177" s="92">
        <v>468</v>
      </c>
      <c r="AB177" s="93"/>
      <c r="AC177" s="92">
        <f t="shared" si="81"/>
        <v>2271.9899999999998</v>
      </c>
      <c r="AD177" s="92">
        <f t="shared" si="82"/>
        <v>389.48399999999998</v>
      </c>
      <c r="AE177" s="92">
        <f t="shared" si="83"/>
        <v>662.12279999999987</v>
      </c>
      <c r="AF177" s="92">
        <f t="shared" si="84"/>
        <v>259.65600000000001</v>
      </c>
      <c r="AG177" s="92">
        <f t="shared" si="85"/>
        <v>2373.1333333333332</v>
      </c>
      <c r="AH177" s="92">
        <f t="shared" si="86"/>
        <v>23731.333333333332</v>
      </c>
      <c r="AI177" s="92">
        <f t="shared" si="87"/>
        <v>7119.4</v>
      </c>
      <c r="AJ177" s="92">
        <f t="shared" si="88"/>
        <v>20590.708355555555</v>
      </c>
      <c r="AK177" s="92">
        <f t="shared" si="89"/>
        <v>247088.50026666664</v>
      </c>
      <c r="AL177" s="92"/>
      <c r="AM177" s="92"/>
      <c r="AN177" s="92"/>
      <c r="AO177" s="92"/>
      <c r="AP177" s="97"/>
      <c r="AQ177" s="94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97"/>
      <c r="CV177" s="97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/>
      <c r="DZ177" s="97"/>
      <c r="EA177" s="97"/>
      <c r="EB177" s="97"/>
      <c r="EC177" s="97"/>
      <c r="ED177" s="97"/>
      <c r="EE177" s="97"/>
      <c r="EF177" s="97"/>
      <c r="EG177" s="97"/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/>
      <c r="FW177" s="97"/>
      <c r="FX177" s="97"/>
      <c r="FY177" s="97"/>
      <c r="FZ177" s="97"/>
      <c r="GA177" s="97"/>
      <c r="GB177" s="97"/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97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97"/>
      <c r="LW177" s="97"/>
      <c r="LX177" s="97"/>
      <c r="LY177" s="97"/>
      <c r="LZ177" s="97"/>
      <c r="MA177" s="97"/>
      <c r="MB177" s="97"/>
      <c r="MC177" s="97"/>
      <c r="MD177" s="97"/>
      <c r="ME177" s="97"/>
      <c r="MF177" s="97"/>
      <c r="MG177" s="97"/>
      <c r="MH177" s="97"/>
      <c r="MI177" s="97"/>
      <c r="MJ177" s="97"/>
      <c r="MK177" s="97"/>
      <c r="ML177" s="97"/>
      <c r="MM177" s="97"/>
      <c r="MN177" s="97"/>
      <c r="MO177" s="97"/>
      <c r="MP177" s="97"/>
      <c r="MQ177" s="97"/>
      <c r="MR177" s="97"/>
      <c r="MS177" s="97"/>
      <c r="MT177" s="97"/>
      <c r="MU177" s="97"/>
      <c r="MV177" s="97"/>
      <c r="MW177" s="97"/>
      <c r="MX177" s="97"/>
      <c r="MY177" s="97"/>
      <c r="MZ177" s="97"/>
      <c r="NA177" s="97"/>
      <c r="NB177" s="97"/>
      <c r="NC177" s="97"/>
      <c r="ND177" s="97"/>
      <c r="NE177" s="97"/>
      <c r="NF177" s="97"/>
      <c r="NG177" s="97"/>
      <c r="NH177" s="97"/>
      <c r="NI177" s="97"/>
      <c r="NJ177" s="97"/>
      <c r="NK177" s="97"/>
      <c r="NL177" s="97"/>
      <c r="NM177" s="97"/>
      <c r="NN177" s="97"/>
      <c r="NO177" s="97"/>
      <c r="NP177" s="97"/>
      <c r="NQ177" s="97"/>
      <c r="NR177" s="97"/>
      <c r="NS177" s="97"/>
      <c r="NT177" s="97"/>
      <c r="NU177" s="97"/>
      <c r="NV177" s="97"/>
      <c r="NW177" s="97"/>
      <c r="NX177" s="97"/>
      <c r="NY177" s="97"/>
      <c r="NZ177" s="97"/>
      <c r="OA177" s="97"/>
      <c r="OB177" s="97"/>
      <c r="OC177" s="97"/>
      <c r="OD177" s="97"/>
      <c r="OE177" s="97"/>
      <c r="OF177" s="97"/>
      <c r="OG177" s="97"/>
      <c r="OH177" s="97"/>
      <c r="OI177" s="97"/>
      <c r="OJ177" s="97"/>
      <c r="OK177" s="97"/>
      <c r="OL177" s="97"/>
      <c r="OM177" s="97"/>
      <c r="ON177" s="97"/>
      <c r="OO177" s="97"/>
      <c r="OP177" s="97"/>
      <c r="OQ177" s="97"/>
      <c r="OR177" s="97"/>
      <c r="OS177" s="97"/>
      <c r="OT177" s="97"/>
      <c r="OU177" s="97"/>
      <c r="OV177" s="97"/>
      <c r="OW177" s="97"/>
      <c r="OX177" s="97"/>
      <c r="OY177" s="97"/>
      <c r="OZ177" s="97"/>
      <c r="PA177" s="97"/>
      <c r="PB177" s="97"/>
      <c r="PC177" s="97"/>
      <c r="PD177" s="97"/>
      <c r="PE177" s="97"/>
      <c r="PF177" s="97"/>
      <c r="PG177" s="97"/>
      <c r="PH177" s="97"/>
      <c r="PI177" s="97"/>
      <c r="PJ177" s="97"/>
      <c r="PK177" s="97"/>
      <c r="PL177" s="97"/>
      <c r="PM177" s="97"/>
      <c r="PN177" s="97"/>
      <c r="PO177" s="97"/>
      <c r="PP177" s="97"/>
      <c r="PQ177" s="97"/>
      <c r="PR177" s="97"/>
      <c r="PS177" s="97"/>
      <c r="PT177" s="97"/>
      <c r="PU177" s="97"/>
      <c r="PV177" s="97"/>
      <c r="PW177" s="97"/>
      <c r="PX177" s="97"/>
      <c r="PY177" s="97"/>
      <c r="PZ177" s="97"/>
      <c r="QA177" s="97"/>
      <c r="QB177" s="97"/>
      <c r="QC177" s="97"/>
      <c r="QD177" s="97"/>
      <c r="QE177" s="97"/>
      <c r="QF177" s="97"/>
      <c r="QG177" s="97"/>
      <c r="QH177" s="97"/>
      <c r="QI177" s="97"/>
      <c r="QJ177" s="97"/>
      <c r="QK177" s="97"/>
      <c r="QL177" s="97"/>
      <c r="QM177" s="97"/>
      <c r="QN177" s="97"/>
      <c r="QO177" s="97"/>
      <c r="QP177" s="97"/>
      <c r="QQ177" s="97"/>
      <c r="QR177" s="97"/>
      <c r="QS177" s="97"/>
      <c r="QT177" s="97"/>
      <c r="QU177" s="97"/>
      <c r="QV177" s="97"/>
      <c r="QW177" s="97"/>
      <c r="QX177" s="97"/>
      <c r="QY177" s="97"/>
      <c r="QZ177" s="97"/>
      <c r="RA177" s="97"/>
      <c r="RB177" s="97"/>
      <c r="RC177" s="97"/>
      <c r="RD177" s="97"/>
      <c r="RE177" s="97"/>
      <c r="RF177" s="97"/>
      <c r="RG177" s="97"/>
      <c r="RH177" s="97"/>
      <c r="RI177" s="97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  <c r="TC177" s="97"/>
      <c r="TD177" s="97"/>
      <c r="TE177" s="97"/>
      <c r="TF177" s="97"/>
      <c r="TG177" s="97"/>
      <c r="TH177" s="97"/>
      <c r="TI177" s="97"/>
      <c r="TJ177" s="97"/>
      <c r="TK177" s="97"/>
      <c r="TL177" s="97"/>
      <c r="TM177" s="97"/>
      <c r="TN177" s="97"/>
      <c r="TO177" s="97"/>
      <c r="TP177" s="97"/>
      <c r="TQ177" s="97"/>
      <c r="TR177" s="97"/>
      <c r="TS177" s="97"/>
      <c r="TT177" s="97"/>
      <c r="TU177" s="97"/>
      <c r="TV177" s="97"/>
      <c r="TW177" s="97"/>
      <c r="TX177" s="97"/>
      <c r="TY177" s="97"/>
      <c r="TZ177" s="97"/>
      <c r="UA177" s="97"/>
      <c r="UB177" s="97"/>
      <c r="UC177" s="97"/>
      <c r="UD177" s="97"/>
      <c r="UE177" s="97"/>
      <c r="UF177" s="97"/>
      <c r="UG177" s="97"/>
      <c r="UH177" s="97"/>
      <c r="UI177" s="97"/>
      <c r="UJ177" s="97"/>
      <c r="UK177" s="97"/>
      <c r="UL177" s="97"/>
      <c r="UM177" s="97"/>
      <c r="UN177" s="97"/>
      <c r="UO177" s="97"/>
      <c r="UP177" s="97"/>
      <c r="UQ177" s="97"/>
      <c r="UR177" s="97"/>
      <c r="US177" s="97"/>
      <c r="UT177" s="97"/>
      <c r="UU177" s="97"/>
      <c r="UV177" s="97"/>
      <c r="UW177" s="97"/>
      <c r="UX177" s="97"/>
      <c r="UY177" s="97"/>
      <c r="UZ177" s="97"/>
      <c r="VA177" s="97"/>
      <c r="VB177" s="97"/>
      <c r="VC177" s="97"/>
      <c r="VD177" s="97"/>
      <c r="VE177" s="97"/>
      <c r="VF177" s="97"/>
    </row>
    <row r="178" spans="1:578" s="98" customFormat="1" ht="15">
      <c r="A178" s="84">
        <v>100</v>
      </c>
      <c r="B178" s="29" t="s">
        <v>43</v>
      </c>
      <c r="C178" s="85" t="s">
        <v>44</v>
      </c>
      <c r="D178" s="86">
        <v>203</v>
      </c>
      <c r="E178" s="85" t="s">
        <v>45</v>
      </c>
      <c r="F178" s="25" t="s">
        <v>46</v>
      </c>
      <c r="G178" s="29" t="s">
        <v>480</v>
      </c>
      <c r="H178" s="26" t="s">
        <v>481</v>
      </c>
      <c r="I178" s="89">
        <v>40819</v>
      </c>
      <c r="J178" s="90">
        <v>4</v>
      </c>
      <c r="K178" s="90"/>
      <c r="L178" s="88">
        <v>40</v>
      </c>
      <c r="M178" s="88" t="s">
        <v>49</v>
      </c>
      <c r="N178" s="88" t="s">
        <v>59</v>
      </c>
      <c r="O178" s="26" t="s">
        <v>453</v>
      </c>
      <c r="P178" s="87" t="s">
        <v>1174</v>
      </c>
      <c r="Q178" s="34" t="s">
        <v>1148</v>
      </c>
      <c r="R178" s="88">
        <v>1</v>
      </c>
      <c r="S178" s="92">
        <v>10319</v>
      </c>
      <c r="T178" s="92">
        <v>500</v>
      </c>
      <c r="U178" s="92"/>
      <c r="V178" s="91">
        <f t="shared" si="79"/>
        <v>10819</v>
      </c>
      <c r="W178" s="92">
        <f t="shared" si="78"/>
        <v>2163.8000000000002</v>
      </c>
      <c r="X178" s="92"/>
      <c r="Y178" s="92">
        <f t="shared" si="80"/>
        <v>12982.8</v>
      </c>
      <c r="Z178" s="92">
        <v>788</v>
      </c>
      <c r="AA178" s="92">
        <v>468</v>
      </c>
      <c r="AB178" s="93">
        <f>102.68*2</f>
        <v>205.36</v>
      </c>
      <c r="AC178" s="92">
        <f t="shared" si="81"/>
        <v>2271.9899999999998</v>
      </c>
      <c r="AD178" s="92">
        <f t="shared" si="82"/>
        <v>389.48399999999998</v>
      </c>
      <c r="AE178" s="92">
        <f t="shared" si="83"/>
        <v>662.12279999999987</v>
      </c>
      <c r="AF178" s="92">
        <f t="shared" si="84"/>
        <v>259.65600000000001</v>
      </c>
      <c r="AG178" s="92">
        <f t="shared" si="85"/>
        <v>2373.1333333333332</v>
      </c>
      <c r="AH178" s="92">
        <f t="shared" si="86"/>
        <v>23731.333333333332</v>
      </c>
      <c r="AI178" s="92">
        <f t="shared" si="87"/>
        <v>7119.4</v>
      </c>
      <c r="AJ178" s="92">
        <f t="shared" si="88"/>
        <v>20796.068355555555</v>
      </c>
      <c r="AK178" s="92">
        <f t="shared" si="89"/>
        <v>249552.82026666665</v>
      </c>
      <c r="AL178" s="92"/>
      <c r="AM178" s="92"/>
      <c r="AN178" s="92"/>
      <c r="AO178" s="92"/>
      <c r="AP178" s="97"/>
      <c r="AQ178" s="94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  <c r="CE178" s="97"/>
      <c r="CF178" s="97"/>
      <c r="CG178" s="97"/>
      <c r="CH178" s="97"/>
      <c r="CI178" s="97"/>
      <c r="CJ178" s="97"/>
      <c r="CK178" s="97"/>
      <c r="CL178" s="97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  <c r="DU178" s="97"/>
      <c r="DV178" s="97"/>
      <c r="DW178" s="97"/>
      <c r="DX178" s="97"/>
      <c r="DY178" s="97"/>
      <c r="DZ178" s="97"/>
      <c r="EA178" s="97"/>
      <c r="EB178" s="97"/>
      <c r="EC178" s="97"/>
      <c r="ED178" s="97"/>
      <c r="EE178" s="97"/>
      <c r="EF178" s="97"/>
      <c r="EG178" s="97"/>
      <c r="EH178" s="97"/>
      <c r="EI178" s="97"/>
      <c r="EJ178" s="97"/>
      <c r="EK178" s="97"/>
      <c r="EL178" s="97"/>
      <c r="EM178" s="97"/>
      <c r="EN178" s="97"/>
      <c r="EO178" s="97"/>
      <c r="EP178" s="97"/>
      <c r="EQ178" s="97"/>
      <c r="ER178" s="97"/>
      <c r="ES178" s="97"/>
      <c r="ET178" s="97"/>
      <c r="EU178" s="97"/>
      <c r="EV178" s="97"/>
      <c r="EW178" s="97"/>
      <c r="EX178" s="97"/>
      <c r="EY178" s="97"/>
      <c r="EZ178" s="97"/>
      <c r="FA178" s="97"/>
      <c r="FB178" s="97"/>
      <c r="FC178" s="97"/>
      <c r="FD178" s="97"/>
      <c r="FE178" s="97"/>
      <c r="FF178" s="97"/>
      <c r="FG178" s="97"/>
      <c r="FH178" s="97"/>
      <c r="FI178" s="97"/>
      <c r="FJ178" s="97"/>
      <c r="FK178" s="97"/>
      <c r="FL178" s="97"/>
      <c r="FM178" s="97"/>
      <c r="FN178" s="97"/>
      <c r="FO178" s="97"/>
      <c r="FP178" s="97"/>
      <c r="FQ178" s="97"/>
      <c r="FR178" s="97"/>
      <c r="FS178" s="97"/>
      <c r="FT178" s="97"/>
      <c r="FU178" s="97"/>
      <c r="FV178" s="97"/>
      <c r="FW178" s="97"/>
      <c r="FX178" s="97"/>
      <c r="FY178" s="97"/>
      <c r="FZ178" s="97"/>
      <c r="GA178" s="97"/>
      <c r="GB178" s="97"/>
      <c r="GC178" s="97"/>
      <c r="GD178" s="97"/>
      <c r="GE178" s="97"/>
      <c r="GF178" s="97"/>
      <c r="GG178" s="97"/>
      <c r="GH178" s="97"/>
      <c r="GI178" s="97"/>
      <c r="GJ178" s="97"/>
      <c r="GK178" s="97"/>
      <c r="GL178" s="97"/>
      <c r="GM178" s="97"/>
      <c r="GN178" s="97"/>
      <c r="GO178" s="97"/>
      <c r="GP178" s="97"/>
      <c r="GQ178" s="97"/>
      <c r="GR178" s="97"/>
      <c r="GS178" s="97"/>
      <c r="GT178" s="97"/>
      <c r="GU178" s="97"/>
      <c r="GV178" s="97"/>
      <c r="GW178" s="97"/>
      <c r="GX178" s="97"/>
      <c r="GY178" s="97"/>
      <c r="GZ178" s="97"/>
      <c r="HA178" s="97"/>
      <c r="HB178" s="97"/>
      <c r="HC178" s="97"/>
      <c r="HD178" s="97"/>
      <c r="HE178" s="97"/>
      <c r="HF178" s="97"/>
      <c r="HG178" s="97"/>
      <c r="HH178" s="97"/>
      <c r="HI178" s="97"/>
      <c r="HJ178" s="97"/>
      <c r="HK178" s="97"/>
      <c r="HL178" s="97"/>
      <c r="HM178" s="97"/>
      <c r="HN178" s="97"/>
      <c r="HO178" s="97"/>
      <c r="HP178" s="97"/>
      <c r="HQ178" s="97"/>
      <c r="HR178" s="97"/>
      <c r="HS178" s="97"/>
      <c r="HT178" s="97"/>
      <c r="HU178" s="97"/>
      <c r="HV178" s="97"/>
      <c r="HW178" s="97"/>
      <c r="HX178" s="97"/>
      <c r="HY178" s="97"/>
      <c r="HZ178" s="97"/>
      <c r="IA178" s="97"/>
      <c r="IB178" s="97"/>
      <c r="IC178" s="97"/>
      <c r="ID178" s="97"/>
      <c r="IE178" s="97"/>
      <c r="IF178" s="97"/>
      <c r="IG178" s="97"/>
      <c r="IH178" s="97"/>
      <c r="II178" s="97"/>
      <c r="IJ178" s="97"/>
      <c r="IK178" s="97"/>
      <c r="IL178" s="97"/>
      <c r="IM178" s="97"/>
      <c r="IN178" s="97"/>
      <c r="IO178" s="97"/>
      <c r="IP178" s="97"/>
      <c r="IQ178" s="97"/>
      <c r="IR178" s="97"/>
      <c r="IS178" s="97"/>
      <c r="IT178" s="97"/>
      <c r="IU178" s="97"/>
      <c r="IV178" s="97"/>
      <c r="IW178" s="97"/>
      <c r="IX178" s="97"/>
      <c r="IY178" s="97"/>
      <c r="IZ178" s="97"/>
      <c r="JA178" s="97"/>
      <c r="JB178" s="97"/>
      <c r="JC178" s="97"/>
      <c r="JD178" s="97"/>
      <c r="JE178" s="97"/>
      <c r="JF178" s="97"/>
      <c r="JG178" s="97"/>
      <c r="JH178" s="97"/>
      <c r="JI178" s="97"/>
      <c r="JJ178" s="97"/>
      <c r="JK178" s="97"/>
      <c r="JL178" s="97"/>
      <c r="JM178" s="97"/>
      <c r="JN178" s="97"/>
      <c r="JO178" s="97"/>
      <c r="JP178" s="97"/>
      <c r="JQ178" s="97"/>
      <c r="JR178" s="97"/>
      <c r="JS178" s="97"/>
      <c r="JT178" s="97"/>
      <c r="JU178" s="97"/>
      <c r="JV178" s="97"/>
      <c r="JW178" s="97"/>
      <c r="JX178" s="97"/>
      <c r="JY178" s="97"/>
      <c r="JZ178" s="97"/>
      <c r="KA178" s="97"/>
      <c r="KB178" s="97"/>
      <c r="KC178" s="97"/>
      <c r="KD178" s="97"/>
      <c r="KE178" s="97"/>
      <c r="KF178" s="97"/>
      <c r="KG178" s="97"/>
      <c r="KH178" s="97"/>
      <c r="KI178" s="97"/>
      <c r="KJ178" s="97"/>
      <c r="KK178" s="97"/>
      <c r="KL178" s="97"/>
      <c r="KM178" s="97"/>
      <c r="KN178" s="97"/>
      <c r="KO178" s="97"/>
      <c r="KP178" s="97"/>
      <c r="KQ178" s="97"/>
      <c r="KR178" s="97"/>
      <c r="KS178" s="97"/>
      <c r="KT178" s="97"/>
      <c r="KU178" s="97"/>
      <c r="KV178" s="97"/>
      <c r="KW178" s="97"/>
      <c r="KX178" s="97"/>
      <c r="KY178" s="97"/>
      <c r="KZ178" s="97"/>
      <c r="LA178" s="97"/>
      <c r="LB178" s="97"/>
      <c r="LC178" s="97"/>
      <c r="LD178" s="97"/>
      <c r="LE178" s="97"/>
      <c r="LF178" s="97"/>
      <c r="LG178" s="97"/>
      <c r="LH178" s="97"/>
      <c r="LI178" s="97"/>
      <c r="LJ178" s="97"/>
      <c r="LK178" s="97"/>
      <c r="LL178" s="97"/>
      <c r="LM178" s="97"/>
      <c r="LN178" s="97"/>
      <c r="LO178" s="97"/>
      <c r="LP178" s="97"/>
      <c r="LQ178" s="97"/>
      <c r="LR178" s="97"/>
      <c r="LS178" s="97"/>
      <c r="LT178" s="97"/>
      <c r="LU178" s="97"/>
      <c r="LV178" s="97"/>
      <c r="LW178" s="97"/>
      <c r="LX178" s="97"/>
      <c r="LY178" s="97"/>
      <c r="LZ178" s="97"/>
      <c r="MA178" s="97"/>
      <c r="MB178" s="97"/>
      <c r="MC178" s="97"/>
      <c r="MD178" s="97"/>
      <c r="ME178" s="97"/>
      <c r="MF178" s="97"/>
      <c r="MG178" s="97"/>
      <c r="MH178" s="97"/>
      <c r="MI178" s="97"/>
      <c r="MJ178" s="97"/>
      <c r="MK178" s="97"/>
      <c r="ML178" s="97"/>
      <c r="MM178" s="97"/>
      <c r="MN178" s="97"/>
      <c r="MO178" s="97"/>
      <c r="MP178" s="97"/>
      <c r="MQ178" s="97"/>
      <c r="MR178" s="97"/>
      <c r="MS178" s="97"/>
      <c r="MT178" s="97"/>
      <c r="MU178" s="97"/>
      <c r="MV178" s="97"/>
      <c r="MW178" s="97"/>
      <c r="MX178" s="97"/>
      <c r="MY178" s="97"/>
      <c r="MZ178" s="97"/>
      <c r="NA178" s="97"/>
      <c r="NB178" s="97"/>
      <c r="NC178" s="97"/>
      <c r="ND178" s="97"/>
      <c r="NE178" s="97"/>
      <c r="NF178" s="97"/>
      <c r="NG178" s="97"/>
      <c r="NH178" s="97"/>
      <c r="NI178" s="97"/>
      <c r="NJ178" s="97"/>
      <c r="NK178" s="97"/>
      <c r="NL178" s="97"/>
      <c r="NM178" s="97"/>
      <c r="NN178" s="97"/>
      <c r="NO178" s="97"/>
      <c r="NP178" s="97"/>
      <c r="NQ178" s="97"/>
      <c r="NR178" s="97"/>
      <c r="NS178" s="97"/>
      <c r="NT178" s="97"/>
      <c r="NU178" s="97"/>
      <c r="NV178" s="97"/>
      <c r="NW178" s="97"/>
      <c r="NX178" s="97"/>
      <c r="NY178" s="97"/>
      <c r="NZ178" s="97"/>
      <c r="OA178" s="97"/>
      <c r="OB178" s="97"/>
      <c r="OC178" s="97"/>
      <c r="OD178" s="97"/>
      <c r="OE178" s="97"/>
      <c r="OF178" s="97"/>
      <c r="OG178" s="97"/>
      <c r="OH178" s="97"/>
      <c r="OI178" s="97"/>
      <c r="OJ178" s="97"/>
      <c r="OK178" s="97"/>
      <c r="OL178" s="97"/>
      <c r="OM178" s="97"/>
      <c r="ON178" s="97"/>
      <c r="OO178" s="97"/>
      <c r="OP178" s="97"/>
      <c r="OQ178" s="97"/>
      <c r="OR178" s="97"/>
      <c r="OS178" s="97"/>
      <c r="OT178" s="97"/>
      <c r="OU178" s="97"/>
      <c r="OV178" s="97"/>
      <c r="OW178" s="97"/>
      <c r="OX178" s="97"/>
      <c r="OY178" s="97"/>
      <c r="OZ178" s="97"/>
      <c r="PA178" s="97"/>
      <c r="PB178" s="97"/>
      <c r="PC178" s="97"/>
      <c r="PD178" s="97"/>
      <c r="PE178" s="97"/>
      <c r="PF178" s="97"/>
      <c r="PG178" s="97"/>
      <c r="PH178" s="97"/>
      <c r="PI178" s="97"/>
      <c r="PJ178" s="97"/>
      <c r="PK178" s="97"/>
      <c r="PL178" s="97"/>
      <c r="PM178" s="97"/>
      <c r="PN178" s="97"/>
      <c r="PO178" s="97"/>
      <c r="PP178" s="97"/>
      <c r="PQ178" s="97"/>
      <c r="PR178" s="97"/>
      <c r="PS178" s="97"/>
      <c r="PT178" s="97"/>
      <c r="PU178" s="97"/>
      <c r="PV178" s="97"/>
      <c r="PW178" s="97"/>
      <c r="PX178" s="97"/>
      <c r="PY178" s="97"/>
      <c r="PZ178" s="97"/>
      <c r="QA178" s="97"/>
      <c r="QB178" s="97"/>
      <c r="QC178" s="97"/>
      <c r="QD178" s="97"/>
      <c r="QE178" s="97"/>
      <c r="QF178" s="97"/>
      <c r="QG178" s="97"/>
      <c r="QH178" s="97"/>
      <c r="QI178" s="97"/>
      <c r="QJ178" s="97"/>
      <c r="QK178" s="97"/>
      <c r="QL178" s="97"/>
      <c r="QM178" s="97"/>
      <c r="QN178" s="97"/>
      <c r="QO178" s="97"/>
      <c r="QP178" s="97"/>
      <c r="QQ178" s="97"/>
      <c r="QR178" s="97"/>
      <c r="QS178" s="97"/>
      <c r="QT178" s="97"/>
      <c r="QU178" s="97"/>
      <c r="QV178" s="97"/>
      <c r="QW178" s="97"/>
      <c r="QX178" s="97"/>
      <c r="QY178" s="97"/>
      <c r="QZ178" s="97"/>
      <c r="RA178" s="97"/>
      <c r="RB178" s="97"/>
      <c r="RC178" s="97"/>
      <c r="RD178" s="97"/>
      <c r="RE178" s="97"/>
      <c r="RF178" s="97"/>
      <c r="RG178" s="97"/>
      <c r="RH178" s="97"/>
      <c r="RI178" s="97"/>
      <c r="RJ178" s="97"/>
      <c r="RK178" s="97"/>
      <c r="RL178" s="97"/>
      <c r="RM178" s="97"/>
      <c r="RN178" s="97"/>
      <c r="RO178" s="97"/>
      <c r="RP178" s="97"/>
      <c r="RQ178" s="97"/>
      <c r="RR178" s="97"/>
      <c r="RS178" s="97"/>
      <c r="RT178" s="97"/>
      <c r="RU178" s="97"/>
      <c r="RV178" s="97"/>
      <c r="RW178" s="97"/>
      <c r="RX178" s="97"/>
      <c r="RY178" s="97"/>
      <c r="RZ178" s="97"/>
      <c r="SA178" s="97"/>
      <c r="SB178" s="97"/>
      <c r="SC178" s="97"/>
      <c r="SD178" s="97"/>
      <c r="SE178" s="97"/>
      <c r="SF178" s="97"/>
      <c r="SG178" s="97"/>
      <c r="SH178" s="97"/>
      <c r="SI178" s="97"/>
      <c r="SJ178" s="97"/>
      <c r="SK178" s="97"/>
      <c r="SL178" s="97"/>
      <c r="SM178" s="97"/>
      <c r="SN178" s="97"/>
      <c r="SO178" s="97"/>
      <c r="SP178" s="97"/>
      <c r="SQ178" s="97"/>
      <c r="SR178" s="97"/>
      <c r="SS178" s="97"/>
      <c r="ST178" s="97"/>
      <c r="SU178" s="97"/>
      <c r="SV178" s="97"/>
      <c r="SW178" s="97"/>
      <c r="SX178" s="97"/>
      <c r="SY178" s="97"/>
      <c r="SZ178" s="97"/>
      <c r="TA178" s="97"/>
      <c r="TB178" s="97"/>
      <c r="TC178" s="97"/>
      <c r="TD178" s="97"/>
      <c r="TE178" s="97"/>
      <c r="TF178" s="97"/>
      <c r="TG178" s="97"/>
      <c r="TH178" s="97"/>
      <c r="TI178" s="97"/>
      <c r="TJ178" s="97"/>
      <c r="TK178" s="97"/>
      <c r="TL178" s="97"/>
      <c r="TM178" s="97"/>
      <c r="TN178" s="97"/>
      <c r="TO178" s="97"/>
      <c r="TP178" s="97"/>
      <c r="TQ178" s="97"/>
      <c r="TR178" s="97"/>
      <c r="TS178" s="97"/>
      <c r="TT178" s="97"/>
      <c r="TU178" s="97"/>
      <c r="TV178" s="97"/>
      <c r="TW178" s="97"/>
      <c r="TX178" s="97"/>
      <c r="TY178" s="97"/>
      <c r="TZ178" s="97"/>
      <c r="UA178" s="97"/>
      <c r="UB178" s="97"/>
      <c r="UC178" s="97"/>
      <c r="UD178" s="97"/>
      <c r="UE178" s="97"/>
      <c r="UF178" s="97"/>
      <c r="UG178" s="97"/>
      <c r="UH178" s="97"/>
      <c r="UI178" s="97"/>
      <c r="UJ178" s="97"/>
      <c r="UK178" s="97"/>
      <c r="UL178" s="97"/>
      <c r="UM178" s="97"/>
      <c r="UN178" s="97"/>
      <c r="UO178" s="97"/>
      <c r="UP178" s="97"/>
      <c r="UQ178" s="97"/>
      <c r="UR178" s="97"/>
      <c r="US178" s="97"/>
      <c r="UT178" s="97"/>
      <c r="UU178" s="97"/>
      <c r="UV178" s="97"/>
      <c r="UW178" s="97"/>
      <c r="UX178" s="97"/>
      <c r="UY178" s="97"/>
      <c r="UZ178" s="97"/>
      <c r="VA178" s="97"/>
      <c r="VB178" s="97"/>
      <c r="VC178" s="97"/>
      <c r="VD178" s="97"/>
      <c r="VE178" s="97"/>
      <c r="VF178" s="97"/>
    </row>
    <row r="179" spans="1:578" s="98" customFormat="1" ht="15">
      <c r="A179" s="84">
        <v>101</v>
      </c>
      <c r="B179" s="29" t="s">
        <v>43</v>
      </c>
      <c r="C179" s="85" t="s">
        <v>44</v>
      </c>
      <c r="D179" s="86">
        <v>203</v>
      </c>
      <c r="E179" s="85" t="s">
        <v>45</v>
      </c>
      <c r="F179" s="25" t="s">
        <v>46</v>
      </c>
      <c r="G179" s="29" t="s">
        <v>482</v>
      </c>
      <c r="H179" s="26" t="s">
        <v>483</v>
      </c>
      <c r="I179" s="89">
        <v>40830</v>
      </c>
      <c r="J179" s="90">
        <v>4</v>
      </c>
      <c r="K179" s="90"/>
      <c r="L179" s="88">
        <v>40</v>
      </c>
      <c r="M179" s="88" t="s">
        <v>49</v>
      </c>
      <c r="N179" s="88" t="s">
        <v>59</v>
      </c>
      <c r="O179" s="26" t="s">
        <v>453</v>
      </c>
      <c r="P179" s="87" t="s">
        <v>1174</v>
      </c>
      <c r="Q179" s="34" t="s">
        <v>1148</v>
      </c>
      <c r="R179" s="88">
        <v>1</v>
      </c>
      <c r="S179" s="92">
        <v>10319</v>
      </c>
      <c r="T179" s="92">
        <v>500</v>
      </c>
      <c r="U179" s="92"/>
      <c r="V179" s="91">
        <f t="shared" si="79"/>
        <v>10819</v>
      </c>
      <c r="W179" s="92">
        <f t="shared" si="78"/>
        <v>2163.8000000000002</v>
      </c>
      <c r="X179" s="92"/>
      <c r="Y179" s="92">
        <f t="shared" si="80"/>
        <v>12982.8</v>
      </c>
      <c r="Z179" s="92">
        <v>788</v>
      </c>
      <c r="AA179" s="92">
        <v>468</v>
      </c>
      <c r="AB179" s="93">
        <f>102.68*2</f>
        <v>205.36</v>
      </c>
      <c r="AC179" s="92">
        <f t="shared" si="81"/>
        <v>2271.9899999999998</v>
      </c>
      <c r="AD179" s="92">
        <f t="shared" si="82"/>
        <v>389.48399999999998</v>
      </c>
      <c r="AE179" s="92">
        <f t="shared" si="83"/>
        <v>662.12279999999987</v>
      </c>
      <c r="AF179" s="92">
        <f t="shared" si="84"/>
        <v>259.65600000000001</v>
      </c>
      <c r="AG179" s="92">
        <f t="shared" si="85"/>
        <v>2373.1333333333332</v>
      </c>
      <c r="AH179" s="92">
        <f t="shared" si="86"/>
        <v>23731.333333333332</v>
      </c>
      <c r="AI179" s="92">
        <f t="shared" si="87"/>
        <v>7119.4</v>
      </c>
      <c r="AJ179" s="92">
        <f t="shared" si="88"/>
        <v>20796.068355555555</v>
      </c>
      <c r="AK179" s="92">
        <f t="shared" si="89"/>
        <v>249552.82026666665</v>
      </c>
      <c r="AL179" s="92"/>
      <c r="AM179" s="99"/>
      <c r="AN179" s="99"/>
      <c r="AO179" s="99"/>
      <c r="AP179" s="97"/>
      <c r="AQ179" s="94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  <c r="CE179" s="97"/>
      <c r="CF179" s="97"/>
      <c r="CG179" s="97"/>
      <c r="CH179" s="97"/>
      <c r="CI179" s="97"/>
      <c r="CJ179" s="97"/>
      <c r="CK179" s="97"/>
      <c r="CL179" s="97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  <c r="DU179" s="97"/>
      <c r="DV179" s="97"/>
      <c r="DW179" s="97"/>
      <c r="DX179" s="97"/>
      <c r="DY179" s="97"/>
      <c r="DZ179" s="97"/>
      <c r="EA179" s="97"/>
      <c r="EB179" s="97"/>
      <c r="EC179" s="97"/>
      <c r="ED179" s="97"/>
      <c r="EE179" s="97"/>
      <c r="EF179" s="97"/>
      <c r="EG179" s="97"/>
      <c r="EH179" s="97"/>
      <c r="EI179" s="97"/>
      <c r="EJ179" s="97"/>
      <c r="EK179" s="97"/>
      <c r="EL179" s="97"/>
      <c r="EM179" s="97"/>
      <c r="EN179" s="97"/>
      <c r="EO179" s="97"/>
      <c r="EP179" s="97"/>
      <c r="EQ179" s="97"/>
      <c r="ER179" s="97"/>
      <c r="ES179" s="97"/>
      <c r="ET179" s="97"/>
      <c r="EU179" s="97"/>
      <c r="EV179" s="97"/>
      <c r="EW179" s="97"/>
      <c r="EX179" s="97"/>
      <c r="EY179" s="97"/>
      <c r="EZ179" s="97"/>
      <c r="FA179" s="97"/>
      <c r="FB179" s="97"/>
      <c r="FC179" s="97"/>
      <c r="FD179" s="97"/>
      <c r="FE179" s="97"/>
      <c r="FF179" s="97"/>
      <c r="FG179" s="97"/>
      <c r="FH179" s="97"/>
      <c r="FI179" s="97"/>
      <c r="FJ179" s="97"/>
      <c r="FK179" s="97"/>
      <c r="FL179" s="97"/>
      <c r="FM179" s="97"/>
      <c r="FN179" s="97"/>
      <c r="FO179" s="97"/>
      <c r="FP179" s="97"/>
      <c r="FQ179" s="97"/>
      <c r="FR179" s="97"/>
      <c r="FS179" s="97"/>
      <c r="FT179" s="97"/>
      <c r="FU179" s="97"/>
      <c r="FV179" s="97"/>
      <c r="FW179" s="97"/>
      <c r="FX179" s="97"/>
      <c r="FY179" s="97"/>
      <c r="FZ179" s="97"/>
      <c r="GA179" s="97"/>
      <c r="GB179" s="97"/>
      <c r="GC179" s="97"/>
      <c r="GD179" s="97"/>
      <c r="GE179" s="97"/>
      <c r="GF179" s="97"/>
      <c r="GG179" s="97"/>
      <c r="GH179" s="97"/>
      <c r="GI179" s="97"/>
      <c r="GJ179" s="97"/>
      <c r="GK179" s="97"/>
      <c r="GL179" s="97"/>
      <c r="GM179" s="97"/>
      <c r="GN179" s="97"/>
      <c r="GO179" s="97"/>
      <c r="GP179" s="97"/>
      <c r="GQ179" s="97"/>
      <c r="GR179" s="97"/>
      <c r="GS179" s="97"/>
      <c r="GT179" s="97"/>
      <c r="GU179" s="97"/>
      <c r="GV179" s="97"/>
      <c r="GW179" s="97"/>
      <c r="GX179" s="97"/>
      <c r="GY179" s="97"/>
      <c r="GZ179" s="97"/>
      <c r="HA179" s="97"/>
      <c r="HB179" s="97"/>
      <c r="HC179" s="97"/>
      <c r="HD179" s="97"/>
      <c r="HE179" s="97"/>
      <c r="HF179" s="97"/>
      <c r="HG179" s="97"/>
      <c r="HH179" s="97"/>
      <c r="HI179" s="97"/>
      <c r="HJ179" s="97"/>
      <c r="HK179" s="97"/>
      <c r="HL179" s="97"/>
      <c r="HM179" s="97"/>
      <c r="HN179" s="97"/>
      <c r="HO179" s="97"/>
      <c r="HP179" s="97"/>
      <c r="HQ179" s="97"/>
      <c r="HR179" s="97"/>
      <c r="HS179" s="97"/>
      <c r="HT179" s="97"/>
      <c r="HU179" s="97"/>
      <c r="HV179" s="97"/>
      <c r="HW179" s="97"/>
      <c r="HX179" s="97"/>
      <c r="HY179" s="97"/>
      <c r="HZ179" s="97"/>
      <c r="IA179" s="97"/>
      <c r="IB179" s="97"/>
      <c r="IC179" s="97"/>
      <c r="ID179" s="97"/>
      <c r="IE179" s="97"/>
      <c r="IF179" s="97"/>
      <c r="IG179" s="97"/>
      <c r="IH179" s="97"/>
      <c r="II179" s="97"/>
      <c r="IJ179" s="97"/>
      <c r="IK179" s="97"/>
      <c r="IL179" s="97"/>
      <c r="IM179" s="97"/>
      <c r="IN179" s="97"/>
      <c r="IO179" s="97"/>
      <c r="IP179" s="97"/>
      <c r="IQ179" s="97"/>
      <c r="IR179" s="97"/>
      <c r="IS179" s="97"/>
      <c r="IT179" s="97"/>
      <c r="IU179" s="97"/>
      <c r="IV179" s="97"/>
      <c r="IW179" s="97"/>
      <c r="IX179" s="97"/>
      <c r="IY179" s="97"/>
      <c r="IZ179" s="97"/>
      <c r="JA179" s="97"/>
      <c r="JB179" s="97"/>
      <c r="JC179" s="97"/>
      <c r="JD179" s="97"/>
      <c r="JE179" s="97"/>
      <c r="JF179" s="97"/>
      <c r="JG179" s="97"/>
      <c r="JH179" s="97"/>
      <c r="JI179" s="97"/>
      <c r="JJ179" s="97"/>
      <c r="JK179" s="97"/>
      <c r="JL179" s="97"/>
      <c r="JM179" s="97"/>
      <c r="JN179" s="97"/>
      <c r="JO179" s="97"/>
      <c r="JP179" s="97"/>
      <c r="JQ179" s="97"/>
      <c r="JR179" s="97"/>
      <c r="JS179" s="97"/>
      <c r="JT179" s="97"/>
      <c r="JU179" s="97"/>
      <c r="JV179" s="97"/>
      <c r="JW179" s="97"/>
      <c r="JX179" s="97"/>
      <c r="JY179" s="97"/>
      <c r="JZ179" s="97"/>
      <c r="KA179" s="97"/>
      <c r="KB179" s="97"/>
      <c r="KC179" s="97"/>
      <c r="KD179" s="97"/>
      <c r="KE179" s="97"/>
      <c r="KF179" s="97"/>
      <c r="KG179" s="97"/>
      <c r="KH179" s="97"/>
      <c r="KI179" s="97"/>
      <c r="KJ179" s="97"/>
      <c r="KK179" s="97"/>
      <c r="KL179" s="97"/>
      <c r="KM179" s="97"/>
      <c r="KN179" s="97"/>
      <c r="KO179" s="97"/>
      <c r="KP179" s="97"/>
      <c r="KQ179" s="97"/>
      <c r="KR179" s="97"/>
      <c r="KS179" s="97"/>
      <c r="KT179" s="97"/>
      <c r="KU179" s="97"/>
      <c r="KV179" s="97"/>
      <c r="KW179" s="97"/>
      <c r="KX179" s="97"/>
      <c r="KY179" s="97"/>
      <c r="KZ179" s="97"/>
      <c r="LA179" s="97"/>
      <c r="LB179" s="97"/>
      <c r="LC179" s="97"/>
      <c r="LD179" s="97"/>
      <c r="LE179" s="97"/>
      <c r="LF179" s="97"/>
      <c r="LG179" s="97"/>
      <c r="LH179" s="97"/>
      <c r="LI179" s="97"/>
      <c r="LJ179" s="97"/>
      <c r="LK179" s="97"/>
      <c r="LL179" s="97"/>
      <c r="LM179" s="97"/>
      <c r="LN179" s="97"/>
      <c r="LO179" s="97"/>
      <c r="LP179" s="97"/>
      <c r="LQ179" s="97"/>
      <c r="LR179" s="97"/>
      <c r="LS179" s="97"/>
      <c r="LT179" s="97"/>
      <c r="LU179" s="97"/>
      <c r="LV179" s="97"/>
      <c r="LW179" s="97"/>
      <c r="LX179" s="97"/>
      <c r="LY179" s="97"/>
      <c r="LZ179" s="97"/>
      <c r="MA179" s="97"/>
      <c r="MB179" s="97"/>
      <c r="MC179" s="97"/>
      <c r="MD179" s="97"/>
      <c r="ME179" s="97"/>
      <c r="MF179" s="97"/>
      <c r="MG179" s="97"/>
      <c r="MH179" s="97"/>
      <c r="MI179" s="97"/>
      <c r="MJ179" s="97"/>
      <c r="MK179" s="97"/>
      <c r="ML179" s="97"/>
      <c r="MM179" s="97"/>
      <c r="MN179" s="97"/>
      <c r="MO179" s="97"/>
      <c r="MP179" s="97"/>
      <c r="MQ179" s="97"/>
      <c r="MR179" s="97"/>
      <c r="MS179" s="97"/>
      <c r="MT179" s="97"/>
      <c r="MU179" s="97"/>
      <c r="MV179" s="97"/>
      <c r="MW179" s="97"/>
      <c r="MX179" s="97"/>
      <c r="MY179" s="97"/>
      <c r="MZ179" s="97"/>
      <c r="NA179" s="97"/>
      <c r="NB179" s="97"/>
      <c r="NC179" s="97"/>
      <c r="ND179" s="97"/>
      <c r="NE179" s="97"/>
      <c r="NF179" s="97"/>
      <c r="NG179" s="97"/>
      <c r="NH179" s="97"/>
      <c r="NI179" s="97"/>
      <c r="NJ179" s="97"/>
      <c r="NK179" s="97"/>
      <c r="NL179" s="97"/>
      <c r="NM179" s="97"/>
      <c r="NN179" s="97"/>
      <c r="NO179" s="97"/>
      <c r="NP179" s="97"/>
      <c r="NQ179" s="97"/>
      <c r="NR179" s="97"/>
      <c r="NS179" s="97"/>
      <c r="NT179" s="97"/>
      <c r="NU179" s="97"/>
      <c r="NV179" s="97"/>
      <c r="NW179" s="97"/>
      <c r="NX179" s="97"/>
      <c r="NY179" s="97"/>
      <c r="NZ179" s="97"/>
      <c r="OA179" s="97"/>
      <c r="OB179" s="97"/>
      <c r="OC179" s="97"/>
      <c r="OD179" s="97"/>
      <c r="OE179" s="97"/>
      <c r="OF179" s="97"/>
      <c r="OG179" s="97"/>
      <c r="OH179" s="97"/>
      <c r="OI179" s="97"/>
      <c r="OJ179" s="97"/>
      <c r="OK179" s="97"/>
      <c r="OL179" s="97"/>
      <c r="OM179" s="97"/>
      <c r="ON179" s="97"/>
      <c r="OO179" s="97"/>
      <c r="OP179" s="97"/>
      <c r="OQ179" s="97"/>
      <c r="OR179" s="97"/>
      <c r="OS179" s="97"/>
      <c r="OT179" s="97"/>
      <c r="OU179" s="97"/>
      <c r="OV179" s="97"/>
      <c r="OW179" s="97"/>
      <c r="OX179" s="97"/>
      <c r="OY179" s="97"/>
      <c r="OZ179" s="97"/>
      <c r="PA179" s="97"/>
      <c r="PB179" s="97"/>
      <c r="PC179" s="97"/>
      <c r="PD179" s="97"/>
      <c r="PE179" s="97"/>
      <c r="PF179" s="97"/>
      <c r="PG179" s="97"/>
      <c r="PH179" s="97"/>
      <c r="PI179" s="97"/>
      <c r="PJ179" s="97"/>
      <c r="PK179" s="97"/>
      <c r="PL179" s="97"/>
      <c r="PM179" s="97"/>
      <c r="PN179" s="97"/>
      <c r="PO179" s="97"/>
      <c r="PP179" s="97"/>
      <c r="PQ179" s="97"/>
      <c r="PR179" s="97"/>
      <c r="PS179" s="97"/>
      <c r="PT179" s="97"/>
      <c r="PU179" s="97"/>
      <c r="PV179" s="97"/>
      <c r="PW179" s="97"/>
      <c r="PX179" s="97"/>
      <c r="PY179" s="97"/>
      <c r="PZ179" s="97"/>
      <c r="QA179" s="97"/>
      <c r="QB179" s="97"/>
      <c r="QC179" s="97"/>
      <c r="QD179" s="97"/>
      <c r="QE179" s="97"/>
      <c r="QF179" s="97"/>
      <c r="QG179" s="97"/>
      <c r="QH179" s="97"/>
      <c r="QI179" s="97"/>
      <c r="QJ179" s="97"/>
      <c r="QK179" s="97"/>
      <c r="QL179" s="97"/>
      <c r="QM179" s="97"/>
      <c r="QN179" s="97"/>
      <c r="QO179" s="97"/>
      <c r="QP179" s="97"/>
      <c r="QQ179" s="97"/>
      <c r="QR179" s="97"/>
      <c r="QS179" s="97"/>
      <c r="QT179" s="97"/>
      <c r="QU179" s="97"/>
      <c r="QV179" s="97"/>
      <c r="QW179" s="97"/>
      <c r="QX179" s="97"/>
      <c r="QY179" s="97"/>
      <c r="QZ179" s="97"/>
      <c r="RA179" s="97"/>
      <c r="RB179" s="97"/>
      <c r="RC179" s="97"/>
      <c r="RD179" s="97"/>
      <c r="RE179" s="97"/>
      <c r="RF179" s="97"/>
      <c r="RG179" s="97"/>
      <c r="RH179" s="97"/>
      <c r="RI179" s="97"/>
      <c r="RJ179" s="97"/>
      <c r="RK179" s="97"/>
      <c r="RL179" s="97"/>
      <c r="RM179" s="97"/>
      <c r="RN179" s="97"/>
      <c r="RO179" s="97"/>
      <c r="RP179" s="97"/>
      <c r="RQ179" s="97"/>
      <c r="RR179" s="97"/>
      <c r="RS179" s="97"/>
      <c r="RT179" s="97"/>
      <c r="RU179" s="97"/>
      <c r="RV179" s="97"/>
      <c r="RW179" s="97"/>
      <c r="RX179" s="97"/>
      <c r="RY179" s="97"/>
      <c r="RZ179" s="97"/>
      <c r="SA179" s="97"/>
      <c r="SB179" s="97"/>
      <c r="SC179" s="97"/>
      <c r="SD179" s="97"/>
      <c r="SE179" s="97"/>
      <c r="SF179" s="97"/>
      <c r="SG179" s="97"/>
      <c r="SH179" s="97"/>
      <c r="SI179" s="97"/>
      <c r="SJ179" s="97"/>
      <c r="SK179" s="97"/>
      <c r="SL179" s="97"/>
      <c r="SM179" s="97"/>
      <c r="SN179" s="97"/>
      <c r="SO179" s="97"/>
      <c r="SP179" s="97"/>
      <c r="SQ179" s="97"/>
      <c r="SR179" s="97"/>
      <c r="SS179" s="97"/>
      <c r="ST179" s="97"/>
      <c r="SU179" s="97"/>
      <c r="SV179" s="97"/>
      <c r="SW179" s="97"/>
      <c r="SX179" s="97"/>
      <c r="SY179" s="97"/>
      <c r="SZ179" s="97"/>
      <c r="TA179" s="97"/>
      <c r="TB179" s="97"/>
      <c r="TC179" s="97"/>
      <c r="TD179" s="97"/>
      <c r="TE179" s="97"/>
      <c r="TF179" s="97"/>
      <c r="TG179" s="97"/>
      <c r="TH179" s="97"/>
      <c r="TI179" s="97"/>
      <c r="TJ179" s="97"/>
      <c r="TK179" s="97"/>
      <c r="TL179" s="97"/>
      <c r="TM179" s="97"/>
      <c r="TN179" s="97"/>
      <c r="TO179" s="97"/>
      <c r="TP179" s="97"/>
      <c r="TQ179" s="97"/>
      <c r="TR179" s="97"/>
      <c r="TS179" s="97"/>
      <c r="TT179" s="97"/>
      <c r="TU179" s="97"/>
      <c r="TV179" s="97"/>
      <c r="TW179" s="97"/>
      <c r="TX179" s="97"/>
      <c r="TY179" s="97"/>
      <c r="TZ179" s="97"/>
      <c r="UA179" s="97"/>
      <c r="UB179" s="97"/>
      <c r="UC179" s="97"/>
      <c r="UD179" s="97"/>
      <c r="UE179" s="97"/>
      <c r="UF179" s="97"/>
      <c r="UG179" s="97"/>
      <c r="UH179" s="97"/>
      <c r="UI179" s="97"/>
      <c r="UJ179" s="97"/>
      <c r="UK179" s="97"/>
      <c r="UL179" s="97"/>
      <c r="UM179" s="97"/>
      <c r="UN179" s="97"/>
      <c r="UO179" s="97"/>
      <c r="UP179" s="97"/>
      <c r="UQ179" s="97"/>
      <c r="UR179" s="97"/>
      <c r="US179" s="97"/>
      <c r="UT179" s="97"/>
      <c r="UU179" s="97"/>
      <c r="UV179" s="97"/>
      <c r="UW179" s="97"/>
      <c r="UX179" s="97"/>
      <c r="UY179" s="97"/>
      <c r="UZ179" s="97"/>
      <c r="VA179" s="97"/>
      <c r="VB179" s="97"/>
      <c r="VC179" s="97"/>
      <c r="VD179" s="97"/>
      <c r="VE179" s="97"/>
      <c r="VF179" s="97"/>
    </row>
    <row r="180" spans="1:578" s="98" customFormat="1" ht="15">
      <c r="A180" s="84">
        <v>102</v>
      </c>
      <c r="B180" s="29" t="s">
        <v>43</v>
      </c>
      <c r="C180" s="85" t="s">
        <v>44</v>
      </c>
      <c r="D180" s="86">
        <v>203</v>
      </c>
      <c r="E180" s="85" t="s">
        <v>45</v>
      </c>
      <c r="F180" s="25" t="s">
        <v>46</v>
      </c>
      <c r="G180" s="29" t="s">
        <v>486</v>
      </c>
      <c r="H180" s="27" t="s">
        <v>487</v>
      </c>
      <c r="I180" s="89">
        <v>41599</v>
      </c>
      <c r="J180" s="90" t="s">
        <v>300</v>
      </c>
      <c r="K180" s="90"/>
      <c r="L180" s="88">
        <v>40</v>
      </c>
      <c r="M180" s="88" t="s">
        <v>49</v>
      </c>
      <c r="N180" s="88" t="s">
        <v>59</v>
      </c>
      <c r="O180" s="26" t="s">
        <v>488</v>
      </c>
      <c r="P180" s="87" t="s">
        <v>1174</v>
      </c>
      <c r="Q180" s="34" t="s">
        <v>1148</v>
      </c>
      <c r="R180" s="88">
        <v>1</v>
      </c>
      <c r="S180" s="92">
        <v>17506</v>
      </c>
      <c r="T180" s="92">
        <v>600</v>
      </c>
      <c r="U180" s="92"/>
      <c r="V180" s="91">
        <f t="shared" si="79"/>
        <v>18106</v>
      </c>
      <c r="W180" s="92"/>
      <c r="X180" s="92"/>
      <c r="Y180" s="92">
        <f t="shared" si="80"/>
        <v>18106</v>
      </c>
      <c r="Z180" s="92">
        <v>1114</v>
      </c>
      <c r="AA180" s="92">
        <v>679</v>
      </c>
      <c r="AB180" s="93">
        <f>102.68*2</f>
        <v>205.36</v>
      </c>
      <c r="AC180" s="92">
        <f t="shared" si="81"/>
        <v>3168.5499999999997</v>
      </c>
      <c r="AD180" s="92">
        <f t="shared" si="82"/>
        <v>543.17999999999995</v>
      </c>
      <c r="AE180" s="92">
        <f t="shared" si="83"/>
        <v>923.40599999999995</v>
      </c>
      <c r="AF180" s="92">
        <f t="shared" si="84"/>
        <v>362.12</v>
      </c>
      <c r="AG180" s="92">
        <f t="shared" si="85"/>
        <v>3316.5</v>
      </c>
      <c r="AH180" s="92">
        <f t="shared" si="86"/>
        <v>33165</v>
      </c>
      <c r="AI180" s="92">
        <f t="shared" si="87"/>
        <v>9949.5</v>
      </c>
      <c r="AJ180" s="92">
        <f t="shared" si="88"/>
        <v>28970.865999999998</v>
      </c>
      <c r="AK180" s="92">
        <f t="shared" si="89"/>
        <v>347650.39199999999</v>
      </c>
      <c r="AL180" s="92"/>
      <c r="AM180" s="92"/>
      <c r="AN180" s="92"/>
      <c r="AO180" s="92"/>
      <c r="AP180" s="97"/>
      <c r="AQ180" s="94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  <c r="CF180" s="97"/>
      <c r="CG180" s="97"/>
      <c r="CH180" s="97"/>
      <c r="CI180" s="97"/>
      <c r="CJ180" s="97"/>
      <c r="CK180" s="97"/>
      <c r="CL180" s="97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  <c r="DU180" s="97"/>
      <c r="DV180" s="97"/>
      <c r="DW180" s="97"/>
      <c r="DX180" s="97"/>
      <c r="DY180" s="97"/>
      <c r="DZ180" s="97"/>
      <c r="EA180" s="97"/>
      <c r="EB180" s="97"/>
      <c r="EC180" s="97"/>
      <c r="ED180" s="97"/>
      <c r="EE180" s="97"/>
      <c r="EF180" s="97"/>
      <c r="EG180" s="97"/>
      <c r="EH180" s="97"/>
      <c r="EI180" s="97"/>
      <c r="EJ180" s="97"/>
      <c r="EK180" s="97"/>
      <c r="EL180" s="97"/>
      <c r="EM180" s="97"/>
      <c r="EN180" s="97"/>
      <c r="EO180" s="97"/>
      <c r="EP180" s="97"/>
      <c r="EQ180" s="97"/>
      <c r="ER180" s="97"/>
      <c r="ES180" s="97"/>
      <c r="ET180" s="97"/>
      <c r="EU180" s="97"/>
      <c r="EV180" s="97"/>
      <c r="EW180" s="97"/>
      <c r="EX180" s="97"/>
      <c r="EY180" s="97"/>
      <c r="EZ180" s="97"/>
      <c r="FA180" s="97"/>
      <c r="FB180" s="97"/>
      <c r="FC180" s="97"/>
      <c r="FD180" s="97"/>
      <c r="FE180" s="97"/>
      <c r="FF180" s="97"/>
      <c r="FG180" s="97"/>
      <c r="FH180" s="97"/>
      <c r="FI180" s="97"/>
      <c r="FJ180" s="97"/>
      <c r="FK180" s="97"/>
      <c r="FL180" s="97"/>
      <c r="FM180" s="97"/>
      <c r="FN180" s="97"/>
      <c r="FO180" s="97"/>
      <c r="FP180" s="97"/>
      <c r="FQ180" s="97"/>
      <c r="FR180" s="97"/>
      <c r="FS180" s="97"/>
      <c r="FT180" s="97"/>
      <c r="FU180" s="97"/>
      <c r="FV180" s="97"/>
      <c r="FW180" s="97"/>
      <c r="FX180" s="97"/>
      <c r="FY180" s="97"/>
      <c r="FZ180" s="97"/>
      <c r="GA180" s="97"/>
      <c r="GB180" s="97"/>
      <c r="GC180" s="97"/>
      <c r="GD180" s="97"/>
      <c r="GE180" s="97"/>
      <c r="GF180" s="97"/>
      <c r="GG180" s="97"/>
      <c r="GH180" s="97"/>
      <c r="GI180" s="97"/>
      <c r="GJ180" s="97"/>
      <c r="GK180" s="97"/>
      <c r="GL180" s="97"/>
      <c r="GM180" s="97"/>
      <c r="GN180" s="97"/>
      <c r="GO180" s="97"/>
      <c r="GP180" s="97"/>
      <c r="GQ180" s="97"/>
      <c r="GR180" s="97"/>
      <c r="GS180" s="97"/>
      <c r="GT180" s="97"/>
      <c r="GU180" s="97"/>
      <c r="GV180" s="97"/>
      <c r="GW180" s="97"/>
      <c r="GX180" s="97"/>
      <c r="GY180" s="97"/>
      <c r="GZ180" s="97"/>
      <c r="HA180" s="97"/>
      <c r="HB180" s="97"/>
      <c r="HC180" s="97"/>
      <c r="HD180" s="97"/>
      <c r="HE180" s="97"/>
      <c r="HF180" s="97"/>
      <c r="HG180" s="97"/>
      <c r="HH180" s="97"/>
      <c r="HI180" s="97"/>
      <c r="HJ180" s="97"/>
      <c r="HK180" s="97"/>
      <c r="HL180" s="97"/>
      <c r="HM180" s="97"/>
      <c r="HN180" s="97"/>
      <c r="HO180" s="97"/>
      <c r="HP180" s="97"/>
      <c r="HQ180" s="97"/>
      <c r="HR180" s="97"/>
      <c r="HS180" s="97"/>
      <c r="HT180" s="97"/>
      <c r="HU180" s="97"/>
      <c r="HV180" s="97"/>
      <c r="HW180" s="97"/>
      <c r="HX180" s="97"/>
      <c r="HY180" s="97"/>
      <c r="HZ180" s="97"/>
      <c r="IA180" s="97"/>
      <c r="IB180" s="97"/>
      <c r="IC180" s="97"/>
      <c r="ID180" s="97"/>
      <c r="IE180" s="97"/>
      <c r="IF180" s="97"/>
      <c r="IG180" s="97"/>
      <c r="IH180" s="97"/>
      <c r="II180" s="97"/>
      <c r="IJ180" s="97"/>
      <c r="IK180" s="97"/>
      <c r="IL180" s="97"/>
      <c r="IM180" s="97"/>
      <c r="IN180" s="97"/>
      <c r="IO180" s="97"/>
      <c r="IP180" s="97"/>
      <c r="IQ180" s="97"/>
      <c r="IR180" s="97"/>
      <c r="IS180" s="97"/>
      <c r="IT180" s="97"/>
      <c r="IU180" s="97"/>
      <c r="IV180" s="97"/>
      <c r="IW180" s="97"/>
      <c r="IX180" s="97"/>
      <c r="IY180" s="97"/>
      <c r="IZ180" s="97"/>
      <c r="JA180" s="97"/>
      <c r="JB180" s="97"/>
      <c r="JC180" s="97"/>
      <c r="JD180" s="97"/>
      <c r="JE180" s="97"/>
      <c r="JF180" s="97"/>
      <c r="JG180" s="97"/>
      <c r="JH180" s="97"/>
      <c r="JI180" s="97"/>
      <c r="JJ180" s="97"/>
      <c r="JK180" s="97"/>
      <c r="JL180" s="97"/>
      <c r="JM180" s="97"/>
      <c r="JN180" s="97"/>
      <c r="JO180" s="97"/>
      <c r="JP180" s="97"/>
      <c r="JQ180" s="97"/>
      <c r="JR180" s="97"/>
      <c r="JS180" s="97"/>
      <c r="JT180" s="97"/>
      <c r="JU180" s="97"/>
      <c r="JV180" s="97"/>
      <c r="JW180" s="97"/>
      <c r="JX180" s="97"/>
      <c r="JY180" s="97"/>
      <c r="JZ180" s="97"/>
      <c r="KA180" s="97"/>
      <c r="KB180" s="97"/>
      <c r="KC180" s="97"/>
      <c r="KD180" s="97"/>
      <c r="KE180" s="97"/>
      <c r="KF180" s="97"/>
      <c r="KG180" s="97"/>
      <c r="KH180" s="97"/>
      <c r="KI180" s="97"/>
      <c r="KJ180" s="97"/>
      <c r="KK180" s="97"/>
      <c r="KL180" s="97"/>
      <c r="KM180" s="97"/>
      <c r="KN180" s="97"/>
      <c r="KO180" s="97"/>
      <c r="KP180" s="97"/>
      <c r="KQ180" s="97"/>
      <c r="KR180" s="97"/>
      <c r="KS180" s="97"/>
      <c r="KT180" s="97"/>
      <c r="KU180" s="97"/>
      <c r="KV180" s="97"/>
      <c r="KW180" s="97"/>
      <c r="KX180" s="97"/>
      <c r="KY180" s="97"/>
      <c r="KZ180" s="97"/>
      <c r="LA180" s="97"/>
      <c r="LB180" s="97"/>
      <c r="LC180" s="97"/>
      <c r="LD180" s="97"/>
      <c r="LE180" s="97"/>
      <c r="LF180" s="97"/>
      <c r="LG180" s="97"/>
      <c r="LH180" s="97"/>
      <c r="LI180" s="97"/>
      <c r="LJ180" s="97"/>
      <c r="LK180" s="97"/>
      <c r="LL180" s="97"/>
      <c r="LM180" s="97"/>
      <c r="LN180" s="97"/>
      <c r="LO180" s="97"/>
      <c r="LP180" s="97"/>
      <c r="LQ180" s="97"/>
      <c r="LR180" s="97"/>
      <c r="LS180" s="97"/>
      <c r="LT180" s="97"/>
      <c r="LU180" s="97"/>
      <c r="LV180" s="97"/>
      <c r="LW180" s="97"/>
      <c r="LX180" s="97"/>
      <c r="LY180" s="97"/>
      <c r="LZ180" s="97"/>
      <c r="MA180" s="97"/>
      <c r="MB180" s="97"/>
      <c r="MC180" s="97"/>
      <c r="MD180" s="97"/>
      <c r="ME180" s="97"/>
      <c r="MF180" s="97"/>
      <c r="MG180" s="97"/>
      <c r="MH180" s="97"/>
      <c r="MI180" s="97"/>
      <c r="MJ180" s="97"/>
      <c r="MK180" s="97"/>
      <c r="ML180" s="97"/>
      <c r="MM180" s="97"/>
      <c r="MN180" s="97"/>
      <c r="MO180" s="97"/>
      <c r="MP180" s="97"/>
      <c r="MQ180" s="97"/>
      <c r="MR180" s="97"/>
      <c r="MS180" s="97"/>
      <c r="MT180" s="97"/>
      <c r="MU180" s="97"/>
      <c r="MV180" s="97"/>
      <c r="MW180" s="97"/>
      <c r="MX180" s="97"/>
      <c r="MY180" s="97"/>
      <c r="MZ180" s="97"/>
      <c r="NA180" s="97"/>
      <c r="NB180" s="97"/>
      <c r="NC180" s="97"/>
      <c r="ND180" s="97"/>
      <c r="NE180" s="97"/>
      <c r="NF180" s="97"/>
      <c r="NG180" s="97"/>
      <c r="NH180" s="97"/>
      <c r="NI180" s="97"/>
      <c r="NJ180" s="97"/>
      <c r="NK180" s="97"/>
      <c r="NL180" s="97"/>
      <c r="NM180" s="97"/>
      <c r="NN180" s="97"/>
      <c r="NO180" s="97"/>
      <c r="NP180" s="97"/>
      <c r="NQ180" s="97"/>
      <c r="NR180" s="97"/>
      <c r="NS180" s="97"/>
      <c r="NT180" s="97"/>
      <c r="NU180" s="97"/>
      <c r="NV180" s="97"/>
      <c r="NW180" s="97"/>
      <c r="NX180" s="97"/>
      <c r="NY180" s="97"/>
      <c r="NZ180" s="97"/>
      <c r="OA180" s="97"/>
      <c r="OB180" s="97"/>
      <c r="OC180" s="97"/>
      <c r="OD180" s="97"/>
      <c r="OE180" s="97"/>
      <c r="OF180" s="97"/>
      <c r="OG180" s="97"/>
      <c r="OH180" s="97"/>
      <c r="OI180" s="97"/>
      <c r="OJ180" s="97"/>
      <c r="OK180" s="97"/>
      <c r="OL180" s="97"/>
      <c r="OM180" s="97"/>
      <c r="ON180" s="97"/>
      <c r="OO180" s="97"/>
      <c r="OP180" s="97"/>
      <c r="OQ180" s="97"/>
      <c r="OR180" s="97"/>
      <c r="OS180" s="97"/>
      <c r="OT180" s="97"/>
      <c r="OU180" s="97"/>
      <c r="OV180" s="97"/>
      <c r="OW180" s="97"/>
      <c r="OX180" s="97"/>
      <c r="OY180" s="97"/>
      <c r="OZ180" s="97"/>
      <c r="PA180" s="97"/>
      <c r="PB180" s="97"/>
      <c r="PC180" s="97"/>
      <c r="PD180" s="97"/>
      <c r="PE180" s="97"/>
      <c r="PF180" s="97"/>
      <c r="PG180" s="97"/>
      <c r="PH180" s="97"/>
      <c r="PI180" s="97"/>
      <c r="PJ180" s="97"/>
      <c r="PK180" s="97"/>
      <c r="PL180" s="97"/>
      <c r="PM180" s="97"/>
      <c r="PN180" s="97"/>
      <c r="PO180" s="97"/>
      <c r="PP180" s="97"/>
      <c r="PQ180" s="97"/>
      <c r="PR180" s="97"/>
      <c r="PS180" s="97"/>
      <c r="PT180" s="97"/>
      <c r="PU180" s="97"/>
      <c r="PV180" s="97"/>
      <c r="PW180" s="97"/>
      <c r="PX180" s="97"/>
      <c r="PY180" s="97"/>
      <c r="PZ180" s="97"/>
      <c r="QA180" s="97"/>
      <c r="QB180" s="97"/>
      <c r="QC180" s="97"/>
      <c r="QD180" s="97"/>
      <c r="QE180" s="97"/>
      <c r="QF180" s="97"/>
      <c r="QG180" s="97"/>
      <c r="QH180" s="97"/>
      <c r="QI180" s="97"/>
      <c r="QJ180" s="97"/>
      <c r="QK180" s="97"/>
      <c r="QL180" s="97"/>
      <c r="QM180" s="97"/>
      <c r="QN180" s="97"/>
      <c r="QO180" s="97"/>
      <c r="QP180" s="97"/>
      <c r="QQ180" s="97"/>
      <c r="QR180" s="97"/>
      <c r="QS180" s="97"/>
      <c r="QT180" s="97"/>
      <c r="QU180" s="97"/>
      <c r="QV180" s="97"/>
      <c r="QW180" s="97"/>
      <c r="QX180" s="97"/>
      <c r="QY180" s="97"/>
      <c r="QZ180" s="97"/>
      <c r="RA180" s="97"/>
      <c r="RB180" s="97"/>
      <c r="RC180" s="97"/>
      <c r="RD180" s="97"/>
      <c r="RE180" s="97"/>
      <c r="RF180" s="97"/>
      <c r="RG180" s="97"/>
      <c r="RH180" s="97"/>
      <c r="RI180" s="97"/>
      <c r="RJ180" s="97"/>
      <c r="RK180" s="97"/>
      <c r="RL180" s="97"/>
      <c r="RM180" s="97"/>
      <c r="RN180" s="97"/>
      <c r="RO180" s="97"/>
      <c r="RP180" s="97"/>
      <c r="RQ180" s="97"/>
      <c r="RR180" s="97"/>
      <c r="RS180" s="97"/>
      <c r="RT180" s="97"/>
      <c r="RU180" s="97"/>
      <c r="RV180" s="97"/>
      <c r="RW180" s="97"/>
      <c r="RX180" s="97"/>
      <c r="RY180" s="97"/>
      <c r="RZ180" s="97"/>
      <c r="SA180" s="97"/>
      <c r="SB180" s="97"/>
      <c r="SC180" s="97"/>
      <c r="SD180" s="97"/>
      <c r="SE180" s="97"/>
      <c r="SF180" s="97"/>
      <c r="SG180" s="97"/>
      <c r="SH180" s="97"/>
      <c r="SI180" s="97"/>
      <c r="SJ180" s="97"/>
      <c r="SK180" s="97"/>
      <c r="SL180" s="97"/>
      <c r="SM180" s="97"/>
      <c r="SN180" s="97"/>
      <c r="SO180" s="97"/>
      <c r="SP180" s="97"/>
      <c r="SQ180" s="97"/>
      <c r="SR180" s="97"/>
      <c r="SS180" s="97"/>
      <c r="ST180" s="97"/>
      <c r="SU180" s="97"/>
      <c r="SV180" s="97"/>
      <c r="SW180" s="97"/>
      <c r="SX180" s="97"/>
      <c r="SY180" s="97"/>
      <c r="SZ180" s="97"/>
      <c r="TA180" s="97"/>
      <c r="TB180" s="97"/>
      <c r="TC180" s="97"/>
      <c r="TD180" s="97"/>
      <c r="TE180" s="97"/>
      <c r="TF180" s="97"/>
      <c r="TG180" s="97"/>
      <c r="TH180" s="97"/>
      <c r="TI180" s="97"/>
      <c r="TJ180" s="97"/>
      <c r="TK180" s="97"/>
      <c r="TL180" s="97"/>
      <c r="TM180" s="97"/>
      <c r="TN180" s="97"/>
      <c r="TO180" s="97"/>
      <c r="TP180" s="97"/>
      <c r="TQ180" s="97"/>
      <c r="TR180" s="97"/>
      <c r="TS180" s="97"/>
      <c r="TT180" s="97"/>
      <c r="TU180" s="97"/>
      <c r="TV180" s="97"/>
      <c r="TW180" s="97"/>
      <c r="TX180" s="97"/>
      <c r="TY180" s="97"/>
      <c r="TZ180" s="97"/>
      <c r="UA180" s="97"/>
      <c r="UB180" s="97"/>
      <c r="UC180" s="97"/>
      <c r="UD180" s="97"/>
      <c r="UE180" s="97"/>
      <c r="UF180" s="97"/>
      <c r="UG180" s="97"/>
      <c r="UH180" s="97"/>
      <c r="UI180" s="97"/>
      <c r="UJ180" s="97"/>
      <c r="UK180" s="97"/>
      <c r="UL180" s="97"/>
      <c r="UM180" s="97"/>
      <c r="UN180" s="97"/>
      <c r="UO180" s="97"/>
      <c r="UP180" s="97"/>
      <c r="UQ180" s="97"/>
      <c r="UR180" s="97"/>
      <c r="US180" s="97"/>
      <c r="UT180" s="97"/>
      <c r="UU180" s="97"/>
      <c r="UV180" s="97"/>
      <c r="UW180" s="97"/>
      <c r="UX180" s="97"/>
      <c r="UY180" s="97"/>
      <c r="UZ180" s="97"/>
      <c r="VA180" s="97"/>
      <c r="VB180" s="97"/>
      <c r="VC180" s="97"/>
      <c r="VD180" s="97"/>
      <c r="VE180" s="97"/>
      <c r="VF180" s="97"/>
    </row>
    <row r="181" spans="1:578" s="98" customFormat="1" ht="15">
      <c r="A181" s="84">
        <v>103</v>
      </c>
      <c r="B181" s="29" t="s">
        <v>43</v>
      </c>
      <c r="C181" s="85" t="s">
        <v>44</v>
      </c>
      <c r="D181" s="86">
        <v>203</v>
      </c>
      <c r="E181" s="85" t="s">
        <v>45</v>
      </c>
      <c r="F181" s="25" t="s">
        <v>46</v>
      </c>
      <c r="G181" s="29" t="s">
        <v>489</v>
      </c>
      <c r="H181" s="26" t="s">
        <v>490</v>
      </c>
      <c r="I181" s="89">
        <v>33101</v>
      </c>
      <c r="J181" s="90" t="s">
        <v>275</v>
      </c>
      <c r="K181" s="90"/>
      <c r="L181" s="88">
        <v>40</v>
      </c>
      <c r="M181" s="88" t="s">
        <v>49</v>
      </c>
      <c r="N181" s="88" t="s">
        <v>59</v>
      </c>
      <c r="O181" s="26" t="s">
        <v>491</v>
      </c>
      <c r="P181" s="87" t="s">
        <v>1174</v>
      </c>
      <c r="Q181" s="34" t="s">
        <v>1148</v>
      </c>
      <c r="R181" s="88">
        <v>1</v>
      </c>
      <c r="S181" s="92">
        <v>14774</v>
      </c>
      <c r="T181" s="92">
        <v>500</v>
      </c>
      <c r="U181" s="92"/>
      <c r="V181" s="91">
        <f t="shared" si="79"/>
        <v>15274</v>
      </c>
      <c r="W181" s="92">
        <f>+V181*20%</f>
        <v>3054.8</v>
      </c>
      <c r="X181" s="92"/>
      <c r="Y181" s="92">
        <f t="shared" si="80"/>
        <v>18328.8</v>
      </c>
      <c r="Z181" s="92">
        <v>869</v>
      </c>
      <c r="AA181" s="92">
        <v>599</v>
      </c>
      <c r="AB181" s="93">
        <f>102.68*6</f>
        <v>616.08000000000004</v>
      </c>
      <c r="AC181" s="92">
        <f t="shared" si="81"/>
        <v>3207.5399999999995</v>
      </c>
      <c r="AD181" s="92">
        <f t="shared" si="82"/>
        <v>549.86399999999992</v>
      </c>
      <c r="AE181" s="92">
        <f t="shared" si="83"/>
        <v>934.76879999999994</v>
      </c>
      <c r="AF181" s="92">
        <f t="shared" si="84"/>
        <v>366.57599999999996</v>
      </c>
      <c r="AG181" s="92">
        <f t="shared" si="85"/>
        <v>3299.4666666666667</v>
      </c>
      <c r="AH181" s="92">
        <f t="shared" si="86"/>
        <v>32994.666666666664</v>
      </c>
      <c r="AI181" s="92">
        <f t="shared" si="87"/>
        <v>9898.4</v>
      </c>
      <c r="AJ181" s="92">
        <f t="shared" si="88"/>
        <v>29321.006577777785</v>
      </c>
      <c r="AK181" s="92">
        <f t="shared" si="89"/>
        <v>351852.0789333334</v>
      </c>
      <c r="AL181" s="92"/>
      <c r="AM181" s="92"/>
      <c r="AN181" s="92"/>
      <c r="AO181" s="92"/>
      <c r="AP181" s="97"/>
      <c r="AQ181" s="94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  <c r="DU181" s="97"/>
      <c r="DV181" s="97"/>
      <c r="DW181" s="97"/>
      <c r="DX181" s="97"/>
      <c r="DY181" s="97"/>
      <c r="DZ181" s="97"/>
      <c r="EA181" s="97"/>
      <c r="EB181" s="97"/>
      <c r="EC181" s="97"/>
      <c r="ED181" s="97"/>
      <c r="EE181" s="97"/>
      <c r="EF181" s="97"/>
      <c r="EG181" s="97"/>
      <c r="EH181" s="97"/>
      <c r="EI181" s="97"/>
      <c r="EJ181" s="97"/>
      <c r="EK181" s="97"/>
      <c r="EL181" s="97"/>
      <c r="EM181" s="97"/>
      <c r="EN181" s="97"/>
      <c r="EO181" s="97"/>
      <c r="EP181" s="97"/>
      <c r="EQ181" s="97"/>
      <c r="ER181" s="97"/>
      <c r="ES181" s="97"/>
      <c r="ET181" s="97"/>
      <c r="EU181" s="97"/>
      <c r="EV181" s="97"/>
      <c r="EW181" s="97"/>
      <c r="EX181" s="97"/>
      <c r="EY181" s="97"/>
      <c r="EZ181" s="97"/>
      <c r="FA181" s="97"/>
      <c r="FB181" s="97"/>
      <c r="FC181" s="97"/>
      <c r="FD181" s="97"/>
      <c r="FE181" s="97"/>
      <c r="FF181" s="97"/>
      <c r="FG181" s="97"/>
      <c r="FH181" s="97"/>
      <c r="FI181" s="97"/>
      <c r="FJ181" s="97"/>
      <c r="FK181" s="97"/>
      <c r="FL181" s="97"/>
      <c r="FM181" s="97"/>
      <c r="FN181" s="97"/>
      <c r="FO181" s="97"/>
      <c r="FP181" s="97"/>
      <c r="FQ181" s="97"/>
      <c r="FR181" s="97"/>
      <c r="FS181" s="97"/>
      <c r="FT181" s="97"/>
      <c r="FU181" s="97"/>
      <c r="FV181" s="97"/>
      <c r="FW181" s="97"/>
      <c r="FX181" s="97"/>
      <c r="FY181" s="97"/>
      <c r="FZ181" s="97"/>
      <c r="GA181" s="97"/>
      <c r="GB181" s="97"/>
      <c r="GC181" s="97"/>
      <c r="GD181" s="97"/>
      <c r="GE181" s="97"/>
      <c r="GF181" s="97"/>
      <c r="GG181" s="97"/>
      <c r="GH181" s="97"/>
      <c r="GI181" s="97"/>
      <c r="GJ181" s="97"/>
      <c r="GK181" s="97"/>
      <c r="GL181" s="97"/>
      <c r="GM181" s="97"/>
      <c r="GN181" s="97"/>
      <c r="GO181" s="97"/>
      <c r="GP181" s="97"/>
      <c r="GQ181" s="97"/>
      <c r="GR181" s="97"/>
      <c r="GS181" s="97"/>
      <c r="GT181" s="97"/>
      <c r="GU181" s="97"/>
      <c r="GV181" s="97"/>
      <c r="GW181" s="97"/>
      <c r="GX181" s="97"/>
      <c r="GY181" s="97"/>
      <c r="GZ181" s="97"/>
      <c r="HA181" s="97"/>
      <c r="HB181" s="97"/>
      <c r="HC181" s="97"/>
      <c r="HD181" s="97"/>
      <c r="HE181" s="97"/>
      <c r="HF181" s="97"/>
      <c r="HG181" s="97"/>
      <c r="HH181" s="97"/>
      <c r="HI181" s="97"/>
      <c r="HJ181" s="97"/>
      <c r="HK181" s="97"/>
      <c r="HL181" s="97"/>
      <c r="HM181" s="97"/>
      <c r="HN181" s="97"/>
      <c r="HO181" s="97"/>
      <c r="HP181" s="97"/>
      <c r="HQ181" s="97"/>
      <c r="HR181" s="97"/>
      <c r="HS181" s="97"/>
      <c r="HT181" s="97"/>
      <c r="HU181" s="97"/>
      <c r="HV181" s="97"/>
      <c r="HW181" s="97"/>
      <c r="HX181" s="97"/>
      <c r="HY181" s="97"/>
      <c r="HZ181" s="97"/>
      <c r="IA181" s="97"/>
      <c r="IB181" s="97"/>
      <c r="IC181" s="97"/>
      <c r="ID181" s="97"/>
      <c r="IE181" s="97"/>
      <c r="IF181" s="97"/>
      <c r="IG181" s="97"/>
      <c r="IH181" s="97"/>
      <c r="II181" s="97"/>
      <c r="IJ181" s="97"/>
      <c r="IK181" s="97"/>
      <c r="IL181" s="97"/>
      <c r="IM181" s="97"/>
      <c r="IN181" s="97"/>
      <c r="IO181" s="97"/>
      <c r="IP181" s="97"/>
      <c r="IQ181" s="97"/>
      <c r="IR181" s="97"/>
      <c r="IS181" s="97"/>
      <c r="IT181" s="97"/>
      <c r="IU181" s="97"/>
      <c r="IV181" s="97"/>
      <c r="IW181" s="97"/>
      <c r="IX181" s="97"/>
      <c r="IY181" s="97"/>
      <c r="IZ181" s="97"/>
      <c r="JA181" s="97"/>
      <c r="JB181" s="97"/>
      <c r="JC181" s="97"/>
      <c r="JD181" s="97"/>
      <c r="JE181" s="97"/>
      <c r="JF181" s="97"/>
      <c r="JG181" s="97"/>
      <c r="JH181" s="97"/>
      <c r="JI181" s="97"/>
      <c r="JJ181" s="97"/>
      <c r="JK181" s="97"/>
      <c r="JL181" s="97"/>
      <c r="JM181" s="97"/>
      <c r="JN181" s="97"/>
      <c r="JO181" s="97"/>
      <c r="JP181" s="97"/>
      <c r="JQ181" s="97"/>
      <c r="JR181" s="97"/>
      <c r="JS181" s="97"/>
      <c r="JT181" s="97"/>
      <c r="JU181" s="97"/>
      <c r="JV181" s="97"/>
      <c r="JW181" s="97"/>
      <c r="JX181" s="97"/>
      <c r="JY181" s="97"/>
      <c r="JZ181" s="97"/>
      <c r="KA181" s="97"/>
      <c r="KB181" s="97"/>
      <c r="KC181" s="97"/>
      <c r="KD181" s="97"/>
      <c r="KE181" s="97"/>
      <c r="KF181" s="97"/>
      <c r="KG181" s="97"/>
      <c r="KH181" s="97"/>
      <c r="KI181" s="97"/>
      <c r="KJ181" s="97"/>
      <c r="KK181" s="97"/>
      <c r="KL181" s="97"/>
      <c r="KM181" s="97"/>
      <c r="KN181" s="97"/>
      <c r="KO181" s="97"/>
      <c r="KP181" s="97"/>
      <c r="KQ181" s="97"/>
      <c r="KR181" s="97"/>
      <c r="KS181" s="97"/>
      <c r="KT181" s="97"/>
      <c r="KU181" s="97"/>
      <c r="KV181" s="97"/>
      <c r="KW181" s="97"/>
      <c r="KX181" s="97"/>
      <c r="KY181" s="97"/>
      <c r="KZ181" s="97"/>
      <c r="LA181" s="97"/>
      <c r="LB181" s="97"/>
      <c r="LC181" s="97"/>
      <c r="LD181" s="97"/>
      <c r="LE181" s="97"/>
      <c r="LF181" s="97"/>
      <c r="LG181" s="97"/>
      <c r="LH181" s="97"/>
      <c r="LI181" s="97"/>
      <c r="LJ181" s="97"/>
      <c r="LK181" s="97"/>
      <c r="LL181" s="97"/>
      <c r="LM181" s="97"/>
      <c r="LN181" s="97"/>
      <c r="LO181" s="97"/>
      <c r="LP181" s="97"/>
      <c r="LQ181" s="97"/>
      <c r="LR181" s="97"/>
      <c r="LS181" s="97"/>
      <c r="LT181" s="97"/>
      <c r="LU181" s="97"/>
      <c r="LV181" s="97"/>
      <c r="LW181" s="97"/>
      <c r="LX181" s="97"/>
      <c r="LY181" s="97"/>
      <c r="LZ181" s="97"/>
      <c r="MA181" s="97"/>
      <c r="MB181" s="97"/>
      <c r="MC181" s="97"/>
      <c r="MD181" s="97"/>
      <c r="ME181" s="97"/>
      <c r="MF181" s="97"/>
      <c r="MG181" s="97"/>
      <c r="MH181" s="97"/>
      <c r="MI181" s="97"/>
      <c r="MJ181" s="97"/>
      <c r="MK181" s="97"/>
      <c r="ML181" s="97"/>
      <c r="MM181" s="97"/>
      <c r="MN181" s="97"/>
      <c r="MO181" s="97"/>
      <c r="MP181" s="97"/>
      <c r="MQ181" s="97"/>
      <c r="MR181" s="97"/>
      <c r="MS181" s="97"/>
      <c r="MT181" s="97"/>
      <c r="MU181" s="97"/>
      <c r="MV181" s="97"/>
      <c r="MW181" s="97"/>
      <c r="MX181" s="97"/>
      <c r="MY181" s="97"/>
      <c r="MZ181" s="97"/>
      <c r="NA181" s="97"/>
      <c r="NB181" s="97"/>
      <c r="NC181" s="97"/>
      <c r="ND181" s="97"/>
      <c r="NE181" s="97"/>
      <c r="NF181" s="97"/>
      <c r="NG181" s="97"/>
      <c r="NH181" s="97"/>
      <c r="NI181" s="97"/>
      <c r="NJ181" s="97"/>
      <c r="NK181" s="97"/>
      <c r="NL181" s="97"/>
      <c r="NM181" s="97"/>
      <c r="NN181" s="97"/>
      <c r="NO181" s="97"/>
      <c r="NP181" s="97"/>
      <c r="NQ181" s="97"/>
      <c r="NR181" s="97"/>
      <c r="NS181" s="97"/>
      <c r="NT181" s="97"/>
      <c r="NU181" s="97"/>
      <c r="NV181" s="97"/>
      <c r="NW181" s="97"/>
      <c r="NX181" s="97"/>
      <c r="NY181" s="97"/>
      <c r="NZ181" s="97"/>
      <c r="OA181" s="97"/>
      <c r="OB181" s="97"/>
      <c r="OC181" s="97"/>
      <c r="OD181" s="97"/>
      <c r="OE181" s="97"/>
      <c r="OF181" s="97"/>
      <c r="OG181" s="97"/>
      <c r="OH181" s="97"/>
      <c r="OI181" s="97"/>
      <c r="OJ181" s="97"/>
      <c r="OK181" s="97"/>
      <c r="OL181" s="97"/>
      <c r="OM181" s="97"/>
      <c r="ON181" s="97"/>
      <c r="OO181" s="97"/>
      <c r="OP181" s="97"/>
      <c r="OQ181" s="97"/>
      <c r="OR181" s="97"/>
      <c r="OS181" s="97"/>
      <c r="OT181" s="97"/>
      <c r="OU181" s="97"/>
      <c r="OV181" s="97"/>
      <c r="OW181" s="97"/>
      <c r="OX181" s="97"/>
      <c r="OY181" s="97"/>
      <c r="OZ181" s="97"/>
      <c r="PA181" s="97"/>
      <c r="PB181" s="97"/>
      <c r="PC181" s="97"/>
      <c r="PD181" s="97"/>
      <c r="PE181" s="97"/>
      <c r="PF181" s="97"/>
      <c r="PG181" s="97"/>
      <c r="PH181" s="97"/>
      <c r="PI181" s="97"/>
      <c r="PJ181" s="97"/>
      <c r="PK181" s="97"/>
      <c r="PL181" s="97"/>
      <c r="PM181" s="97"/>
      <c r="PN181" s="97"/>
      <c r="PO181" s="97"/>
      <c r="PP181" s="97"/>
      <c r="PQ181" s="97"/>
      <c r="PR181" s="97"/>
      <c r="PS181" s="97"/>
      <c r="PT181" s="97"/>
      <c r="PU181" s="97"/>
      <c r="PV181" s="97"/>
      <c r="PW181" s="97"/>
      <c r="PX181" s="97"/>
      <c r="PY181" s="97"/>
      <c r="PZ181" s="97"/>
      <c r="QA181" s="97"/>
      <c r="QB181" s="97"/>
      <c r="QC181" s="97"/>
      <c r="QD181" s="97"/>
      <c r="QE181" s="97"/>
      <c r="QF181" s="97"/>
      <c r="QG181" s="97"/>
      <c r="QH181" s="97"/>
      <c r="QI181" s="97"/>
      <c r="QJ181" s="97"/>
      <c r="QK181" s="97"/>
      <c r="QL181" s="97"/>
      <c r="QM181" s="97"/>
      <c r="QN181" s="97"/>
      <c r="QO181" s="97"/>
      <c r="QP181" s="97"/>
      <c r="QQ181" s="97"/>
      <c r="QR181" s="97"/>
      <c r="QS181" s="97"/>
      <c r="QT181" s="97"/>
      <c r="QU181" s="97"/>
      <c r="QV181" s="97"/>
      <c r="QW181" s="97"/>
      <c r="QX181" s="97"/>
      <c r="QY181" s="97"/>
      <c r="QZ181" s="97"/>
      <c r="RA181" s="97"/>
      <c r="RB181" s="97"/>
      <c r="RC181" s="97"/>
      <c r="RD181" s="97"/>
      <c r="RE181" s="97"/>
      <c r="RF181" s="97"/>
      <c r="RG181" s="97"/>
      <c r="RH181" s="97"/>
      <c r="RI181" s="97"/>
      <c r="RJ181" s="97"/>
      <c r="RK181" s="97"/>
      <c r="RL181" s="97"/>
      <c r="RM181" s="97"/>
      <c r="RN181" s="97"/>
      <c r="RO181" s="97"/>
      <c r="RP181" s="97"/>
      <c r="RQ181" s="97"/>
      <c r="RR181" s="97"/>
      <c r="RS181" s="97"/>
      <c r="RT181" s="97"/>
      <c r="RU181" s="97"/>
      <c r="RV181" s="97"/>
      <c r="RW181" s="97"/>
      <c r="RX181" s="97"/>
      <c r="RY181" s="97"/>
      <c r="RZ181" s="97"/>
      <c r="SA181" s="97"/>
      <c r="SB181" s="97"/>
      <c r="SC181" s="97"/>
      <c r="SD181" s="97"/>
      <c r="SE181" s="97"/>
      <c r="SF181" s="97"/>
      <c r="SG181" s="97"/>
      <c r="SH181" s="97"/>
      <c r="SI181" s="97"/>
      <c r="SJ181" s="97"/>
      <c r="SK181" s="97"/>
      <c r="SL181" s="97"/>
      <c r="SM181" s="97"/>
      <c r="SN181" s="97"/>
      <c r="SO181" s="97"/>
      <c r="SP181" s="97"/>
      <c r="SQ181" s="97"/>
      <c r="SR181" s="97"/>
      <c r="SS181" s="97"/>
      <c r="ST181" s="97"/>
      <c r="SU181" s="97"/>
      <c r="SV181" s="97"/>
      <c r="SW181" s="97"/>
      <c r="SX181" s="97"/>
      <c r="SY181" s="97"/>
      <c r="SZ181" s="97"/>
      <c r="TA181" s="97"/>
      <c r="TB181" s="97"/>
      <c r="TC181" s="97"/>
      <c r="TD181" s="97"/>
      <c r="TE181" s="97"/>
      <c r="TF181" s="97"/>
      <c r="TG181" s="97"/>
      <c r="TH181" s="97"/>
      <c r="TI181" s="97"/>
      <c r="TJ181" s="97"/>
      <c r="TK181" s="97"/>
      <c r="TL181" s="97"/>
      <c r="TM181" s="97"/>
      <c r="TN181" s="97"/>
      <c r="TO181" s="97"/>
      <c r="TP181" s="97"/>
      <c r="TQ181" s="97"/>
      <c r="TR181" s="97"/>
      <c r="TS181" s="97"/>
      <c r="TT181" s="97"/>
      <c r="TU181" s="97"/>
      <c r="TV181" s="97"/>
      <c r="TW181" s="97"/>
      <c r="TX181" s="97"/>
      <c r="TY181" s="97"/>
      <c r="TZ181" s="97"/>
      <c r="UA181" s="97"/>
      <c r="UB181" s="97"/>
      <c r="UC181" s="97"/>
      <c r="UD181" s="97"/>
      <c r="UE181" s="97"/>
      <c r="UF181" s="97"/>
      <c r="UG181" s="97"/>
      <c r="UH181" s="97"/>
      <c r="UI181" s="97"/>
      <c r="UJ181" s="97"/>
      <c r="UK181" s="97"/>
      <c r="UL181" s="97"/>
      <c r="UM181" s="97"/>
      <c r="UN181" s="97"/>
      <c r="UO181" s="97"/>
      <c r="UP181" s="97"/>
      <c r="UQ181" s="97"/>
      <c r="UR181" s="97"/>
      <c r="US181" s="97"/>
      <c r="UT181" s="97"/>
      <c r="UU181" s="97"/>
      <c r="UV181" s="97"/>
      <c r="UW181" s="97"/>
      <c r="UX181" s="97"/>
      <c r="UY181" s="97"/>
      <c r="UZ181" s="97"/>
      <c r="VA181" s="97"/>
      <c r="VB181" s="97"/>
      <c r="VC181" s="97"/>
      <c r="VD181" s="97"/>
      <c r="VE181" s="97"/>
      <c r="VF181" s="97"/>
    </row>
    <row r="182" spans="1:578" s="98" customFormat="1" ht="15">
      <c r="A182" s="84">
        <v>104</v>
      </c>
      <c r="B182" s="29" t="s">
        <v>43</v>
      </c>
      <c r="C182" s="85" t="s">
        <v>44</v>
      </c>
      <c r="D182" s="86">
        <v>203</v>
      </c>
      <c r="E182" s="85" t="s">
        <v>45</v>
      </c>
      <c r="F182" s="25" t="s">
        <v>46</v>
      </c>
      <c r="G182" s="29" t="s">
        <v>492</v>
      </c>
      <c r="H182" s="26" t="s">
        <v>493</v>
      </c>
      <c r="I182" s="89">
        <v>33604</v>
      </c>
      <c r="J182" s="90" t="s">
        <v>275</v>
      </c>
      <c r="K182" s="90"/>
      <c r="L182" s="88">
        <v>40</v>
      </c>
      <c r="M182" s="88" t="s">
        <v>49</v>
      </c>
      <c r="N182" s="88" t="s">
        <v>59</v>
      </c>
      <c r="O182" s="26" t="s">
        <v>491</v>
      </c>
      <c r="P182" s="87" t="s">
        <v>1174</v>
      </c>
      <c r="Q182" s="34" t="s">
        <v>1148</v>
      </c>
      <c r="R182" s="88">
        <v>1</v>
      </c>
      <c r="S182" s="92">
        <v>14774</v>
      </c>
      <c r="T182" s="92">
        <v>500</v>
      </c>
      <c r="U182" s="92"/>
      <c r="V182" s="91">
        <f t="shared" si="79"/>
        <v>15274</v>
      </c>
      <c r="W182" s="92">
        <f>+V182*20%</f>
        <v>3054.8</v>
      </c>
      <c r="X182" s="92"/>
      <c r="Y182" s="92">
        <f t="shared" si="80"/>
        <v>18328.8</v>
      </c>
      <c r="Z182" s="92">
        <v>869</v>
      </c>
      <c r="AA182" s="92">
        <v>599</v>
      </c>
      <c r="AB182" s="93">
        <f>102.68*6</f>
        <v>616.08000000000004</v>
      </c>
      <c r="AC182" s="92">
        <f t="shared" si="81"/>
        <v>3207.5399999999995</v>
      </c>
      <c r="AD182" s="92">
        <f t="shared" si="82"/>
        <v>549.86399999999992</v>
      </c>
      <c r="AE182" s="92">
        <f t="shared" si="83"/>
        <v>934.76879999999994</v>
      </c>
      <c r="AF182" s="92">
        <f t="shared" si="84"/>
        <v>366.57599999999996</v>
      </c>
      <c r="AG182" s="92">
        <f t="shared" si="85"/>
        <v>3299.4666666666667</v>
      </c>
      <c r="AH182" s="92">
        <f t="shared" si="86"/>
        <v>32994.666666666664</v>
      </c>
      <c r="AI182" s="92">
        <f t="shared" si="87"/>
        <v>9898.4</v>
      </c>
      <c r="AJ182" s="92">
        <f t="shared" si="88"/>
        <v>29321.006577777785</v>
      </c>
      <c r="AK182" s="92">
        <f t="shared" si="89"/>
        <v>351852.0789333334</v>
      </c>
      <c r="AL182" s="92"/>
      <c r="AM182" s="92"/>
      <c r="AN182" s="92"/>
      <c r="AO182" s="92"/>
      <c r="AP182" s="97"/>
      <c r="AQ182" s="94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  <c r="DU182" s="97"/>
      <c r="DV182" s="97"/>
      <c r="DW182" s="97"/>
      <c r="DX182" s="97"/>
      <c r="DY182" s="97"/>
      <c r="DZ182" s="97"/>
      <c r="EA182" s="97"/>
      <c r="EB182" s="97"/>
      <c r="EC182" s="97"/>
      <c r="ED182" s="97"/>
      <c r="EE182" s="97"/>
      <c r="EF182" s="97"/>
      <c r="EG182" s="97"/>
      <c r="EH182" s="97"/>
      <c r="EI182" s="97"/>
      <c r="EJ182" s="97"/>
      <c r="EK182" s="97"/>
      <c r="EL182" s="97"/>
      <c r="EM182" s="97"/>
      <c r="EN182" s="97"/>
      <c r="EO182" s="97"/>
      <c r="EP182" s="97"/>
      <c r="EQ182" s="97"/>
      <c r="ER182" s="97"/>
      <c r="ES182" s="97"/>
      <c r="ET182" s="97"/>
      <c r="EU182" s="97"/>
      <c r="EV182" s="97"/>
      <c r="EW182" s="97"/>
      <c r="EX182" s="97"/>
      <c r="EY182" s="97"/>
      <c r="EZ182" s="97"/>
      <c r="FA182" s="97"/>
      <c r="FB182" s="97"/>
      <c r="FC182" s="97"/>
      <c r="FD182" s="97"/>
      <c r="FE182" s="97"/>
      <c r="FF182" s="97"/>
      <c r="FG182" s="97"/>
      <c r="FH182" s="97"/>
      <c r="FI182" s="97"/>
      <c r="FJ182" s="97"/>
      <c r="FK182" s="97"/>
      <c r="FL182" s="97"/>
      <c r="FM182" s="97"/>
      <c r="FN182" s="97"/>
      <c r="FO182" s="97"/>
      <c r="FP182" s="97"/>
      <c r="FQ182" s="97"/>
      <c r="FR182" s="97"/>
      <c r="FS182" s="97"/>
      <c r="FT182" s="97"/>
      <c r="FU182" s="97"/>
      <c r="FV182" s="97"/>
      <c r="FW182" s="97"/>
      <c r="FX182" s="97"/>
      <c r="FY182" s="97"/>
      <c r="FZ182" s="97"/>
      <c r="GA182" s="97"/>
      <c r="GB182" s="97"/>
      <c r="GC182" s="97"/>
      <c r="GD182" s="97"/>
      <c r="GE182" s="97"/>
      <c r="GF182" s="97"/>
      <c r="GG182" s="97"/>
      <c r="GH182" s="97"/>
      <c r="GI182" s="97"/>
      <c r="GJ182" s="97"/>
      <c r="GK182" s="97"/>
      <c r="GL182" s="97"/>
      <c r="GM182" s="97"/>
      <c r="GN182" s="97"/>
      <c r="GO182" s="97"/>
      <c r="GP182" s="97"/>
      <c r="GQ182" s="97"/>
      <c r="GR182" s="97"/>
      <c r="GS182" s="97"/>
      <c r="GT182" s="97"/>
      <c r="GU182" s="97"/>
      <c r="GV182" s="97"/>
      <c r="GW182" s="97"/>
      <c r="GX182" s="97"/>
      <c r="GY182" s="97"/>
      <c r="GZ182" s="97"/>
      <c r="HA182" s="97"/>
      <c r="HB182" s="97"/>
      <c r="HC182" s="97"/>
      <c r="HD182" s="97"/>
      <c r="HE182" s="97"/>
      <c r="HF182" s="97"/>
      <c r="HG182" s="97"/>
      <c r="HH182" s="97"/>
      <c r="HI182" s="97"/>
      <c r="HJ182" s="97"/>
      <c r="HK182" s="97"/>
      <c r="HL182" s="97"/>
      <c r="HM182" s="97"/>
      <c r="HN182" s="97"/>
      <c r="HO182" s="97"/>
      <c r="HP182" s="97"/>
      <c r="HQ182" s="97"/>
      <c r="HR182" s="97"/>
      <c r="HS182" s="97"/>
      <c r="HT182" s="97"/>
      <c r="HU182" s="97"/>
      <c r="HV182" s="97"/>
      <c r="HW182" s="97"/>
      <c r="HX182" s="97"/>
      <c r="HY182" s="97"/>
      <c r="HZ182" s="97"/>
      <c r="IA182" s="97"/>
      <c r="IB182" s="97"/>
      <c r="IC182" s="97"/>
      <c r="ID182" s="97"/>
      <c r="IE182" s="97"/>
      <c r="IF182" s="97"/>
      <c r="IG182" s="97"/>
      <c r="IH182" s="97"/>
      <c r="II182" s="97"/>
      <c r="IJ182" s="97"/>
      <c r="IK182" s="97"/>
      <c r="IL182" s="97"/>
      <c r="IM182" s="97"/>
      <c r="IN182" s="97"/>
      <c r="IO182" s="97"/>
      <c r="IP182" s="97"/>
      <c r="IQ182" s="97"/>
      <c r="IR182" s="97"/>
      <c r="IS182" s="97"/>
      <c r="IT182" s="97"/>
      <c r="IU182" s="97"/>
      <c r="IV182" s="97"/>
      <c r="IW182" s="97"/>
      <c r="IX182" s="97"/>
      <c r="IY182" s="97"/>
      <c r="IZ182" s="97"/>
      <c r="JA182" s="97"/>
      <c r="JB182" s="97"/>
      <c r="JC182" s="97"/>
      <c r="JD182" s="97"/>
      <c r="JE182" s="97"/>
      <c r="JF182" s="97"/>
      <c r="JG182" s="97"/>
      <c r="JH182" s="97"/>
      <c r="JI182" s="97"/>
      <c r="JJ182" s="97"/>
      <c r="JK182" s="97"/>
      <c r="JL182" s="97"/>
      <c r="JM182" s="97"/>
      <c r="JN182" s="97"/>
      <c r="JO182" s="97"/>
      <c r="JP182" s="97"/>
      <c r="JQ182" s="97"/>
      <c r="JR182" s="97"/>
      <c r="JS182" s="97"/>
      <c r="JT182" s="97"/>
      <c r="JU182" s="97"/>
      <c r="JV182" s="97"/>
      <c r="JW182" s="97"/>
      <c r="JX182" s="97"/>
      <c r="JY182" s="97"/>
      <c r="JZ182" s="97"/>
      <c r="KA182" s="97"/>
      <c r="KB182" s="97"/>
      <c r="KC182" s="97"/>
      <c r="KD182" s="97"/>
      <c r="KE182" s="97"/>
      <c r="KF182" s="97"/>
      <c r="KG182" s="97"/>
      <c r="KH182" s="97"/>
      <c r="KI182" s="97"/>
      <c r="KJ182" s="97"/>
      <c r="KK182" s="97"/>
      <c r="KL182" s="97"/>
      <c r="KM182" s="97"/>
      <c r="KN182" s="97"/>
      <c r="KO182" s="97"/>
      <c r="KP182" s="97"/>
      <c r="KQ182" s="97"/>
      <c r="KR182" s="97"/>
      <c r="KS182" s="97"/>
      <c r="KT182" s="97"/>
      <c r="KU182" s="97"/>
      <c r="KV182" s="97"/>
      <c r="KW182" s="97"/>
      <c r="KX182" s="97"/>
      <c r="KY182" s="97"/>
      <c r="KZ182" s="97"/>
      <c r="LA182" s="97"/>
      <c r="LB182" s="97"/>
      <c r="LC182" s="97"/>
      <c r="LD182" s="97"/>
      <c r="LE182" s="97"/>
      <c r="LF182" s="97"/>
      <c r="LG182" s="97"/>
      <c r="LH182" s="97"/>
      <c r="LI182" s="97"/>
      <c r="LJ182" s="97"/>
      <c r="LK182" s="97"/>
      <c r="LL182" s="97"/>
      <c r="LM182" s="97"/>
      <c r="LN182" s="97"/>
      <c r="LO182" s="97"/>
      <c r="LP182" s="97"/>
      <c r="LQ182" s="97"/>
      <c r="LR182" s="97"/>
      <c r="LS182" s="97"/>
      <c r="LT182" s="97"/>
      <c r="LU182" s="97"/>
      <c r="LV182" s="97"/>
      <c r="LW182" s="97"/>
      <c r="LX182" s="97"/>
      <c r="LY182" s="97"/>
      <c r="LZ182" s="97"/>
      <c r="MA182" s="97"/>
      <c r="MB182" s="97"/>
      <c r="MC182" s="97"/>
      <c r="MD182" s="97"/>
      <c r="ME182" s="97"/>
      <c r="MF182" s="97"/>
      <c r="MG182" s="97"/>
      <c r="MH182" s="97"/>
      <c r="MI182" s="97"/>
      <c r="MJ182" s="97"/>
      <c r="MK182" s="97"/>
      <c r="ML182" s="97"/>
      <c r="MM182" s="97"/>
      <c r="MN182" s="97"/>
      <c r="MO182" s="97"/>
      <c r="MP182" s="97"/>
      <c r="MQ182" s="97"/>
      <c r="MR182" s="97"/>
      <c r="MS182" s="97"/>
      <c r="MT182" s="97"/>
      <c r="MU182" s="97"/>
      <c r="MV182" s="97"/>
      <c r="MW182" s="97"/>
      <c r="MX182" s="97"/>
      <c r="MY182" s="97"/>
      <c r="MZ182" s="97"/>
      <c r="NA182" s="97"/>
      <c r="NB182" s="97"/>
      <c r="NC182" s="97"/>
      <c r="ND182" s="97"/>
      <c r="NE182" s="97"/>
      <c r="NF182" s="97"/>
      <c r="NG182" s="97"/>
      <c r="NH182" s="97"/>
      <c r="NI182" s="97"/>
      <c r="NJ182" s="97"/>
      <c r="NK182" s="97"/>
      <c r="NL182" s="97"/>
      <c r="NM182" s="97"/>
      <c r="NN182" s="97"/>
      <c r="NO182" s="97"/>
      <c r="NP182" s="97"/>
      <c r="NQ182" s="97"/>
      <c r="NR182" s="97"/>
      <c r="NS182" s="97"/>
      <c r="NT182" s="97"/>
      <c r="NU182" s="97"/>
      <c r="NV182" s="97"/>
      <c r="NW182" s="97"/>
      <c r="NX182" s="97"/>
      <c r="NY182" s="97"/>
      <c r="NZ182" s="97"/>
      <c r="OA182" s="97"/>
      <c r="OB182" s="97"/>
      <c r="OC182" s="97"/>
      <c r="OD182" s="97"/>
      <c r="OE182" s="97"/>
      <c r="OF182" s="97"/>
      <c r="OG182" s="97"/>
      <c r="OH182" s="97"/>
      <c r="OI182" s="97"/>
      <c r="OJ182" s="97"/>
      <c r="OK182" s="97"/>
      <c r="OL182" s="97"/>
      <c r="OM182" s="97"/>
      <c r="ON182" s="97"/>
      <c r="OO182" s="97"/>
      <c r="OP182" s="97"/>
      <c r="OQ182" s="97"/>
      <c r="OR182" s="97"/>
      <c r="OS182" s="97"/>
      <c r="OT182" s="97"/>
      <c r="OU182" s="97"/>
      <c r="OV182" s="97"/>
      <c r="OW182" s="97"/>
      <c r="OX182" s="97"/>
      <c r="OY182" s="97"/>
      <c r="OZ182" s="97"/>
      <c r="PA182" s="97"/>
      <c r="PB182" s="97"/>
      <c r="PC182" s="97"/>
      <c r="PD182" s="97"/>
      <c r="PE182" s="97"/>
      <c r="PF182" s="97"/>
      <c r="PG182" s="97"/>
      <c r="PH182" s="97"/>
      <c r="PI182" s="97"/>
      <c r="PJ182" s="97"/>
      <c r="PK182" s="97"/>
      <c r="PL182" s="97"/>
      <c r="PM182" s="97"/>
      <c r="PN182" s="97"/>
      <c r="PO182" s="97"/>
      <c r="PP182" s="97"/>
      <c r="PQ182" s="97"/>
      <c r="PR182" s="97"/>
      <c r="PS182" s="97"/>
      <c r="PT182" s="97"/>
      <c r="PU182" s="97"/>
      <c r="PV182" s="97"/>
      <c r="PW182" s="97"/>
      <c r="PX182" s="97"/>
      <c r="PY182" s="97"/>
      <c r="PZ182" s="97"/>
      <c r="QA182" s="97"/>
      <c r="QB182" s="97"/>
      <c r="QC182" s="97"/>
      <c r="QD182" s="97"/>
      <c r="QE182" s="97"/>
      <c r="QF182" s="97"/>
      <c r="QG182" s="97"/>
      <c r="QH182" s="97"/>
      <c r="QI182" s="97"/>
      <c r="QJ182" s="97"/>
      <c r="QK182" s="97"/>
      <c r="QL182" s="97"/>
      <c r="QM182" s="97"/>
      <c r="QN182" s="97"/>
      <c r="QO182" s="97"/>
      <c r="QP182" s="97"/>
      <c r="QQ182" s="97"/>
      <c r="QR182" s="97"/>
      <c r="QS182" s="97"/>
      <c r="QT182" s="97"/>
      <c r="QU182" s="97"/>
      <c r="QV182" s="97"/>
      <c r="QW182" s="97"/>
      <c r="QX182" s="97"/>
      <c r="QY182" s="97"/>
      <c r="QZ182" s="97"/>
      <c r="RA182" s="97"/>
      <c r="RB182" s="97"/>
      <c r="RC182" s="97"/>
      <c r="RD182" s="97"/>
      <c r="RE182" s="97"/>
      <c r="RF182" s="97"/>
      <c r="RG182" s="97"/>
      <c r="RH182" s="97"/>
      <c r="RI182" s="97"/>
      <c r="RJ182" s="97"/>
      <c r="RK182" s="97"/>
      <c r="RL182" s="97"/>
      <c r="RM182" s="97"/>
      <c r="RN182" s="97"/>
      <c r="RO182" s="97"/>
      <c r="RP182" s="97"/>
      <c r="RQ182" s="97"/>
      <c r="RR182" s="97"/>
      <c r="RS182" s="97"/>
      <c r="RT182" s="97"/>
      <c r="RU182" s="97"/>
      <c r="RV182" s="97"/>
      <c r="RW182" s="97"/>
      <c r="RX182" s="97"/>
      <c r="RY182" s="97"/>
      <c r="RZ182" s="97"/>
      <c r="SA182" s="97"/>
      <c r="SB182" s="97"/>
      <c r="SC182" s="97"/>
      <c r="SD182" s="97"/>
      <c r="SE182" s="97"/>
      <c r="SF182" s="97"/>
      <c r="SG182" s="97"/>
      <c r="SH182" s="97"/>
      <c r="SI182" s="97"/>
      <c r="SJ182" s="97"/>
      <c r="SK182" s="97"/>
      <c r="SL182" s="97"/>
      <c r="SM182" s="97"/>
      <c r="SN182" s="97"/>
      <c r="SO182" s="97"/>
      <c r="SP182" s="97"/>
      <c r="SQ182" s="97"/>
      <c r="SR182" s="97"/>
      <c r="SS182" s="97"/>
      <c r="ST182" s="97"/>
      <c r="SU182" s="97"/>
      <c r="SV182" s="97"/>
      <c r="SW182" s="97"/>
      <c r="SX182" s="97"/>
      <c r="SY182" s="97"/>
      <c r="SZ182" s="97"/>
      <c r="TA182" s="97"/>
      <c r="TB182" s="97"/>
      <c r="TC182" s="97"/>
      <c r="TD182" s="97"/>
      <c r="TE182" s="97"/>
      <c r="TF182" s="97"/>
      <c r="TG182" s="97"/>
      <c r="TH182" s="97"/>
      <c r="TI182" s="97"/>
      <c r="TJ182" s="97"/>
      <c r="TK182" s="97"/>
      <c r="TL182" s="97"/>
      <c r="TM182" s="97"/>
      <c r="TN182" s="97"/>
      <c r="TO182" s="97"/>
      <c r="TP182" s="97"/>
      <c r="TQ182" s="97"/>
      <c r="TR182" s="97"/>
      <c r="TS182" s="97"/>
      <c r="TT182" s="97"/>
      <c r="TU182" s="97"/>
      <c r="TV182" s="97"/>
      <c r="TW182" s="97"/>
      <c r="TX182" s="97"/>
      <c r="TY182" s="97"/>
      <c r="TZ182" s="97"/>
      <c r="UA182" s="97"/>
      <c r="UB182" s="97"/>
      <c r="UC182" s="97"/>
      <c r="UD182" s="97"/>
      <c r="UE182" s="97"/>
      <c r="UF182" s="97"/>
      <c r="UG182" s="97"/>
      <c r="UH182" s="97"/>
      <c r="UI182" s="97"/>
      <c r="UJ182" s="97"/>
      <c r="UK182" s="97"/>
      <c r="UL182" s="97"/>
      <c r="UM182" s="97"/>
      <c r="UN182" s="97"/>
      <c r="UO182" s="97"/>
      <c r="UP182" s="97"/>
      <c r="UQ182" s="97"/>
      <c r="UR182" s="97"/>
      <c r="US182" s="97"/>
      <c r="UT182" s="97"/>
      <c r="UU182" s="97"/>
      <c r="UV182" s="97"/>
      <c r="UW182" s="97"/>
      <c r="UX182" s="97"/>
      <c r="UY182" s="97"/>
      <c r="UZ182" s="97"/>
      <c r="VA182" s="97"/>
      <c r="VB182" s="97"/>
      <c r="VC182" s="97"/>
      <c r="VD182" s="97"/>
      <c r="VE182" s="97"/>
      <c r="VF182" s="97"/>
    </row>
    <row r="183" spans="1:578" s="98" customFormat="1" ht="15">
      <c r="A183" s="84">
        <v>105</v>
      </c>
      <c r="B183" s="29" t="s">
        <v>43</v>
      </c>
      <c r="C183" s="85" t="s">
        <v>44</v>
      </c>
      <c r="D183" s="86">
        <v>203</v>
      </c>
      <c r="E183" s="85" t="s">
        <v>45</v>
      </c>
      <c r="F183" s="25" t="s">
        <v>46</v>
      </c>
      <c r="G183" s="29" t="s">
        <v>494</v>
      </c>
      <c r="H183" s="26" t="s">
        <v>495</v>
      </c>
      <c r="I183" s="89">
        <v>43472</v>
      </c>
      <c r="J183" s="90"/>
      <c r="K183" s="90">
        <v>22</v>
      </c>
      <c r="L183" s="88">
        <v>40</v>
      </c>
      <c r="M183" s="88" t="s">
        <v>49</v>
      </c>
      <c r="N183" s="88" t="s">
        <v>50</v>
      </c>
      <c r="O183" s="26" t="s">
        <v>496</v>
      </c>
      <c r="P183" s="87" t="s">
        <v>1174</v>
      </c>
      <c r="Q183" s="34" t="s">
        <v>1148</v>
      </c>
      <c r="R183" s="88">
        <v>1</v>
      </c>
      <c r="S183" s="91">
        <v>42219</v>
      </c>
      <c r="T183" s="91"/>
      <c r="U183" s="91"/>
      <c r="V183" s="91">
        <f t="shared" si="79"/>
        <v>42219</v>
      </c>
      <c r="W183" s="92"/>
      <c r="X183" s="92"/>
      <c r="Y183" s="92">
        <f t="shared" si="80"/>
        <v>42219</v>
      </c>
      <c r="Z183" s="91">
        <v>1865</v>
      </c>
      <c r="AA183" s="91">
        <v>1345</v>
      </c>
      <c r="AB183" s="93"/>
      <c r="AC183" s="92">
        <f t="shared" si="81"/>
        <v>7388.3249999999998</v>
      </c>
      <c r="AD183" s="92">
        <f t="shared" si="82"/>
        <v>1266.57</v>
      </c>
      <c r="AE183" s="92">
        <f t="shared" si="83"/>
        <v>2153.1689999999999</v>
      </c>
      <c r="AF183" s="92">
        <f t="shared" si="84"/>
        <v>844.38</v>
      </c>
      <c r="AG183" s="92">
        <f t="shared" si="85"/>
        <v>7571.5</v>
      </c>
      <c r="AH183" s="92">
        <f t="shared" si="86"/>
        <v>75715</v>
      </c>
      <c r="AI183" s="92">
        <f t="shared" si="87"/>
        <v>22714.5</v>
      </c>
      <c r="AJ183" s="92">
        <f t="shared" si="88"/>
        <v>65914.86066666666</v>
      </c>
      <c r="AK183" s="92">
        <f t="shared" si="89"/>
        <v>790978.32799999998</v>
      </c>
      <c r="AL183" s="92"/>
      <c r="AM183" s="92"/>
      <c r="AN183" s="92"/>
      <c r="AO183" s="92"/>
      <c r="AP183" s="97"/>
      <c r="AQ183" s="94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  <c r="CF183" s="97"/>
      <c r="CG183" s="97"/>
      <c r="CH183" s="97"/>
      <c r="CI183" s="97"/>
      <c r="CJ183" s="97"/>
      <c r="CK183" s="97"/>
      <c r="CL183" s="97"/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  <c r="DU183" s="97"/>
      <c r="DV183" s="97"/>
      <c r="DW183" s="97"/>
      <c r="DX183" s="97"/>
      <c r="DY183" s="97"/>
      <c r="DZ183" s="97"/>
      <c r="EA183" s="97"/>
      <c r="EB183" s="97"/>
      <c r="EC183" s="97"/>
      <c r="ED183" s="97"/>
      <c r="EE183" s="97"/>
      <c r="EF183" s="97"/>
      <c r="EG183" s="97"/>
      <c r="EH183" s="97"/>
      <c r="EI183" s="97"/>
      <c r="EJ183" s="97"/>
      <c r="EK183" s="97"/>
      <c r="EL183" s="97"/>
      <c r="EM183" s="97"/>
      <c r="EN183" s="97"/>
      <c r="EO183" s="97"/>
      <c r="EP183" s="97"/>
      <c r="EQ183" s="97"/>
      <c r="ER183" s="97"/>
      <c r="ES183" s="97"/>
      <c r="ET183" s="97"/>
      <c r="EU183" s="97"/>
      <c r="EV183" s="97"/>
      <c r="EW183" s="97"/>
      <c r="EX183" s="97"/>
      <c r="EY183" s="97"/>
      <c r="EZ183" s="97"/>
      <c r="FA183" s="97"/>
      <c r="FB183" s="97"/>
      <c r="FC183" s="97"/>
      <c r="FD183" s="97"/>
      <c r="FE183" s="97"/>
      <c r="FF183" s="97"/>
      <c r="FG183" s="97"/>
      <c r="FH183" s="97"/>
      <c r="FI183" s="97"/>
      <c r="FJ183" s="97"/>
      <c r="FK183" s="97"/>
      <c r="FL183" s="97"/>
      <c r="FM183" s="97"/>
      <c r="FN183" s="97"/>
      <c r="FO183" s="97"/>
      <c r="FP183" s="97"/>
      <c r="FQ183" s="97"/>
      <c r="FR183" s="97"/>
      <c r="FS183" s="97"/>
      <c r="FT183" s="97"/>
      <c r="FU183" s="97"/>
      <c r="FV183" s="97"/>
      <c r="FW183" s="97"/>
      <c r="FX183" s="97"/>
      <c r="FY183" s="97"/>
      <c r="FZ183" s="97"/>
      <c r="GA183" s="97"/>
      <c r="GB183" s="97"/>
      <c r="GC183" s="97"/>
      <c r="GD183" s="97"/>
      <c r="GE183" s="97"/>
      <c r="GF183" s="97"/>
      <c r="GG183" s="97"/>
      <c r="GH183" s="97"/>
      <c r="GI183" s="97"/>
      <c r="GJ183" s="97"/>
      <c r="GK183" s="97"/>
      <c r="GL183" s="97"/>
      <c r="GM183" s="97"/>
      <c r="GN183" s="97"/>
      <c r="GO183" s="97"/>
      <c r="GP183" s="97"/>
      <c r="GQ183" s="97"/>
      <c r="GR183" s="97"/>
      <c r="GS183" s="97"/>
      <c r="GT183" s="97"/>
      <c r="GU183" s="97"/>
      <c r="GV183" s="97"/>
      <c r="GW183" s="97"/>
      <c r="GX183" s="97"/>
      <c r="GY183" s="97"/>
      <c r="GZ183" s="97"/>
      <c r="HA183" s="97"/>
      <c r="HB183" s="97"/>
      <c r="HC183" s="97"/>
      <c r="HD183" s="97"/>
      <c r="HE183" s="97"/>
      <c r="HF183" s="97"/>
      <c r="HG183" s="97"/>
      <c r="HH183" s="97"/>
      <c r="HI183" s="97"/>
      <c r="HJ183" s="97"/>
      <c r="HK183" s="97"/>
      <c r="HL183" s="97"/>
      <c r="HM183" s="97"/>
      <c r="HN183" s="97"/>
      <c r="HO183" s="97"/>
      <c r="HP183" s="97"/>
      <c r="HQ183" s="97"/>
      <c r="HR183" s="97"/>
      <c r="HS183" s="97"/>
      <c r="HT183" s="97"/>
      <c r="HU183" s="97"/>
      <c r="HV183" s="97"/>
      <c r="HW183" s="97"/>
      <c r="HX183" s="97"/>
      <c r="HY183" s="97"/>
      <c r="HZ183" s="97"/>
      <c r="IA183" s="97"/>
      <c r="IB183" s="97"/>
      <c r="IC183" s="97"/>
      <c r="ID183" s="97"/>
      <c r="IE183" s="97"/>
      <c r="IF183" s="97"/>
      <c r="IG183" s="97"/>
      <c r="IH183" s="97"/>
      <c r="II183" s="97"/>
      <c r="IJ183" s="97"/>
      <c r="IK183" s="97"/>
      <c r="IL183" s="97"/>
      <c r="IM183" s="97"/>
      <c r="IN183" s="97"/>
      <c r="IO183" s="97"/>
      <c r="IP183" s="97"/>
      <c r="IQ183" s="97"/>
      <c r="IR183" s="97"/>
      <c r="IS183" s="97"/>
      <c r="IT183" s="97"/>
      <c r="IU183" s="97"/>
      <c r="IV183" s="97"/>
      <c r="IW183" s="97"/>
      <c r="IX183" s="97"/>
      <c r="IY183" s="97"/>
      <c r="IZ183" s="97"/>
      <c r="JA183" s="97"/>
      <c r="JB183" s="97"/>
      <c r="JC183" s="97"/>
      <c r="JD183" s="97"/>
      <c r="JE183" s="97"/>
      <c r="JF183" s="97"/>
      <c r="JG183" s="97"/>
      <c r="JH183" s="97"/>
      <c r="JI183" s="97"/>
      <c r="JJ183" s="97"/>
      <c r="JK183" s="97"/>
      <c r="JL183" s="97"/>
      <c r="JM183" s="97"/>
      <c r="JN183" s="97"/>
      <c r="JO183" s="97"/>
      <c r="JP183" s="97"/>
      <c r="JQ183" s="97"/>
      <c r="JR183" s="97"/>
      <c r="JS183" s="97"/>
      <c r="JT183" s="97"/>
      <c r="JU183" s="97"/>
      <c r="JV183" s="97"/>
      <c r="JW183" s="97"/>
      <c r="JX183" s="97"/>
      <c r="JY183" s="97"/>
      <c r="JZ183" s="97"/>
      <c r="KA183" s="97"/>
      <c r="KB183" s="97"/>
      <c r="KC183" s="97"/>
      <c r="KD183" s="97"/>
      <c r="KE183" s="97"/>
      <c r="KF183" s="97"/>
      <c r="KG183" s="97"/>
      <c r="KH183" s="97"/>
      <c r="KI183" s="97"/>
      <c r="KJ183" s="97"/>
      <c r="KK183" s="97"/>
      <c r="KL183" s="97"/>
      <c r="KM183" s="97"/>
      <c r="KN183" s="97"/>
      <c r="KO183" s="97"/>
      <c r="KP183" s="97"/>
      <c r="KQ183" s="97"/>
      <c r="KR183" s="97"/>
      <c r="KS183" s="97"/>
      <c r="KT183" s="97"/>
      <c r="KU183" s="97"/>
      <c r="KV183" s="97"/>
      <c r="KW183" s="97"/>
      <c r="KX183" s="97"/>
      <c r="KY183" s="97"/>
      <c r="KZ183" s="97"/>
      <c r="LA183" s="97"/>
      <c r="LB183" s="97"/>
      <c r="LC183" s="97"/>
      <c r="LD183" s="97"/>
      <c r="LE183" s="97"/>
      <c r="LF183" s="97"/>
      <c r="LG183" s="97"/>
      <c r="LH183" s="97"/>
      <c r="LI183" s="97"/>
      <c r="LJ183" s="97"/>
      <c r="LK183" s="97"/>
      <c r="LL183" s="97"/>
      <c r="LM183" s="97"/>
      <c r="LN183" s="97"/>
      <c r="LO183" s="97"/>
      <c r="LP183" s="97"/>
      <c r="LQ183" s="97"/>
      <c r="LR183" s="97"/>
      <c r="LS183" s="97"/>
      <c r="LT183" s="97"/>
      <c r="LU183" s="97"/>
      <c r="LV183" s="97"/>
      <c r="LW183" s="97"/>
      <c r="LX183" s="97"/>
      <c r="LY183" s="97"/>
      <c r="LZ183" s="97"/>
      <c r="MA183" s="97"/>
      <c r="MB183" s="97"/>
      <c r="MC183" s="97"/>
      <c r="MD183" s="97"/>
      <c r="ME183" s="97"/>
      <c r="MF183" s="97"/>
      <c r="MG183" s="97"/>
      <c r="MH183" s="97"/>
      <c r="MI183" s="97"/>
      <c r="MJ183" s="97"/>
      <c r="MK183" s="97"/>
      <c r="ML183" s="97"/>
      <c r="MM183" s="97"/>
      <c r="MN183" s="97"/>
      <c r="MO183" s="97"/>
      <c r="MP183" s="97"/>
      <c r="MQ183" s="97"/>
      <c r="MR183" s="97"/>
      <c r="MS183" s="97"/>
      <c r="MT183" s="97"/>
      <c r="MU183" s="97"/>
      <c r="MV183" s="97"/>
      <c r="MW183" s="97"/>
      <c r="MX183" s="97"/>
      <c r="MY183" s="97"/>
      <c r="MZ183" s="97"/>
      <c r="NA183" s="97"/>
      <c r="NB183" s="97"/>
      <c r="NC183" s="97"/>
      <c r="ND183" s="97"/>
      <c r="NE183" s="97"/>
      <c r="NF183" s="97"/>
      <c r="NG183" s="97"/>
      <c r="NH183" s="97"/>
      <c r="NI183" s="97"/>
      <c r="NJ183" s="97"/>
      <c r="NK183" s="97"/>
      <c r="NL183" s="97"/>
      <c r="NM183" s="97"/>
      <c r="NN183" s="97"/>
      <c r="NO183" s="97"/>
      <c r="NP183" s="97"/>
      <c r="NQ183" s="97"/>
      <c r="NR183" s="97"/>
      <c r="NS183" s="97"/>
      <c r="NT183" s="97"/>
      <c r="NU183" s="97"/>
      <c r="NV183" s="97"/>
      <c r="NW183" s="97"/>
      <c r="NX183" s="97"/>
      <c r="NY183" s="97"/>
      <c r="NZ183" s="97"/>
      <c r="OA183" s="97"/>
      <c r="OB183" s="97"/>
      <c r="OC183" s="97"/>
      <c r="OD183" s="97"/>
      <c r="OE183" s="97"/>
      <c r="OF183" s="97"/>
      <c r="OG183" s="97"/>
      <c r="OH183" s="97"/>
      <c r="OI183" s="97"/>
      <c r="OJ183" s="97"/>
      <c r="OK183" s="97"/>
      <c r="OL183" s="97"/>
      <c r="OM183" s="97"/>
      <c r="ON183" s="97"/>
      <c r="OO183" s="97"/>
      <c r="OP183" s="97"/>
      <c r="OQ183" s="97"/>
      <c r="OR183" s="97"/>
      <c r="OS183" s="97"/>
      <c r="OT183" s="97"/>
      <c r="OU183" s="97"/>
      <c r="OV183" s="97"/>
      <c r="OW183" s="97"/>
      <c r="OX183" s="97"/>
      <c r="OY183" s="97"/>
      <c r="OZ183" s="97"/>
      <c r="PA183" s="97"/>
      <c r="PB183" s="97"/>
      <c r="PC183" s="97"/>
      <c r="PD183" s="97"/>
      <c r="PE183" s="97"/>
      <c r="PF183" s="97"/>
      <c r="PG183" s="97"/>
      <c r="PH183" s="97"/>
      <c r="PI183" s="97"/>
      <c r="PJ183" s="97"/>
      <c r="PK183" s="97"/>
      <c r="PL183" s="97"/>
      <c r="PM183" s="97"/>
      <c r="PN183" s="97"/>
      <c r="PO183" s="97"/>
      <c r="PP183" s="97"/>
      <c r="PQ183" s="97"/>
      <c r="PR183" s="97"/>
      <c r="PS183" s="97"/>
      <c r="PT183" s="97"/>
      <c r="PU183" s="97"/>
      <c r="PV183" s="97"/>
      <c r="PW183" s="97"/>
      <c r="PX183" s="97"/>
      <c r="PY183" s="97"/>
      <c r="PZ183" s="97"/>
      <c r="QA183" s="97"/>
      <c r="QB183" s="97"/>
      <c r="QC183" s="97"/>
      <c r="QD183" s="97"/>
      <c r="QE183" s="97"/>
      <c r="QF183" s="97"/>
      <c r="QG183" s="97"/>
      <c r="QH183" s="97"/>
      <c r="QI183" s="97"/>
      <c r="QJ183" s="97"/>
      <c r="QK183" s="97"/>
      <c r="QL183" s="97"/>
      <c r="QM183" s="97"/>
      <c r="QN183" s="97"/>
      <c r="QO183" s="97"/>
      <c r="QP183" s="97"/>
      <c r="QQ183" s="97"/>
      <c r="QR183" s="97"/>
      <c r="QS183" s="97"/>
      <c r="QT183" s="97"/>
      <c r="QU183" s="97"/>
      <c r="QV183" s="97"/>
      <c r="QW183" s="97"/>
      <c r="QX183" s="97"/>
      <c r="QY183" s="97"/>
      <c r="QZ183" s="97"/>
      <c r="RA183" s="97"/>
      <c r="RB183" s="97"/>
      <c r="RC183" s="97"/>
      <c r="RD183" s="97"/>
      <c r="RE183" s="97"/>
      <c r="RF183" s="97"/>
      <c r="RG183" s="97"/>
      <c r="RH183" s="97"/>
      <c r="RI183" s="97"/>
      <c r="RJ183" s="97"/>
      <c r="RK183" s="97"/>
      <c r="RL183" s="97"/>
      <c r="RM183" s="97"/>
      <c r="RN183" s="97"/>
      <c r="RO183" s="97"/>
      <c r="RP183" s="97"/>
      <c r="RQ183" s="97"/>
      <c r="RR183" s="97"/>
      <c r="RS183" s="97"/>
      <c r="RT183" s="97"/>
      <c r="RU183" s="97"/>
      <c r="RV183" s="97"/>
      <c r="RW183" s="97"/>
      <c r="RX183" s="97"/>
      <c r="RY183" s="97"/>
      <c r="RZ183" s="97"/>
      <c r="SA183" s="97"/>
      <c r="SB183" s="97"/>
      <c r="SC183" s="97"/>
      <c r="SD183" s="97"/>
      <c r="SE183" s="97"/>
      <c r="SF183" s="97"/>
      <c r="SG183" s="97"/>
      <c r="SH183" s="97"/>
      <c r="SI183" s="97"/>
      <c r="SJ183" s="97"/>
      <c r="SK183" s="97"/>
      <c r="SL183" s="97"/>
      <c r="SM183" s="97"/>
      <c r="SN183" s="97"/>
      <c r="SO183" s="97"/>
      <c r="SP183" s="97"/>
      <c r="SQ183" s="97"/>
      <c r="SR183" s="97"/>
      <c r="SS183" s="97"/>
      <c r="ST183" s="97"/>
      <c r="SU183" s="97"/>
      <c r="SV183" s="97"/>
      <c r="SW183" s="97"/>
      <c r="SX183" s="97"/>
      <c r="SY183" s="97"/>
      <c r="SZ183" s="97"/>
      <c r="TA183" s="97"/>
      <c r="TB183" s="97"/>
      <c r="TC183" s="97"/>
      <c r="TD183" s="97"/>
      <c r="TE183" s="97"/>
      <c r="TF183" s="97"/>
      <c r="TG183" s="97"/>
      <c r="TH183" s="97"/>
      <c r="TI183" s="97"/>
      <c r="TJ183" s="97"/>
      <c r="TK183" s="97"/>
      <c r="TL183" s="97"/>
      <c r="TM183" s="97"/>
      <c r="TN183" s="97"/>
      <c r="TO183" s="97"/>
      <c r="TP183" s="97"/>
      <c r="TQ183" s="97"/>
      <c r="TR183" s="97"/>
      <c r="TS183" s="97"/>
      <c r="TT183" s="97"/>
      <c r="TU183" s="97"/>
      <c r="TV183" s="97"/>
      <c r="TW183" s="97"/>
      <c r="TX183" s="97"/>
      <c r="TY183" s="97"/>
      <c r="TZ183" s="97"/>
      <c r="UA183" s="97"/>
      <c r="UB183" s="97"/>
      <c r="UC183" s="97"/>
      <c r="UD183" s="97"/>
      <c r="UE183" s="97"/>
      <c r="UF183" s="97"/>
      <c r="UG183" s="97"/>
      <c r="UH183" s="97"/>
      <c r="UI183" s="97"/>
      <c r="UJ183" s="97"/>
      <c r="UK183" s="97"/>
      <c r="UL183" s="97"/>
      <c r="UM183" s="97"/>
      <c r="UN183" s="97"/>
      <c r="UO183" s="97"/>
      <c r="UP183" s="97"/>
      <c r="UQ183" s="97"/>
      <c r="UR183" s="97"/>
      <c r="US183" s="97"/>
      <c r="UT183" s="97"/>
      <c r="UU183" s="97"/>
      <c r="UV183" s="97"/>
      <c r="UW183" s="97"/>
      <c r="UX183" s="97"/>
      <c r="UY183" s="97"/>
      <c r="UZ183" s="97"/>
      <c r="VA183" s="97"/>
      <c r="VB183" s="97"/>
      <c r="VC183" s="97"/>
      <c r="VD183" s="97"/>
      <c r="VE183" s="97"/>
      <c r="VF183" s="97"/>
    </row>
    <row r="184" spans="1:578" s="98" customFormat="1" ht="15">
      <c r="A184" s="84">
        <v>106</v>
      </c>
      <c r="B184" s="29" t="s">
        <v>43</v>
      </c>
      <c r="C184" s="85" t="s">
        <v>44</v>
      </c>
      <c r="D184" s="86">
        <v>203</v>
      </c>
      <c r="E184" s="85" t="s">
        <v>45</v>
      </c>
      <c r="F184" s="25" t="s">
        <v>46</v>
      </c>
      <c r="G184" s="29" t="s">
        <v>497</v>
      </c>
      <c r="H184" s="26" t="s">
        <v>498</v>
      </c>
      <c r="I184" s="89">
        <v>38184</v>
      </c>
      <c r="J184" s="90"/>
      <c r="K184" s="90">
        <v>16</v>
      </c>
      <c r="L184" s="88">
        <v>40</v>
      </c>
      <c r="M184" s="88" t="s">
        <v>49</v>
      </c>
      <c r="N184" s="88" t="s">
        <v>50</v>
      </c>
      <c r="O184" s="26" t="s">
        <v>499</v>
      </c>
      <c r="P184" s="87" t="s">
        <v>1174</v>
      </c>
      <c r="Q184" s="34" t="s">
        <v>1148</v>
      </c>
      <c r="R184" s="88">
        <v>1</v>
      </c>
      <c r="S184" s="91">
        <v>22832</v>
      </c>
      <c r="T184" s="91"/>
      <c r="U184" s="91"/>
      <c r="V184" s="91">
        <f t="shared" si="79"/>
        <v>22832</v>
      </c>
      <c r="W184" s="92"/>
      <c r="X184" s="92"/>
      <c r="Y184" s="92">
        <f t="shared" si="80"/>
        <v>22832</v>
      </c>
      <c r="Z184" s="91">
        <v>1247</v>
      </c>
      <c r="AA184" s="91">
        <v>779</v>
      </c>
      <c r="AB184" s="93">
        <f>102.68*4</f>
        <v>410.72</v>
      </c>
      <c r="AC184" s="92">
        <f t="shared" si="81"/>
        <v>3995.6</v>
      </c>
      <c r="AD184" s="92">
        <f t="shared" si="82"/>
        <v>684.95999999999992</v>
      </c>
      <c r="AE184" s="92">
        <f t="shared" si="83"/>
        <v>1164.432</v>
      </c>
      <c r="AF184" s="92">
        <f t="shared" si="84"/>
        <v>456.64</v>
      </c>
      <c r="AG184" s="92">
        <f t="shared" si="85"/>
        <v>4143</v>
      </c>
      <c r="AH184" s="92">
        <f t="shared" si="86"/>
        <v>41430</v>
      </c>
      <c r="AI184" s="92">
        <f t="shared" si="87"/>
        <v>12429</v>
      </c>
      <c r="AJ184" s="92">
        <f t="shared" si="88"/>
        <v>36403.851999999999</v>
      </c>
      <c r="AK184" s="92">
        <f t="shared" si="89"/>
        <v>436846.22399999999</v>
      </c>
      <c r="AL184" s="92"/>
      <c r="AM184" s="92"/>
      <c r="AN184" s="92"/>
      <c r="AO184" s="92"/>
      <c r="AP184" s="97"/>
      <c r="AQ184" s="94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  <c r="CF184" s="97"/>
      <c r="CG184" s="97"/>
      <c r="CH184" s="97"/>
      <c r="CI184" s="97"/>
      <c r="CJ184" s="97"/>
      <c r="CK184" s="97"/>
      <c r="CL184" s="97"/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  <c r="DU184" s="97"/>
      <c r="DV184" s="97"/>
      <c r="DW184" s="97"/>
      <c r="DX184" s="97"/>
      <c r="DY184" s="97"/>
      <c r="DZ184" s="97"/>
      <c r="EA184" s="97"/>
      <c r="EB184" s="97"/>
      <c r="EC184" s="97"/>
      <c r="ED184" s="97"/>
      <c r="EE184" s="97"/>
      <c r="EF184" s="97"/>
      <c r="EG184" s="97"/>
      <c r="EH184" s="97"/>
      <c r="EI184" s="97"/>
      <c r="EJ184" s="97"/>
      <c r="EK184" s="97"/>
      <c r="EL184" s="97"/>
      <c r="EM184" s="97"/>
      <c r="EN184" s="97"/>
      <c r="EO184" s="97"/>
      <c r="EP184" s="97"/>
      <c r="EQ184" s="97"/>
      <c r="ER184" s="97"/>
      <c r="ES184" s="97"/>
      <c r="ET184" s="97"/>
      <c r="EU184" s="97"/>
      <c r="EV184" s="97"/>
      <c r="EW184" s="97"/>
      <c r="EX184" s="97"/>
      <c r="EY184" s="97"/>
      <c r="EZ184" s="97"/>
      <c r="FA184" s="97"/>
      <c r="FB184" s="97"/>
      <c r="FC184" s="97"/>
      <c r="FD184" s="97"/>
      <c r="FE184" s="97"/>
      <c r="FF184" s="97"/>
      <c r="FG184" s="97"/>
      <c r="FH184" s="97"/>
      <c r="FI184" s="97"/>
      <c r="FJ184" s="97"/>
      <c r="FK184" s="97"/>
      <c r="FL184" s="97"/>
      <c r="FM184" s="97"/>
      <c r="FN184" s="97"/>
      <c r="FO184" s="97"/>
      <c r="FP184" s="97"/>
      <c r="FQ184" s="97"/>
      <c r="FR184" s="97"/>
      <c r="FS184" s="97"/>
      <c r="FT184" s="97"/>
      <c r="FU184" s="97"/>
      <c r="FV184" s="97"/>
      <c r="FW184" s="97"/>
      <c r="FX184" s="97"/>
      <c r="FY184" s="97"/>
      <c r="FZ184" s="97"/>
      <c r="GA184" s="97"/>
      <c r="GB184" s="97"/>
      <c r="GC184" s="97"/>
      <c r="GD184" s="97"/>
      <c r="GE184" s="97"/>
      <c r="GF184" s="97"/>
      <c r="GG184" s="97"/>
      <c r="GH184" s="97"/>
      <c r="GI184" s="97"/>
      <c r="GJ184" s="97"/>
      <c r="GK184" s="97"/>
      <c r="GL184" s="97"/>
      <c r="GM184" s="97"/>
      <c r="GN184" s="97"/>
      <c r="GO184" s="97"/>
      <c r="GP184" s="97"/>
      <c r="GQ184" s="97"/>
      <c r="GR184" s="97"/>
      <c r="GS184" s="97"/>
      <c r="GT184" s="97"/>
      <c r="GU184" s="97"/>
      <c r="GV184" s="97"/>
      <c r="GW184" s="97"/>
      <c r="GX184" s="97"/>
      <c r="GY184" s="97"/>
      <c r="GZ184" s="97"/>
      <c r="HA184" s="97"/>
      <c r="HB184" s="97"/>
      <c r="HC184" s="97"/>
      <c r="HD184" s="97"/>
      <c r="HE184" s="97"/>
      <c r="HF184" s="97"/>
      <c r="HG184" s="97"/>
      <c r="HH184" s="97"/>
      <c r="HI184" s="97"/>
      <c r="HJ184" s="97"/>
      <c r="HK184" s="97"/>
      <c r="HL184" s="97"/>
      <c r="HM184" s="97"/>
      <c r="HN184" s="97"/>
      <c r="HO184" s="97"/>
      <c r="HP184" s="97"/>
      <c r="HQ184" s="97"/>
      <c r="HR184" s="97"/>
      <c r="HS184" s="97"/>
      <c r="HT184" s="97"/>
      <c r="HU184" s="97"/>
      <c r="HV184" s="97"/>
      <c r="HW184" s="97"/>
      <c r="HX184" s="97"/>
      <c r="HY184" s="97"/>
      <c r="HZ184" s="97"/>
      <c r="IA184" s="97"/>
      <c r="IB184" s="97"/>
      <c r="IC184" s="97"/>
      <c r="ID184" s="97"/>
      <c r="IE184" s="97"/>
      <c r="IF184" s="97"/>
      <c r="IG184" s="97"/>
      <c r="IH184" s="97"/>
      <c r="II184" s="97"/>
      <c r="IJ184" s="97"/>
      <c r="IK184" s="97"/>
      <c r="IL184" s="97"/>
      <c r="IM184" s="97"/>
      <c r="IN184" s="97"/>
      <c r="IO184" s="97"/>
      <c r="IP184" s="97"/>
      <c r="IQ184" s="97"/>
      <c r="IR184" s="97"/>
      <c r="IS184" s="97"/>
      <c r="IT184" s="97"/>
      <c r="IU184" s="97"/>
      <c r="IV184" s="97"/>
      <c r="IW184" s="97"/>
      <c r="IX184" s="97"/>
      <c r="IY184" s="97"/>
      <c r="IZ184" s="97"/>
      <c r="JA184" s="97"/>
      <c r="JB184" s="97"/>
      <c r="JC184" s="97"/>
      <c r="JD184" s="97"/>
      <c r="JE184" s="97"/>
      <c r="JF184" s="97"/>
      <c r="JG184" s="97"/>
      <c r="JH184" s="97"/>
      <c r="JI184" s="97"/>
      <c r="JJ184" s="97"/>
      <c r="JK184" s="97"/>
      <c r="JL184" s="97"/>
      <c r="JM184" s="97"/>
      <c r="JN184" s="97"/>
      <c r="JO184" s="97"/>
      <c r="JP184" s="97"/>
      <c r="JQ184" s="97"/>
      <c r="JR184" s="97"/>
      <c r="JS184" s="97"/>
      <c r="JT184" s="97"/>
      <c r="JU184" s="97"/>
      <c r="JV184" s="97"/>
      <c r="JW184" s="97"/>
      <c r="JX184" s="97"/>
      <c r="JY184" s="97"/>
      <c r="JZ184" s="97"/>
      <c r="KA184" s="97"/>
      <c r="KB184" s="97"/>
      <c r="KC184" s="97"/>
      <c r="KD184" s="97"/>
      <c r="KE184" s="97"/>
      <c r="KF184" s="97"/>
      <c r="KG184" s="97"/>
      <c r="KH184" s="97"/>
      <c r="KI184" s="97"/>
      <c r="KJ184" s="97"/>
      <c r="KK184" s="97"/>
      <c r="KL184" s="97"/>
      <c r="KM184" s="97"/>
      <c r="KN184" s="97"/>
      <c r="KO184" s="97"/>
      <c r="KP184" s="97"/>
      <c r="KQ184" s="97"/>
      <c r="KR184" s="97"/>
      <c r="KS184" s="97"/>
      <c r="KT184" s="97"/>
      <c r="KU184" s="97"/>
      <c r="KV184" s="97"/>
      <c r="KW184" s="97"/>
      <c r="KX184" s="97"/>
      <c r="KY184" s="97"/>
      <c r="KZ184" s="97"/>
      <c r="LA184" s="97"/>
      <c r="LB184" s="97"/>
      <c r="LC184" s="97"/>
      <c r="LD184" s="97"/>
      <c r="LE184" s="97"/>
      <c r="LF184" s="97"/>
      <c r="LG184" s="97"/>
      <c r="LH184" s="97"/>
      <c r="LI184" s="97"/>
      <c r="LJ184" s="97"/>
      <c r="LK184" s="97"/>
      <c r="LL184" s="97"/>
      <c r="LM184" s="97"/>
      <c r="LN184" s="97"/>
      <c r="LO184" s="97"/>
      <c r="LP184" s="97"/>
      <c r="LQ184" s="97"/>
      <c r="LR184" s="97"/>
      <c r="LS184" s="97"/>
      <c r="LT184" s="97"/>
      <c r="LU184" s="97"/>
      <c r="LV184" s="97"/>
      <c r="LW184" s="97"/>
      <c r="LX184" s="97"/>
      <c r="LY184" s="97"/>
      <c r="LZ184" s="97"/>
      <c r="MA184" s="97"/>
      <c r="MB184" s="97"/>
      <c r="MC184" s="97"/>
      <c r="MD184" s="97"/>
      <c r="ME184" s="97"/>
      <c r="MF184" s="97"/>
      <c r="MG184" s="97"/>
      <c r="MH184" s="97"/>
      <c r="MI184" s="97"/>
      <c r="MJ184" s="97"/>
      <c r="MK184" s="97"/>
      <c r="ML184" s="97"/>
      <c r="MM184" s="97"/>
      <c r="MN184" s="97"/>
      <c r="MO184" s="97"/>
      <c r="MP184" s="97"/>
      <c r="MQ184" s="97"/>
      <c r="MR184" s="97"/>
      <c r="MS184" s="97"/>
      <c r="MT184" s="97"/>
      <c r="MU184" s="97"/>
      <c r="MV184" s="97"/>
      <c r="MW184" s="97"/>
      <c r="MX184" s="97"/>
      <c r="MY184" s="97"/>
      <c r="MZ184" s="97"/>
      <c r="NA184" s="97"/>
      <c r="NB184" s="97"/>
      <c r="NC184" s="97"/>
      <c r="ND184" s="97"/>
      <c r="NE184" s="97"/>
      <c r="NF184" s="97"/>
      <c r="NG184" s="97"/>
      <c r="NH184" s="97"/>
      <c r="NI184" s="97"/>
      <c r="NJ184" s="97"/>
      <c r="NK184" s="97"/>
      <c r="NL184" s="97"/>
      <c r="NM184" s="97"/>
      <c r="NN184" s="97"/>
      <c r="NO184" s="97"/>
      <c r="NP184" s="97"/>
      <c r="NQ184" s="97"/>
      <c r="NR184" s="97"/>
      <c r="NS184" s="97"/>
      <c r="NT184" s="97"/>
      <c r="NU184" s="97"/>
      <c r="NV184" s="97"/>
      <c r="NW184" s="97"/>
      <c r="NX184" s="97"/>
      <c r="NY184" s="97"/>
      <c r="NZ184" s="97"/>
      <c r="OA184" s="97"/>
      <c r="OB184" s="97"/>
      <c r="OC184" s="97"/>
      <c r="OD184" s="97"/>
      <c r="OE184" s="97"/>
      <c r="OF184" s="97"/>
      <c r="OG184" s="97"/>
      <c r="OH184" s="97"/>
      <c r="OI184" s="97"/>
      <c r="OJ184" s="97"/>
      <c r="OK184" s="97"/>
      <c r="OL184" s="97"/>
      <c r="OM184" s="97"/>
      <c r="ON184" s="97"/>
      <c r="OO184" s="97"/>
      <c r="OP184" s="97"/>
      <c r="OQ184" s="97"/>
      <c r="OR184" s="97"/>
      <c r="OS184" s="97"/>
      <c r="OT184" s="97"/>
      <c r="OU184" s="97"/>
      <c r="OV184" s="97"/>
      <c r="OW184" s="97"/>
      <c r="OX184" s="97"/>
      <c r="OY184" s="97"/>
      <c r="OZ184" s="97"/>
      <c r="PA184" s="97"/>
      <c r="PB184" s="97"/>
      <c r="PC184" s="97"/>
      <c r="PD184" s="97"/>
      <c r="PE184" s="97"/>
      <c r="PF184" s="97"/>
      <c r="PG184" s="97"/>
      <c r="PH184" s="97"/>
      <c r="PI184" s="97"/>
      <c r="PJ184" s="97"/>
      <c r="PK184" s="97"/>
      <c r="PL184" s="97"/>
      <c r="PM184" s="97"/>
      <c r="PN184" s="97"/>
      <c r="PO184" s="97"/>
      <c r="PP184" s="97"/>
      <c r="PQ184" s="97"/>
      <c r="PR184" s="97"/>
      <c r="PS184" s="97"/>
      <c r="PT184" s="97"/>
      <c r="PU184" s="97"/>
      <c r="PV184" s="97"/>
      <c r="PW184" s="97"/>
      <c r="PX184" s="97"/>
      <c r="PY184" s="97"/>
      <c r="PZ184" s="97"/>
      <c r="QA184" s="97"/>
      <c r="QB184" s="97"/>
      <c r="QC184" s="97"/>
      <c r="QD184" s="97"/>
      <c r="QE184" s="97"/>
      <c r="QF184" s="97"/>
      <c r="QG184" s="97"/>
      <c r="QH184" s="97"/>
      <c r="QI184" s="97"/>
      <c r="QJ184" s="97"/>
      <c r="QK184" s="97"/>
      <c r="QL184" s="97"/>
      <c r="QM184" s="97"/>
      <c r="QN184" s="97"/>
      <c r="QO184" s="97"/>
      <c r="QP184" s="97"/>
      <c r="QQ184" s="97"/>
      <c r="QR184" s="97"/>
      <c r="QS184" s="97"/>
      <c r="QT184" s="97"/>
      <c r="QU184" s="97"/>
      <c r="QV184" s="97"/>
      <c r="QW184" s="97"/>
      <c r="QX184" s="97"/>
      <c r="QY184" s="97"/>
      <c r="QZ184" s="97"/>
      <c r="RA184" s="97"/>
      <c r="RB184" s="97"/>
      <c r="RC184" s="97"/>
      <c r="RD184" s="97"/>
      <c r="RE184" s="97"/>
      <c r="RF184" s="97"/>
      <c r="RG184" s="97"/>
      <c r="RH184" s="97"/>
      <c r="RI184" s="97"/>
      <c r="RJ184" s="97"/>
      <c r="RK184" s="97"/>
      <c r="RL184" s="97"/>
      <c r="RM184" s="97"/>
      <c r="RN184" s="97"/>
      <c r="RO184" s="97"/>
      <c r="RP184" s="97"/>
      <c r="RQ184" s="97"/>
      <c r="RR184" s="97"/>
      <c r="RS184" s="97"/>
      <c r="RT184" s="97"/>
      <c r="RU184" s="97"/>
      <c r="RV184" s="97"/>
      <c r="RW184" s="97"/>
      <c r="RX184" s="97"/>
      <c r="RY184" s="97"/>
      <c r="RZ184" s="97"/>
      <c r="SA184" s="97"/>
      <c r="SB184" s="97"/>
      <c r="SC184" s="97"/>
      <c r="SD184" s="97"/>
      <c r="SE184" s="97"/>
      <c r="SF184" s="97"/>
      <c r="SG184" s="97"/>
      <c r="SH184" s="97"/>
      <c r="SI184" s="97"/>
      <c r="SJ184" s="97"/>
      <c r="SK184" s="97"/>
      <c r="SL184" s="97"/>
      <c r="SM184" s="97"/>
      <c r="SN184" s="97"/>
      <c r="SO184" s="97"/>
      <c r="SP184" s="97"/>
      <c r="SQ184" s="97"/>
      <c r="SR184" s="97"/>
      <c r="SS184" s="97"/>
      <c r="ST184" s="97"/>
      <c r="SU184" s="97"/>
      <c r="SV184" s="97"/>
      <c r="SW184" s="97"/>
      <c r="SX184" s="97"/>
      <c r="SY184" s="97"/>
      <c r="SZ184" s="97"/>
      <c r="TA184" s="97"/>
      <c r="TB184" s="97"/>
      <c r="TC184" s="97"/>
      <c r="TD184" s="97"/>
      <c r="TE184" s="97"/>
      <c r="TF184" s="97"/>
      <c r="TG184" s="97"/>
      <c r="TH184" s="97"/>
      <c r="TI184" s="97"/>
      <c r="TJ184" s="97"/>
      <c r="TK184" s="97"/>
      <c r="TL184" s="97"/>
      <c r="TM184" s="97"/>
      <c r="TN184" s="97"/>
      <c r="TO184" s="97"/>
      <c r="TP184" s="97"/>
      <c r="TQ184" s="97"/>
      <c r="TR184" s="97"/>
      <c r="TS184" s="97"/>
      <c r="TT184" s="97"/>
      <c r="TU184" s="97"/>
      <c r="TV184" s="97"/>
      <c r="TW184" s="97"/>
      <c r="TX184" s="97"/>
      <c r="TY184" s="97"/>
      <c r="TZ184" s="97"/>
      <c r="UA184" s="97"/>
      <c r="UB184" s="97"/>
      <c r="UC184" s="97"/>
      <c r="UD184" s="97"/>
      <c r="UE184" s="97"/>
      <c r="UF184" s="97"/>
      <c r="UG184" s="97"/>
      <c r="UH184" s="97"/>
      <c r="UI184" s="97"/>
      <c r="UJ184" s="97"/>
      <c r="UK184" s="97"/>
      <c r="UL184" s="97"/>
      <c r="UM184" s="97"/>
      <c r="UN184" s="97"/>
      <c r="UO184" s="97"/>
      <c r="UP184" s="97"/>
      <c r="UQ184" s="97"/>
      <c r="UR184" s="97"/>
      <c r="US184" s="97"/>
      <c r="UT184" s="97"/>
      <c r="UU184" s="97"/>
      <c r="UV184" s="97"/>
      <c r="UW184" s="97"/>
      <c r="UX184" s="97"/>
      <c r="UY184" s="97"/>
      <c r="UZ184" s="97"/>
      <c r="VA184" s="97"/>
      <c r="VB184" s="97"/>
      <c r="VC184" s="97"/>
      <c r="VD184" s="97"/>
      <c r="VE184" s="97"/>
      <c r="VF184" s="97"/>
    </row>
    <row r="185" spans="1:578" s="98" customFormat="1" ht="15">
      <c r="A185" s="84">
        <v>107</v>
      </c>
      <c r="B185" s="29" t="s">
        <v>43</v>
      </c>
      <c r="C185" s="85" t="s">
        <v>44</v>
      </c>
      <c r="D185" s="86">
        <v>203</v>
      </c>
      <c r="E185" s="85" t="s">
        <v>45</v>
      </c>
      <c r="F185" s="25" t="s">
        <v>46</v>
      </c>
      <c r="G185" s="29" t="s">
        <v>500</v>
      </c>
      <c r="H185" s="26" t="s">
        <v>501</v>
      </c>
      <c r="I185" s="89">
        <v>33298</v>
      </c>
      <c r="J185" s="90"/>
      <c r="K185" s="90">
        <v>16</v>
      </c>
      <c r="L185" s="88">
        <v>40</v>
      </c>
      <c r="M185" s="88" t="s">
        <v>49</v>
      </c>
      <c r="N185" s="88" t="s">
        <v>50</v>
      </c>
      <c r="O185" s="27" t="s">
        <v>1216</v>
      </c>
      <c r="P185" s="87" t="s">
        <v>1174</v>
      </c>
      <c r="Q185" s="34" t="s">
        <v>1148</v>
      </c>
      <c r="R185" s="88">
        <v>1</v>
      </c>
      <c r="S185" s="91">
        <v>22832</v>
      </c>
      <c r="T185" s="91"/>
      <c r="U185" s="91"/>
      <c r="V185" s="91">
        <f t="shared" si="79"/>
        <v>22832</v>
      </c>
      <c r="W185" s="92"/>
      <c r="X185" s="92"/>
      <c r="Y185" s="92">
        <f t="shared" si="80"/>
        <v>22832</v>
      </c>
      <c r="Z185" s="91">
        <v>1247</v>
      </c>
      <c r="AA185" s="91">
        <v>779</v>
      </c>
      <c r="AB185" s="93">
        <f>102.68*6</f>
        <v>616.08000000000004</v>
      </c>
      <c r="AC185" s="92">
        <f t="shared" si="81"/>
        <v>3995.6</v>
      </c>
      <c r="AD185" s="92">
        <f t="shared" si="82"/>
        <v>684.95999999999992</v>
      </c>
      <c r="AE185" s="92">
        <f t="shared" si="83"/>
        <v>1164.432</v>
      </c>
      <c r="AF185" s="92">
        <f t="shared" si="84"/>
        <v>456.64</v>
      </c>
      <c r="AG185" s="92">
        <f t="shared" si="85"/>
        <v>4143</v>
      </c>
      <c r="AH185" s="92">
        <f t="shared" si="86"/>
        <v>41430</v>
      </c>
      <c r="AI185" s="92">
        <f t="shared" si="87"/>
        <v>12429</v>
      </c>
      <c r="AJ185" s="92">
        <f t="shared" si="88"/>
        <v>36609.212</v>
      </c>
      <c r="AK185" s="92">
        <f t="shared" si="89"/>
        <v>439310.54399999999</v>
      </c>
      <c r="AL185" s="92"/>
      <c r="AM185" s="92"/>
      <c r="AN185" s="92"/>
      <c r="AO185" s="92"/>
      <c r="AP185" s="97"/>
      <c r="AQ185" s="94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  <c r="CF185" s="97"/>
      <c r="CG185" s="97"/>
      <c r="CH185" s="97"/>
      <c r="CI185" s="97"/>
      <c r="CJ185" s="97"/>
      <c r="CK185" s="97"/>
      <c r="CL185" s="97"/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  <c r="DU185" s="97"/>
      <c r="DV185" s="97"/>
      <c r="DW185" s="97"/>
      <c r="DX185" s="97"/>
      <c r="DY185" s="97"/>
      <c r="DZ185" s="97"/>
      <c r="EA185" s="97"/>
      <c r="EB185" s="97"/>
      <c r="EC185" s="97"/>
      <c r="ED185" s="97"/>
      <c r="EE185" s="97"/>
      <c r="EF185" s="97"/>
      <c r="EG185" s="97"/>
      <c r="EH185" s="97"/>
      <c r="EI185" s="97"/>
      <c r="EJ185" s="97"/>
      <c r="EK185" s="97"/>
      <c r="EL185" s="97"/>
      <c r="EM185" s="97"/>
      <c r="EN185" s="97"/>
      <c r="EO185" s="97"/>
      <c r="EP185" s="97"/>
      <c r="EQ185" s="97"/>
      <c r="ER185" s="97"/>
      <c r="ES185" s="97"/>
      <c r="ET185" s="97"/>
      <c r="EU185" s="97"/>
      <c r="EV185" s="97"/>
      <c r="EW185" s="97"/>
      <c r="EX185" s="97"/>
      <c r="EY185" s="97"/>
      <c r="EZ185" s="97"/>
      <c r="FA185" s="97"/>
      <c r="FB185" s="97"/>
      <c r="FC185" s="97"/>
      <c r="FD185" s="97"/>
      <c r="FE185" s="97"/>
      <c r="FF185" s="97"/>
      <c r="FG185" s="97"/>
      <c r="FH185" s="97"/>
      <c r="FI185" s="97"/>
      <c r="FJ185" s="97"/>
      <c r="FK185" s="97"/>
      <c r="FL185" s="97"/>
      <c r="FM185" s="97"/>
      <c r="FN185" s="97"/>
      <c r="FO185" s="97"/>
      <c r="FP185" s="97"/>
      <c r="FQ185" s="97"/>
      <c r="FR185" s="97"/>
      <c r="FS185" s="97"/>
      <c r="FT185" s="97"/>
      <c r="FU185" s="97"/>
      <c r="FV185" s="97"/>
      <c r="FW185" s="97"/>
      <c r="FX185" s="97"/>
      <c r="FY185" s="97"/>
      <c r="FZ185" s="97"/>
      <c r="GA185" s="97"/>
      <c r="GB185" s="97"/>
      <c r="GC185" s="97"/>
      <c r="GD185" s="97"/>
      <c r="GE185" s="97"/>
      <c r="GF185" s="97"/>
      <c r="GG185" s="97"/>
      <c r="GH185" s="97"/>
      <c r="GI185" s="97"/>
      <c r="GJ185" s="97"/>
      <c r="GK185" s="97"/>
      <c r="GL185" s="97"/>
      <c r="GM185" s="97"/>
      <c r="GN185" s="97"/>
      <c r="GO185" s="97"/>
      <c r="GP185" s="97"/>
      <c r="GQ185" s="97"/>
      <c r="GR185" s="97"/>
      <c r="GS185" s="97"/>
      <c r="GT185" s="97"/>
      <c r="GU185" s="97"/>
      <c r="GV185" s="97"/>
      <c r="GW185" s="97"/>
      <c r="GX185" s="97"/>
      <c r="GY185" s="97"/>
      <c r="GZ185" s="97"/>
      <c r="HA185" s="97"/>
      <c r="HB185" s="97"/>
      <c r="HC185" s="97"/>
      <c r="HD185" s="97"/>
      <c r="HE185" s="97"/>
      <c r="HF185" s="97"/>
      <c r="HG185" s="97"/>
      <c r="HH185" s="97"/>
      <c r="HI185" s="97"/>
      <c r="HJ185" s="97"/>
      <c r="HK185" s="97"/>
      <c r="HL185" s="97"/>
      <c r="HM185" s="97"/>
      <c r="HN185" s="97"/>
      <c r="HO185" s="97"/>
      <c r="HP185" s="97"/>
      <c r="HQ185" s="97"/>
      <c r="HR185" s="97"/>
      <c r="HS185" s="97"/>
      <c r="HT185" s="97"/>
      <c r="HU185" s="97"/>
      <c r="HV185" s="97"/>
      <c r="HW185" s="97"/>
      <c r="HX185" s="97"/>
      <c r="HY185" s="97"/>
      <c r="HZ185" s="97"/>
      <c r="IA185" s="97"/>
      <c r="IB185" s="97"/>
      <c r="IC185" s="97"/>
      <c r="ID185" s="97"/>
      <c r="IE185" s="97"/>
      <c r="IF185" s="97"/>
      <c r="IG185" s="97"/>
      <c r="IH185" s="97"/>
      <c r="II185" s="97"/>
      <c r="IJ185" s="97"/>
      <c r="IK185" s="97"/>
      <c r="IL185" s="97"/>
      <c r="IM185" s="97"/>
      <c r="IN185" s="97"/>
      <c r="IO185" s="97"/>
      <c r="IP185" s="97"/>
      <c r="IQ185" s="97"/>
      <c r="IR185" s="97"/>
      <c r="IS185" s="97"/>
      <c r="IT185" s="97"/>
      <c r="IU185" s="97"/>
      <c r="IV185" s="97"/>
      <c r="IW185" s="97"/>
      <c r="IX185" s="97"/>
      <c r="IY185" s="97"/>
      <c r="IZ185" s="97"/>
      <c r="JA185" s="97"/>
      <c r="JB185" s="97"/>
      <c r="JC185" s="97"/>
      <c r="JD185" s="97"/>
      <c r="JE185" s="97"/>
      <c r="JF185" s="97"/>
      <c r="JG185" s="97"/>
      <c r="JH185" s="97"/>
      <c r="JI185" s="97"/>
      <c r="JJ185" s="97"/>
      <c r="JK185" s="97"/>
      <c r="JL185" s="97"/>
      <c r="JM185" s="97"/>
      <c r="JN185" s="97"/>
      <c r="JO185" s="97"/>
      <c r="JP185" s="97"/>
      <c r="JQ185" s="97"/>
      <c r="JR185" s="97"/>
      <c r="JS185" s="97"/>
      <c r="JT185" s="97"/>
      <c r="JU185" s="97"/>
      <c r="JV185" s="97"/>
      <c r="JW185" s="97"/>
      <c r="JX185" s="97"/>
      <c r="JY185" s="97"/>
      <c r="JZ185" s="97"/>
      <c r="KA185" s="97"/>
      <c r="KB185" s="97"/>
      <c r="KC185" s="97"/>
      <c r="KD185" s="97"/>
      <c r="KE185" s="97"/>
      <c r="KF185" s="97"/>
      <c r="KG185" s="97"/>
      <c r="KH185" s="97"/>
      <c r="KI185" s="97"/>
      <c r="KJ185" s="97"/>
      <c r="KK185" s="97"/>
      <c r="KL185" s="97"/>
      <c r="KM185" s="97"/>
      <c r="KN185" s="97"/>
      <c r="KO185" s="97"/>
      <c r="KP185" s="97"/>
      <c r="KQ185" s="97"/>
      <c r="KR185" s="97"/>
      <c r="KS185" s="97"/>
      <c r="KT185" s="97"/>
      <c r="KU185" s="97"/>
      <c r="KV185" s="97"/>
      <c r="KW185" s="97"/>
      <c r="KX185" s="97"/>
      <c r="KY185" s="97"/>
      <c r="KZ185" s="97"/>
      <c r="LA185" s="97"/>
      <c r="LB185" s="97"/>
      <c r="LC185" s="97"/>
      <c r="LD185" s="97"/>
      <c r="LE185" s="97"/>
      <c r="LF185" s="97"/>
      <c r="LG185" s="97"/>
      <c r="LH185" s="97"/>
      <c r="LI185" s="97"/>
      <c r="LJ185" s="97"/>
      <c r="LK185" s="97"/>
      <c r="LL185" s="97"/>
      <c r="LM185" s="97"/>
      <c r="LN185" s="97"/>
      <c r="LO185" s="97"/>
      <c r="LP185" s="97"/>
      <c r="LQ185" s="97"/>
      <c r="LR185" s="97"/>
      <c r="LS185" s="97"/>
      <c r="LT185" s="97"/>
      <c r="LU185" s="97"/>
      <c r="LV185" s="97"/>
      <c r="LW185" s="97"/>
      <c r="LX185" s="97"/>
      <c r="LY185" s="97"/>
      <c r="LZ185" s="97"/>
      <c r="MA185" s="97"/>
      <c r="MB185" s="97"/>
      <c r="MC185" s="97"/>
      <c r="MD185" s="97"/>
      <c r="ME185" s="97"/>
      <c r="MF185" s="97"/>
      <c r="MG185" s="97"/>
      <c r="MH185" s="97"/>
      <c r="MI185" s="97"/>
      <c r="MJ185" s="97"/>
      <c r="MK185" s="97"/>
      <c r="ML185" s="97"/>
      <c r="MM185" s="97"/>
      <c r="MN185" s="97"/>
      <c r="MO185" s="97"/>
      <c r="MP185" s="97"/>
      <c r="MQ185" s="97"/>
      <c r="MR185" s="97"/>
      <c r="MS185" s="97"/>
      <c r="MT185" s="97"/>
      <c r="MU185" s="97"/>
      <c r="MV185" s="97"/>
      <c r="MW185" s="97"/>
      <c r="MX185" s="97"/>
      <c r="MY185" s="97"/>
      <c r="MZ185" s="97"/>
      <c r="NA185" s="97"/>
      <c r="NB185" s="97"/>
      <c r="NC185" s="97"/>
      <c r="ND185" s="97"/>
      <c r="NE185" s="97"/>
      <c r="NF185" s="97"/>
      <c r="NG185" s="97"/>
      <c r="NH185" s="97"/>
      <c r="NI185" s="97"/>
      <c r="NJ185" s="97"/>
      <c r="NK185" s="97"/>
      <c r="NL185" s="97"/>
      <c r="NM185" s="97"/>
      <c r="NN185" s="97"/>
      <c r="NO185" s="97"/>
      <c r="NP185" s="97"/>
      <c r="NQ185" s="97"/>
      <c r="NR185" s="97"/>
      <c r="NS185" s="97"/>
      <c r="NT185" s="97"/>
      <c r="NU185" s="97"/>
      <c r="NV185" s="97"/>
      <c r="NW185" s="97"/>
      <c r="NX185" s="97"/>
      <c r="NY185" s="97"/>
      <c r="NZ185" s="97"/>
      <c r="OA185" s="97"/>
      <c r="OB185" s="97"/>
      <c r="OC185" s="97"/>
      <c r="OD185" s="97"/>
      <c r="OE185" s="97"/>
      <c r="OF185" s="97"/>
      <c r="OG185" s="97"/>
      <c r="OH185" s="97"/>
      <c r="OI185" s="97"/>
      <c r="OJ185" s="97"/>
      <c r="OK185" s="97"/>
      <c r="OL185" s="97"/>
      <c r="OM185" s="97"/>
      <c r="ON185" s="97"/>
      <c r="OO185" s="97"/>
      <c r="OP185" s="97"/>
      <c r="OQ185" s="97"/>
      <c r="OR185" s="97"/>
      <c r="OS185" s="97"/>
      <c r="OT185" s="97"/>
      <c r="OU185" s="97"/>
      <c r="OV185" s="97"/>
      <c r="OW185" s="97"/>
      <c r="OX185" s="97"/>
      <c r="OY185" s="97"/>
      <c r="OZ185" s="97"/>
      <c r="PA185" s="97"/>
      <c r="PB185" s="97"/>
      <c r="PC185" s="97"/>
      <c r="PD185" s="97"/>
      <c r="PE185" s="97"/>
      <c r="PF185" s="97"/>
      <c r="PG185" s="97"/>
      <c r="PH185" s="97"/>
      <c r="PI185" s="97"/>
      <c r="PJ185" s="97"/>
      <c r="PK185" s="97"/>
      <c r="PL185" s="97"/>
      <c r="PM185" s="97"/>
      <c r="PN185" s="97"/>
      <c r="PO185" s="97"/>
      <c r="PP185" s="97"/>
      <c r="PQ185" s="97"/>
      <c r="PR185" s="97"/>
      <c r="PS185" s="97"/>
      <c r="PT185" s="97"/>
      <c r="PU185" s="97"/>
      <c r="PV185" s="97"/>
      <c r="PW185" s="97"/>
      <c r="PX185" s="97"/>
      <c r="PY185" s="97"/>
      <c r="PZ185" s="97"/>
      <c r="QA185" s="97"/>
      <c r="QB185" s="97"/>
      <c r="QC185" s="97"/>
      <c r="QD185" s="97"/>
      <c r="QE185" s="97"/>
      <c r="QF185" s="97"/>
      <c r="QG185" s="97"/>
      <c r="QH185" s="97"/>
      <c r="QI185" s="97"/>
      <c r="QJ185" s="97"/>
      <c r="QK185" s="97"/>
      <c r="QL185" s="97"/>
      <c r="QM185" s="97"/>
      <c r="QN185" s="97"/>
      <c r="QO185" s="97"/>
      <c r="QP185" s="97"/>
      <c r="QQ185" s="97"/>
      <c r="QR185" s="97"/>
      <c r="QS185" s="97"/>
      <c r="QT185" s="97"/>
      <c r="QU185" s="97"/>
      <c r="QV185" s="97"/>
      <c r="QW185" s="97"/>
      <c r="QX185" s="97"/>
      <c r="QY185" s="97"/>
      <c r="QZ185" s="97"/>
      <c r="RA185" s="97"/>
      <c r="RB185" s="97"/>
      <c r="RC185" s="97"/>
      <c r="RD185" s="97"/>
      <c r="RE185" s="97"/>
      <c r="RF185" s="97"/>
      <c r="RG185" s="97"/>
      <c r="RH185" s="97"/>
      <c r="RI185" s="97"/>
      <c r="RJ185" s="97"/>
      <c r="RK185" s="97"/>
      <c r="RL185" s="97"/>
      <c r="RM185" s="97"/>
      <c r="RN185" s="97"/>
      <c r="RO185" s="97"/>
      <c r="RP185" s="97"/>
      <c r="RQ185" s="97"/>
      <c r="RR185" s="97"/>
      <c r="RS185" s="97"/>
      <c r="RT185" s="97"/>
      <c r="RU185" s="97"/>
      <c r="RV185" s="97"/>
      <c r="RW185" s="97"/>
      <c r="RX185" s="97"/>
      <c r="RY185" s="97"/>
      <c r="RZ185" s="97"/>
      <c r="SA185" s="97"/>
      <c r="SB185" s="97"/>
      <c r="SC185" s="97"/>
      <c r="SD185" s="97"/>
      <c r="SE185" s="97"/>
      <c r="SF185" s="97"/>
      <c r="SG185" s="97"/>
      <c r="SH185" s="97"/>
      <c r="SI185" s="97"/>
      <c r="SJ185" s="97"/>
      <c r="SK185" s="97"/>
      <c r="SL185" s="97"/>
      <c r="SM185" s="97"/>
      <c r="SN185" s="97"/>
      <c r="SO185" s="97"/>
      <c r="SP185" s="97"/>
      <c r="SQ185" s="97"/>
      <c r="SR185" s="97"/>
      <c r="SS185" s="97"/>
      <c r="ST185" s="97"/>
      <c r="SU185" s="97"/>
      <c r="SV185" s="97"/>
      <c r="SW185" s="97"/>
      <c r="SX185" s="97"/>
      <c r="SY185" s="97"/>
      <c r="SZ185" s="97"/>
      <c r="TA185" s="97"/>
      <c r="TB185" s="97"/>
      <c r="TC185" s="97"/>
      <c r="TD185" s="97"/>
      <c r="TE185" s="97"/>
      <c r="TF185" s="97"/>
      <c r="TG185" s="97"/>
      <c r="TH185" s="97"/>
      <c r="TI185" s="97"/>
      <c r="TJ185" s="97"/>
      <c r="TK185" s="97"/>
      <c r="TL185" s="97"/>
      <c r="TM185" s="97"/>
      <c r="TN185" s="97"/>
      <c r="TO185" s="97"/>
      <c r="TP185" s="97"/>
      <c r="TQ185" s="97"/>
      <c r="TR185" s="97"/>
      <c r="TS185" s="97"/>
      <c r="TT185" s="97"/>
      <c r="TU185" s="97"/>
      <c r="TV185" s="97"/>
      <c r="TW185" s="97"/>
      <c r="TX185" s="97"/>
      <c r="TY185" s="97"/>
      <c r="TZ185" s="97"/>
      <c r="UA185" s="97"/>
      <c r="UB185" s="97"/>
      <c r="UC185" s="97"/>
      <c r="UD185" s="97"/>
      <c r="UE185" s="97"/>
      <c r="UF185" s="97"/>
      <c r="UG185" s="97"/>
      <c r="UH185" s="97"/>
      <c r="UI185" s="97"/>
      <c r="UJ185" s="97"/>
      <c r="UK185" s="97"/>
      <c r="UL185" s="97"/>
      <c r="UM185" s="97"/>
      <c r="UN185" s="97"/>
      <c r="UO185" s="97"/>
      <c r="UP185" s="97"/>
      <c r="UQ185" s="97"/>
      <c r="UR185" s="97"/>
      <c r="US185" s="97"/>
      <c r="UT185" s="97"/>
      <c r="UU185" s="97"/>
      <c r="UV185" s="97"/>
      <c r="UW185" s="97"/>
      <c r="UX185" s="97"/>
      <c r="UY185" s="97"/>
      <c r="UZ185" s="97"/>
      <c r="VA185" s="97"/>
      <c r="VB185" s="97"/>
      <c r="VC185" s="97"/>
      <c r="VD185" s="97"/>
      <c r="VE185" s="97"/>
      <c r="VF185" s="97"/>
    </row>
    <row r="186" spans="1:578" s="98" customFormat="1" ht="15">
      <c r="A186" s="84">
        <v>108</v>
      </c>
      <c r="B186" s="29" t="s">
        <v>43</v>
      </c>
      <c r="C186" s="85" t="s">
        <v>44</v>
      </c>
      <c r="D186" s="86">
        <v>203</v>
      </c>
      <c r="E186" s="85" t="s">
        <v>45</v>
      </c>
      <c r="F186" s="25" t="s">
        <v>46</v>
      </c>
      <c r="G186" s="29" t="s">
        <v>502</v>
      </c>
      <c r="H186" s="26" t="s">
        <v>503</v>
      </c>
      <c r="I186" s="89">
        <v>43512</v>
      </c>
      <c r="J186" s="90"/>
      <c r="K186" s="90">
        <v>16</v>
      </c>
      <c r="L186" s="88">
        <v>40</v>
      </c>
      <c r="M186" s="88" t="s">
        <v>49</v>
      </c>
      <c r="N186" s="88" t="s">
        <v>50</v>
      </c>
      <c r="O186" s="27" t="s">
        <v>504</v>
      </c>
      <c r="P186" s="87" t="s">
        <v>1174</v>
      </c>
      <c r="Q186" s="34" t="s">
        <v>1148</v>
      </c>
      <c r="R186" s="88">
        <v>1</v>
      </c>
      <c r="S186" s="91">
        <v>22832</v>
      </c>
      <c r="T186" s="91"/>
      <c r="U186" s="91"/>
      <c r="V186" s="91">
        <f t="shared" si="79"/>
        <v>22832</v>
      </c>
      <c r="W186" s="92"/>
      <c r="X186" s="92"/>
      <c r="Y186" s="92">
        <f t="shared" si="80"/>
        <v>22832</v>
      </c>
      <c r="Z186" s="91">
        <v>1247</v>
      </c>
      <c r="AA186" s="91">
        <v>779</v>
      </c>
      <c r="AB186" s="93">
        <f>102.68*2</f>
        <v>205.36</v>
      </c>
      <c r="AC186" s="92">
        <f t="shared" si="81"/>
        <v>3995.6</v>
      </c>
      <c r="AD186" s="92">
        <f t="shared" si="82"/>
        <v>684.95999999999992</v>
      </c>
      <c r="AE186" s="92">
        <f t="shared" si="83"/>
        <v>1164.432</v>
      </c>
      <c r="AF186" s="92">
        <f t="shared" si="84"/>
        <v>456.64</v>
      </c>
      <c r="AG186" s="92">
        <f t="shared" si="85"/>
        <v>4143</v>
      </c>
      <c r="AH186" s="92">
        <f t="shared" si="86"/>
        <v>41430</v>
      </c>
      <c r="AI186" s="92">
        <f t="shared" si="87"/>
        <v>12429</v>
      </c>
      <c r="AJ186" s="92">
        <f t="shared" si="88"/>
        <v>36198.491999999998</v>
      </c>
      <c r="AK186" s="92">
        <f t="shared" si="89"/>
        <v>434381.90399999998</v>
      </c>
      <c r="AL186" s="92"/>
      <c r="AM186" s="92"/>
      <c r="AN186" s="92"/>
      <c r="AO186" s="92"/>
      <c r="AP186" s="97"/>
      <c r="AQ186" s="94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/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97"/>
      <c r="LW186" s="97"/>
      <c r="LX186" s="97"/>
      <c r="LY186" s="97"/>
      <c r="LZ186" s="97"/>
      <c r="MA186" s="97"/>
      <c r="MB186" s="97"/>
      <c r="MC186" s="97"/>
      <c r="MD186" s="97"/>
      <c r="ME186" s="97"/>
      <c r="MF186" s="97"/>
      <c r="MG186" s="97"/>
      <c r="MH186" s="97"/>
      <c r="MI186" s="97"/>
      <c r="MJ186" s="97"/>
      <c r="MK186" s="97"/>
      <c r="ML186" s="97"/>
      <c r="MM186" s="97"/>
      <c r="MN186" s="97"/>
      <c r="MO186" s="97"/>
      <c r="MP186" s="97"/>
      <c r="MQ186" s="97"/>
      <c r="MR186" s="97"/>
      <c r="MS186" s="97"/>
      <c r="MT186" s="97"/>
      <c r="MU186" s="97"/>
      <c r="MV186" s="97"/>
      <c r="MW186" s="97"/>
      <c r="MX186" s="97"/>
      <c r="MY186" s="97"/>
      <c r="MZ186" s="97"/>
      <c r="NA186" s="97"/>
      <c r="NB186" s="97"/>
      <c r="NC186" s="97"/>
      <c r="ND186" s="97"/>
      <c r="NE186" s="97"/>
      <c r="NF186" s="97"/>
      <c r="NG186" s="97"/>
      <c r="NH186" s="97"/>
      <c r="NI186" s="97"/>
      <c r="NJ186" s="97"/>
      <c r="NK186" s="97"/>
      <c r="NL186" s="97"/>
      <c r="NM186" s="97"/>
      <c r="NN186" s="97"/>
      <c r="NO186" s="97"/>
      <c r="NP186" s="97"/>
      <c r="NQ186" s="97"/>
      <c r="NR186" s="97"/>
      <c r="NS186" s="97"/>
      <c r="NT186" s="97"/>
      <c r="NU186" s="97"/>
      <c r="NV186" s="97"/>
      <c r="NW186" s="97"/>
      <c r="NX186" s="97"/>
      <c r="NY186" s="97"/>
      <c r="NZ186" s="97"/>
      <c r="OA186" s="97"/>
      <c r="OB186" s="97"/>
      <c r="OC186" s="97"/>
      <c r="OD186" s="97"/>
      <c r="OE186" s="97"/>
      <c r="OF186" s="97"/>
      <c r="OG186" s="97"/>
      <c r="OH186" s="97"/>
      <c r="OI186" s="97"/>
      <c r="OJ186" s="97"/>
      <c r="OK186" s="97"/>
      <c r="OL186" s="97"/>
      <c r="OM186" s="97"/>
      <c r="ON186" s="97"/>
      <c r="OO186" s="97"/>
      <c r="OP186" s="97"/>
      <c r="OQ186" s="97"/>
      <c r="OR186" s="97"/>
      <c r="OS186" s="97"/>
      <c r="OT186" s="97"/>
      <c r="OU186" s="97"/>
      <c r="OV186" s="97"/>
      <c r="OW186" s="97"/>
      <c r="OX186" s="97"/>
      <c r="OY186" s="97"/>
      <c r="OZ186" s="97"/>
      <c r="PA186" s="97"/>
      <c r="PB186" s="97"/>
      <c r="PC186" s="97"/>
      <c r="PD186" s="97"/>
      <c r="PE186" s="97"/>
      <c r="PF186" s="97"/>
      <c r="PG186" s="97"/>
      <c r="PH186" s="97"/>
      <c r="PI186" s="97"/>
      <c r="PJ186" s="97"/>
      <c r="PK186" s="97"/>
      <c r="PL186" s="97"/>
      <c r="PM186" s="97"/>
      <c r="PN186" s="97"/>
      <c r="PO186" s="97"/>
      <c r="PP186" s="97"/>
      <c r="PQ186" s="97"/>
      <c r="PR186" s="97"/>
      <c r="PS186" s="97"/>
      <c r="PT186" s="97"/>
      <c r="PU186" s="97"/>
      <c r="PV186" s="97"/>
      <c r="PW186" s="97"/>
      <c r="PX186" s="97"/>
      <c r="PY186" s="97"/>
      <c r="PZ186" s="97"/>
      <c r="QA186" s="97"/>
      <c r="QB186" s="97"/>
      <c r="QC186" s="97"/>
      <c r="QD186" s="97"/>
      <c r="QE186" s="97"/>
      <c r="QF186" s="97"/>
      <c r="QG186" s="97"/>
      <c r="QH186" s="97"/>
      <c r="QI186" s="97"/>
      <c r="QJ186" s="97"/>
      <c r="QK186" s="97"/>
      <c r="QL186" s="97"/>
      <c r="QM186" s="97"/>
      <c r="QN186" s="97"/>
      <c r="QO186" s="97"/>
      <c r="QP186" s="97"/>
      <c r="QQ186" s="97"/>
      <c r="QR186" s="97"/>
      <c r="QS186" s="97"/>
      <c r="QT186" s="97"/>
      <c r="QU186" s="97"/>
      <c r="QV186" s="97"/>
      <c r="QW186" s="97"/>
      <c r="QX186" s="97"/>
      <c r="QY186" s="97"/>
      <c r="QZ186" s="97"/>
      <c r="RA186" s="97"/>
      <c r="RB186" s="97"/>
      <c r="RC186" s="97"/>
      <c r="RD186" s="97"/>
      <c r="RE186" s="97"/>
      <c r="RF186" s="97"/>
      <c r="RG186" s="97"/>
      <c r="RH186" s="97"/>
      <c r="RI186" s="97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  <c r="TC186" s="97"/>
      <c r="TD186" s="97"/>
      <c r="TE186" s="97"/>
      <c r="TF186" s="97"/>
      <c r="TG186" s="97"/>
      <c r="TH186" s="97"/>
      <c r="TI186" s="97"/>
      <c r="TJ186" s="97"/>
      <c r="TK186" s="97"/>
      <c r="TL186" s="97"/>
      <c r="TM186" s="97"/>
      <c r="TN186" s="97"/>
      <c r="TO186" s="97"/>
      <c r="TP186" s="97"/>
      <c r="TQ186" s="97"/>
      <c r="TR186" s="97"/>
      <c r="TS186" s="97"/>
      <c r="TT186" s="97"/>
      <c r="TU186" s="97"/>
      <c r="TV186" s="97"/>
      <c r="TW186" s="97"/>
      <c r="TX186" s="97"/>
      <c r="TY186" s="97"/>
      <c r="TZ186" s="97"/>
      <c r="UA186" s="97"/>
      <c r="UB186" s="97"/>
      <c r="UC186" s="97"/>
      <c r="UD186" s="97"/>
      <c r="UE186" s="97"/>
      <c r="UF186" s="97"/>
      <c r="UG186" s="97"/>
      <c r="UH186" s="97"/>
      <c r="UI186" s="97"/>
      <c r="UJ186" s="97"/>
      <c r="UK186" s="97"/>
      <c r="UL186" s="97"/>
      <c r="UM186" s="97"/>
      <c r="UN186" s="97"/>
      <c r="UO186" s="97"/>
      <c r="UP186" s="97"/>
      <c r="UQ186" s="97"/>
      <c r="UR186" s="97"/>
      <c r="US186" s="97"/>
      <c r="UT186" s="97"/>
      <c r="UU186" s="97"/>
      <c r="UV186" s="97"/>
      <c r="UW186" s="97"/>
      <c r="UX186" s="97"/>
      <c r="UY186" s="97"/>
      <c r="UZ186" s="97"/>
      <c r="VA186" s="97"/>
      <c r="VB186" s="97"/>
      <c r="VC186" s="97"/>
      <c r="VD186" s="97"/>
      <c r="VE186" s="97"/>
      <c r="VF186" s="97"/>
    </row>
    <row r="187" spans="1:578" s="98" customFormat="1" ht="15">
      <c r="A187" s="84">
        <v>109</v>
      </c>
      <c r="B187" s="29" t="s">
        <v>43</v>
      </c>
      <c r="C187" s="85" t="s">
        <v>44</v>
      </c>
      <c r="D187" s="86">
        <v>203</v>
      </c>
      <c r="E187" s="85" t="s">
        <v>45</v>
      </c>
      <c r="F187" s="25" t="s">
        <v>46</v>
      </c>
      <c r="G187" s="29" t="s">
        <v>505</v>
      </c>
      <c r="H187" s="26" t="s">
        <v>506</v>
      </c>
      <c r="I187" s="89">
        <v>38930</v>
      </c>
      <c r="J187" s="90" t="s">
        <v>275</v>
      </c>
      <c r="K187" s="90"/>
      <c r="L187" s="88">
        <v>40</v>
      </c>
      <c r="M187" s="88" t="s">
        <v>49</v>
      </c>
      <c r="N187" s="88" t="s">
        <v>59</v>
      </c>
      <c r="O187" s="26" t="s">
        <v>507</v>
      </c>
      <c r="P187" s="87" t="s">
        <v>1174</v>
      </c>
      <c r="Q187" s="34" t="s">
        <v>1148</v>
      </c>
      <c r="R187" s="88">
        <v>1</v>
      </c>
      <c r="S187" s="92">
        <v>14774</v>
      </c>
      <c r="T187" s="92">
        <v>500</v>
      </c>
      <c r="U187" s="92"/>
      <c r="V187" s="91">
        <f t="shared" si="79"/>
        <v>15274</v>
      </c>
      <c r="W187" s="92">
        <f t="shared" ref="W187:W205" si="90">+V187*20%</f>
        <v>3054.8</v>
      </c>
      <c r="X187" s="92"/>
      <c r="Y187" s="92">
        <f t="shared" si="80"/>
        <v>18328.8</v>
      </c>
      <c r="Z187" s="92">
        <v>869</v>
      </c>
      <c r="AA187" s="92">
        <v>599</v>
      </c>
      <c r="AB187" s="92">
        <f>102.68*3</f>
        <v>308.04000000000002</v>
      </c>
      <c r="AC187" s="92">
        <f t="shared" si="81"/>
        <v>3207.5399999999995</v>
      </c>
      <c r="AD187" s="92">
        <f t="shared" si="82"/>
        <v>549.86399999999992</v>
      </c>
      <c r="AE187" s="92">
        <f t="shared" si="83"/>
        <v>934.76879999999994</v>
      </c>
      <c r="AF187" s="92">
        <f t="shared" si="84"/>
        <v>366.57599999999996</v>
      </c>
      <c r="AG187" s="92">
        <f t="shared" si="85"/>
        <v>3299.4666666666667</v>
      </c>
      <c r="AH187" s="92">
        <f t="shared" si="86"/>
        <v>32994.666666666664</v>
      </c>
      <c r="AI187" s="92">
        <f t="shared" si="87"/>
        <v>9898.4</v>
      </c>
      <c r="AJ187" s="92">
        <f t="shared" si="88"/>
        <v>29012.966577777785</v>
      </c>
      <c r="AK187" s="92">
        <f t="shared" si="89"/>
        <v>348155.59893333341</v>
      </c>
      <c r="AL187" s="92"/>
      <c r="AM187" s="92"/>
      <c r="AN187" s="92"/>
      <c r="AO187" s="92"/>
      <c r="AP187" s="97"/>
      <c r="AQ187" s="94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97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97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/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97"/>
      <c r="LW187" s="97"/>
      <c r="LX187" s="97"/>
      <c r="LY187" s="97"/>
      <c r="LZ187" s="97"/>
      <c r="MA187" s="97"/>
      <c r="MB187" s="97"/>
      <c r="MC187" s="97"/>
      <c r="MD187" s="97"/>
      <c r="ME187" s="97"/>
      <c r="MF187" s="97"/>
      <c r="MG187" s="97"/>
      <c r="MH187" s="97"/>
      <c r="MI187" s="97"/>
      <c r="MJ187" s="97"/>
      <c r="MK187" s="97"/>
      <c r="ML187" s="97"/>
      <c r="MM187" s="97"/>
      <c r="MN187" s="97"/>
      <c r="MO187" s="97"/>
      <c r="MP187" s="97"/>
      <c r="MQ187" s="97"/>
      <c r="MR187" s="97"/>
      <c r="MS187" s="97"/>
      <c r="MT187" s="97"/>
      <c r="MU187" s="97"/>
      <c r="MV187" s="97"/>
      <c r="MW187" s="97"/>
      <c r="MX187" s="97"/>
      <c r="MY187" s="97"/>
      <c r="MZ187" s="97"/>
      <c r="NA187" s="97"/>
      <c r="NB187" s="97"/>
      <c r="NC187" s="97"/>
      <c r="ND187" s="97"/>
      <c r="NE187" s="97"/>
      <c r="NF187" s="97"/>
      <c r="NG187" s="97"/>
      <c r="NH187" s="97"/>
      <c r="NI187" s="97"/>
      <c r="NJ187" s="97"/>
      <c r="NK187" s="97"/>
      <c r="NL187" s="97"/>
      <c r="NM187" s="97"/>
      <c r="NN187" s="97"/>
      <c r="NO187" s="97"/>
      <c r="NP187" s="97"/>
      <c r="NQ187" s="97"/>
      <c r="NR187" s="97"/>
      <c r="NS187" s="97"/>
      <c r="NT187" s="97"/>
      <c r="NU187" s="97"/>
      <c r="NV187" s="97"/>
      <c r="NW187" s="97"/>
      <c r="NX187" s="97"/>
      <c r="NY187" s="97"/>
      <c r="NZ187" s="97"/>
      <c r="OA187" s="97"/>
      <c r="OB187" s="97"/>
      <c r="OC187" s="97"/>
      <c r="OD187" s="97"/>
      <c r="OE187" s="97"/>
      <c r="OF187" s="97"/>
      <c r="OG187" s="97"/>
      <c r="OH187" s="97"/>
      <c r="OI187" s="97"/>
      <c r="OJ187" s="97"/>
      <c r="OK187" s="97"/>
      <c r="OL187" s="97"/>
      <c r="OM187" s="97"/>
      <c r="ON187" s="97"/>
      <c r="OO187" s="97"/>
      <c r="OP187" s="97"/>
      <c r="OQ187" s="97"/>
      <c r="OR187" s="97"/>
      <c r="OS187" s="97"/>
      <c r="OT187" s="97"/>
      <c r="OU187" s="97"/>
      <c r="OV187" s="97"/>
      <c r="OW187" s="97"/>
      <c r="OX187" s="97"/>
      <c r="OY187" s="97"/>
      <c r="OZ187" s="97"/>
      <c r="PA187" s="97"/>
      <c r="PB187" s="97"/>
      <c r="PC187" s="97"/>
      <c r="PD187" s="97"/>
      <c r="PE187" s="97"/>
      <c r="PF187" s="97"/>
      <c r="PG187" s="97"/>
      <c r="PH187" s="97"/>
      <c r="PI187" s="97"/>
      <c r="PJ187" s="97"/>
      <c r="PK187" s="97"/>
      <c r="PL187" s="97"/>
      <c r="PM187" s="97"/>
      <c r="PN187" s="97"/>
      <c r="PO187" s="97"/>
      <c r="PP187" s="97"/>
      <c r="PQ187" s="97"/>
      <c r="PR187" s="97"/>
      <c r="PS187" s="97"/>
      <c r="PT187" s="97"/>
      <c r="PU187" s="97"/>
      <c r="PV187" s="97"/>
      <c r="PW187" s="97"/>
      <c r="PX187" s="97"/>
      <c r="PY187" s="97"/>
      <c r="PZ187" s="97"/>
      <c r="QA187" s="97"/>
      <c r="QB187" s="97"/>
      <c r="QC187" s="97"/>
      <c r="QD187" s="97"/>
      <c r="QE187" s="97"/>
      <c r="QF187" s="97"/>
      <c r="QG187" s="97"/>
      <c r="QH187" s="97"/>
      <c r="QI187" s="97"/>
      <c r="QJ187" s="97"/>
      <c r="QK187" s="97"/>
      <c r="QL187" s="97"/>
      <c r="QM187" s="97"/>
      <c r="QN187" s="97"/>
      <c r="QO187" s="97"/>
      <c r="QP187" s="97"/>
      <c r="QQ187" s="97"/>
      <c r="QR187" s="97"/>
      <c r="QS187" s="97"/>
      <c r="QT187" s="97"/>
      <c r="QU187" s="97"/>
      <c r="QV187" s="97"/>
      <c r="QW187" s="97"/>
      <c r="QX187" s="97"/>
      <c r="QY187" s="97"/>
      <c r="QZ187" s="97"/>
      <c r="RA187" s="97"/>
      <c r="RB187" s="97"/>
      <c r="RC187" s="97"/>
      <c r="RD187" s="97"/>
      <c r="RE187" s="97"/>
      <c r="RF187" s="97"/>
      <c r="RG187" s="97"/>
      <c r="RH187" s="97"/>
      <c r="RI187" s="97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  <c r="TC187" s="97"/>
      <c r="TD187" s="97"/>
      <c r="TE187" s="97"/>
      <c r="TF187" s="97"/>
      <c r="TG187" s="97"/>
      <c r="TH187" s="97"/>
      <c r="TI187" s="97"/>
      <c r="TJ187" s="97"/>
      <c r="TK187" s="97"/>
      <c r="TL187" s="97"/>
      <c r="TM187" s="97"/>
      <c r="TN187" s="97"/>
      <c r="TO187" s="97"/>
      <c r="TP187" s="97"/>
      <c r="TQ187" s="97"/>
      <c r="TR187" s="97"/>
      <c r="TS187" s="97"/>
      <c r="TT187" s="97"/>
      <c r="TU187" s="97"/>
      <c r="TV187" s="97"/>
      <c r="TW187" s="97"/>
      <c r="TX187" s="97"/>
      <c r="TY187" s="97"/>
      <c r="TZ187" s="97"/>
      <c r="UA187" s="97"/>
      <c r="UB187" s="97"/>
      <c r="UC187" s="97"/>
      <c r="UD187" s="97"/>
      <c r="UE187" s="97"/>
      <c r="UF187" s="97"/>
      <c r="UG187" s="97"/>
      <c r="UH187" s="97"/>
      <c r="UI187" s="97"/>
      <c r="UJ187" s="97"/>
      <c r="UK187" s="97"/>
      <c r="UL187" s="97"/>
      <c r="UM187" s="97"/>
      <c r="UN187" s="97"/>
      <c r="UO187" s="97"/>
      <c r="UP187" s="97"/>
      <c r="UQ187" s="97"/>
      <c r="UR187" s="97"/>
      <c r="US187" s="97"/>
      <c r="UT187" s="97"/>
      <c r="UU187" s="97"/>
      <c r="UV187" s="97"/>
      <c r="UW187" s="97"/>
      <c r="UX187" s="97"/>
      <c r="UY187" s="97"/>
      <c r="UZ187" s="97"/>
      <c r="VA187" s="97"/>
      <c r="VB187" s="97"/>
      <c r="VC187" s="97"/>
      <c r="VD187" s="97"/>
      <c r="VE187" s="97"/>
      <c r="VF187" s="97"/>
    </row>
    <row r="188" spans="1:578" s="98" customFormat="1" ht="15">
      <c r="A188" s="84">
        <v>110</v>
      </c>
      <c r="B188" s="29" t="s">
        <v>43</v>
      </c>
      <c r="C188" s="85" t="s">
        <v>44</v>
      </c>
      <c r="D188" s="86">
        <v>203</v>
      </c>
      <c r="E188" s="85" t="s">
        <v>45</v>
      </c>
      <c r="F188" s="25" t="s">
        <v>46</v>
      </c>
      <c r="G188" s="29" t="s">
        <v>508</v>
      </c>
      <c r="H188" s="26" t="s">
        <v>509</v>
      </c>
      <c r="I188" s="89">
        <v>35292</v>
      </c>
      <c r="J188" s="90" t="s">
        <v>275</v>
      </c>
      <c r="K188" s="90"/>
      <c r="L188" s="88">
        <v>40</v>
      </c>
      <c r="M188" s="88" t="s">
        <v>49</v>
      </c>
      <c r="N188" s="88" t="s">
        <v>59</v>
      </c>
      <c r="O188" s="26" t="s">
        <v>507</v>
      </c>
      <c r="P188" s="87" t="s">
        <v>1174</v>
      </c>
      <c r="Q188" s="34" t="s">
        <v>1148</v>
      </c>
      <c r="R188" s="88">
        <v>1</v>
      </c>
      <c r="S188" s="92">
        <v>14774</v>
      </c>
      <c r="T188" s="92">
        <v>500</v>
      </c>
      <c r="U188" s="92"/>
      <c r="V188" s="91">
        <f t="shared" si="79"/>
        <v>15274</v>
      </c>
      <c r="W188" s="92">
        <f t="shared" si="90"/>
        <v>3054.8</v>
      </c>
      <c r="X188" s="92"/>
      <c r="Y188" s="92">
        <f t="shared" si="80"/>
        <v>18328.8</v>
      </c>
      <c r="Z188" s="92">
        <v>869</v>
      </c>
      <c r="AA188" s="92">
        <v>599</v>
      </c>
      <c r="AB188" s="92">
        <f>102.68*5</f>
        <v>513.40000000000009</v>
      </c>
      <c r="AC188" s="92">
        <f t="shared" si="81"/>
        <v>3207.5399999999995</v>
      </c>
      <c r="AD188" s="92">
        <f t="shared" si="82"/>
        <v>549.86399999999992</v>
      </c>
      <c r="AE188" s="92">
        <f t="shared" si="83"/>
        <v>934.76879999999994</v>
      </c>
      <c r="AF188" s="92">
        <f t="shared" si="84"/>
        <v>366.57599999999996</v>
      </c>
      <c r="AG188" s="92">
        <f t="shared" si="85"/>
        <v>3299.4666666666667</v>
      </c>
      <c r="AH188" s="92">
        <f t="shared" si="86"/>
        <v>32994.666666666664</v>
      </c>
      <c r="AI188" s="92">
        <f t="shared" si="87"/>
        <v>9898.4</v>
      </c>
      <c r="AJ188" s="92">
        <f t="shared" si="88"/>
        <v>29218.326577777785</v>
      </c>
      <c r="AK188" s="92">
        <f t="shared" si="89"/>
        <v>350619.91893333342</v>
      </c>
      <c r="AL188" s="92"/>
      <c r="AM188" s="92"/>
      <c r="AN188" s="92"/>
      <c r="AO188" s="92"/>
      <c r="AP188" s="97"/>
      <c r="AQ188" s="94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  <c r="DU188" s="97"/>
      <c r="DV188" s="97"/>
      <c r="DW188" s="97"/>
      <c r="DX188" s="97"/>
      <c r="DY188" s="97"/>
      <c r="DZ188" s="97"/>
      <c r="EA188" s="97"/>
      <c r="EB188" s="97"/>
      <c r="EC188" s="97"/>
      <c r="ED188" s="97"/>
      <c r="EE188" s="97"/>
      <c r="EF188" s="97"/>
      <c r="EG188" s="97"/>
      <c r="EH188" s="97"/>
      <c r="EI188" s="97"/>
      <c r="EJ188" s="97"/>
      <c r="EK188" s="97"/>
      <c r="EL188" s="97"/>
      <c r="EM188" s="97"/>
      <c r="EN188" s="97"/>
      <c r="EO188" s="97"/>
      <c r="EP188" s="97"/>
      <c r="EQ188" s="97"/>
      <c r="ER188" s="97"/>
      <c r="ES188" s="97"/>
      <c r="ET188" s="97"/>
      <c r="EU188" s="97"/>
      <c r="EV188" s="97"/>
      <c r="EW188" s="97"/>
      <c r="EX188" s="97"/>
      <c r="EY188" s="97"/>
      <c r="EZ188" s="97"/>
      <c r="FA188" s="97"/>
      <c r="FB188" s="97"/>
      <c r="FC188" s="97"/>
      <c r="FD188" s="97"/>
      <c r="FE188" s="97"/>
      <c r="FF188" s="97"/>
      <c r="FG188" s="97"/>
      <c r="FH188" s="97"/>
      <c r="FI188" s="97"/>
      <c r="FJ188" s="97"/>
      <c r="FK188" s="97"/>
      <c r="FL188" s="97"/>
      <c r="FM188" s="97"/>
      <c r="FN188" s="97"/>
      <c r="FO188" s="97"/>
      <c r="FP188" s="97"/>
      <c r="FQ188" s="97"/>
      <c r="FR188" s="97"/>
      <c r="FS188" s="97"/>
      <c r="FT188" s="97"/>
      <c r="FU188" s="97"/>
      <c r="FV188" s="97"/>
      <c r="FW188" s="97"/>
      <c r="FX188" s="97"/>
      <c r="FY188" s="97"/>
      <c r="FZ188" s="97"/>
      <c r="GA188" s="97"/>
      <c r="GB188" s="97"/>
      <c r="GC188" s="97"/>
      <c r="GD188" s="97"/>
      <c r="GE188" s="97"/>
      <c r="GF188" s="97"/>
      <c r="GG188" s="97"/>
      <c r="GH188" s="97"/>
      <c r="GI188" s="97"/>
      <c r="GJ188" s="97"/>
      <c r="GK188" s="97"/>
      <c r="GL188" s="97"/>
      <c r="GM188" s="97"/>
      <c r="GN188" s="97"/>
      <c r="GO188" s="97"/>
      <c r="GP188" s="97"/>
      <c r="GQ188" s="97"/>
      <c r="GR188" s="97"/>
      <c r="GS188" s="97"/>
      <c r="GT188" s="97"/>
      <c r="GU188" s="97"/>
      <c r="GV188" s="97"/>
      <c r="GW188" s="97"/>
      <c r="GX188" s="97"/>
      <c r="GY188" s="97"/>
      <c r="GZ188" s="97"/>
      <c r="HA188" s="97"/>
      <c r="HB188" s="97"/>
      <c r="HC188" s="97"/>
      <c r="HD188" s="97"/>
      <c r="HE188" s="97"/>
      <c r="HF188" s="97"/>
      <c r="HG188" s="97"/>
      <c r="HH188" s="97"/>
      <c r="HI188" s="97"/>
      <c r="HJ188" s="97"/>
      <c r="HK188" s="97"/>
      <c r="HL188" s="97"/>
      <c r="HM188" s="97"/>
      <c r="HN188" s="97"/>
      <c r="HO188" s="97"/>
      <c r="HP188" s="97"/>
      <c r="HQ188" s="97"/>
      <c r="HR188" s="97"/>
      <c r="HS188" s="97"/>
      <c r="HT188" s="97"/>
      <c r="HU188" s="97"/>
      <c r="HV188" s="97"/>
      <c r="HW188" s="97"/>
      <c r="HX188" s="97"/>
      <c r="HY188" s="97"/>
      <c r="HZ188" s="97"/>
      <c r="IA188" s="97"/>
      <c r="IB188" s="97"/>
      <c r="IC188" s="97"/>
      <c r="ID188" s="97"/>
      <c r="IE188" s="97"/>
      <c r="IF188" s="97"/>
      <c r="IG188" s="97"/>
      <c r="IH188" s="97"/>
      <c r="II188" s="97"/>
      <c r="IJ188" s="97"/>
      <c r="IK188" s="97"/>
      <c r="IL188" s="97"/>
      <c r="IM188" s="97"/>
      <c r="IN188" s="97"/>
      <c r="IO188" s="97"/>
      <c r="IP188" s="97"/>
      <c r="IQ188" s="97"/>
      <c r="IR188" s="97"/>
      <c r="IS188" s="97"/>
      <c r="IT188" s="97"/>
      <c r="IU188" s="97"/>
      <c r="IV188" s="97"/>
      <c r="IW188" s="97"/>
      <c r="IX188" s="97"/>
      <c r="IY188" s="97"/>
      <c r="IZ188" s="97"/>
      <c r="JA188" s="97"/>
      <c r="JB188" s="97"/>
      <c r="JC188" s="97"/>
      <c r="JD188" s="97"/>
      <c r="JE188" s="97"/>
      <c r="JF188" s="97"/>
      <c r="JG188" s="97"/>
      <c r="JH188" s="97"/>
      <c r="JI188" s="97"/>
      <c r="JJ188" s="97"/>
      <c r="JK188" s="97"/>
      <c r="JL188" s="97"/>
      <c r="JM188" s="97"/>
      <c r="JN188" s="97"/>
      <c r="JO188" s="97"/>
      <c r="JP188" s="97"/>
      <c r="JQ188" s="97"/>
      <c r="JR188" s="97"/>
      <c r="JS188" s="97"/>
      <c r="JT188" s="97"/>
      <c r="JU188" s="97"/>
      <c r="JV188" s="97"/>
      <c r="JW188" s="97"/>
      <c r="JX188" s="97"/>
      <c r="JY188" s="97"/>
      <c r="JZ188" s="97"/>
      <c r="KA188" s="97"/>
      <c r="KB188" s="97"/>
      <c r="KC188" s="97"/>
      <c r="KD188" s="97"/>
      <c r="KE188" s="97"/>
      <c r="KF188" s="97"/>
      <c r="KG188" s="97"/>
      <c r="KH188" s="97"/>
      <c r="KI188" s="97"/>
      <c r="KJ188" s="97"/>
      <c r="KK188" s="97"/>
      <c r="KL188" s="97"/>
      <c r="KM188" s="97"/>
      <c r="KN188" s="97"/>
      <c r="KO188" s="97"/>
      <c r="KP188" s="97"/>
      <c r="KQ188" s="97"/>
      <c r="KR188" s="97"/>
      <c r="KS188" s="97"/>
      <c r="KT188" s="97"/>
      <c r="KU188" s="97"/>
      <c r="KV188" s="97"/>
      <c r="KW188" s="97"/>
      <c r="KX188" s="97"/>
      <c r="KY188" s="97"/>
      <c r="KZ188" s="97"/>
      <c r="LA188" s="97"/>
      <c r="LB188" s="97"/>
      <c r="LC188" s="97"/>
      <c r="LD188" s="97"/>
      <c r="LE188" s="97"/>
      <c r="LF188" s="97"/>
      <c r="LG188" s="97"/>
      <c r="LH188" s="97"/>
      <c r="LI188" s="97"/>
      <c r="LJ188" s="97"/>
      <c r="LK188" s="97"/>
      <c r="LL188" s="97"/>
      <c r="LM188" s="97"/>
      <c r="LN188" s="97"/>
      <c r="LO188" s="97"/>
      <c r="LP188" s="97"/>
      <c r="LQ188" s="97"/>
      <c r="LR188" s="97"/>
      <c r="LS188" s="97"/>
      <c r="LT188" s="97"/>
      <c r="LU188" s="97"/>
      <c r="LV188" s="97"/>
      <c r="LW188" s="97"/>
      <c r="LX188" s="97"/>
      <c r="LY188" s="97"/>
      <c r="LZ188" s="97"/>
      <c r="MA188" s="97"/>
      <c r="MB188" s="97"/>
      <c r="MC188" s="97"/>
      <c r="MD188" s="97"/>
      <c r="ME188" s="97"/>
      <c r="MF188" s="97"/>
      <c r="MG188" s="97"/>
      <c r="MH188" s="97"/>
      <c r="MI188" s="97"/>
      <c r="MJ188" s="97"/>
      <c r="MK188" s="97"/>
      <c r="ML188" s="97"/>
      <c r="MM188" s="97"/>
      <c r="MN188" s="97"/>
      <c r="MO188" s="97"/>
      <c r="MP188" s="97"/>
      <c r="MQ188" s="97"/>
      <c r="MR188" s="97"/>
      <c r="MS188" s="97"/>
      <c r="MT188" s="97"/>
      <c r="MU188" s="97"/>
      <c r="MV188" s="97"/>
      <c r="MW188" s="97"/>
      <c r="MX188" s="97"/>
      <c r="MY188" s="97"/>
      <c r="MZ188" s="97"/>
      <c r="NA188" s="97"/>
      <c r="NB188" s="97"/>
      <c r="NC188" s="97"/>
      <c r="ND188" s="97"/>
      <c r="NE188" s="97"/>
      <c r="NF188" s="97"/>
      <c r="NG188" s="97"/>
      <c r="NH188" s="97"/>
      <c r="NI188" s="97"/>
      <c r="NJ188" s="97"/>
      <c r="NK188" s="97"/>
      <c r="NL188" s="97"/>
      <c r="NM188" s="97"/>
      <c r="NN188" s="97"/>
      <c r="NO188" s="97"/>
      <c r="NP188" s="97"/>
      <c r="NQ188" s="97"/>
      <c r="NR188" s="97"/>
      <c r="NS188" s="97"/>
      <c r="NT188" s="97"/>
      <c r="NU188" s="97"/>
      <c r="NV188" s="97"/>
      <c r="NW188" s="97"/>
      <c r="NX188" s="97"/>
      <c r="NY188" s="97"/>
      <c r="NZ188" s="97"/>
      <c r="OA188" s="97"/>
      <c r="OB188" s="97"/>
      <c r="OC188" s="97"/>
      <c r="OD188" s="97"/>
      <c r="OE188" s="97"/>
      <c r="OF188" s="97"/>
      <c r="OG188" s="97"/>
      <c r="OH188" s="97"/>
      <c r="OI188" s="97"/>
      <c r="OJ188" s="97"/>
      <c r="OK188" s="97"/>
      <c r="OL188" s="97"/>
      <c r="OM188" s="97"/>
      <c r="ON188" s="97"/>
      <c r="OO188" s="97"/>
      <c r="OP188" s="97"/>
      <c r="OQ188" s="97"/>
      <c r="OR188" s="97"/>
      <c r="OS188" s="97"/>
      <c r="OT188" s="97"/>
      <c r="OU188" s="97"/>
      <c r="OV188" s="97"/>
      <c r="OW188" s="97"/>
      <c r="OX188" s="97"/>
      <c r="OY188" s="97"/>
      <c r="OZ188" s="97"/>
      <c r="PA188" s="97"/>
      <c r="PB188" s="97"/>
      <c r="PC188" s="97"/>
      <c r="PD188" s="97"/>
      <c r="PE188" s="97"/>
      <c r="PF188" s="97"/>
      <c r="PG188" s="97"/>
      <c r="PH188" s="97"/>
      <c r="PI188" s="97"/>
      <c r="PJ188" s="97"/>
      <c r="PK188" s="97"/>
      <c r="PL188" s="97"/>
      <c r="PM188" s="97"/>
      <c r="PN188" s="97"/>
      <c r="PO188" s="97"/>
      <c r="PP188" s="97"/>
      <c r="PQ188" s="97"/>
      <c r="PR188" s="97"/>
      <c r="PS188" s="97"/>
      <c r="PT188" s="97"/>
      <c r="PU188" s="97"/>
      <c r="PV188" s="97"/>
      <c r="PW188" s="97"/>
      <c r="PX188" s="97"/>
      <c r="PY188" s="97"/>
      <c r="PZ188" s="97"/>
      <c r="QA188" s="97"/>
      <c r="QB188" s="97"/>
      <c r="QC188" s="97"/>
      <c r="QD188" s="97"/>
      <c r="QE188" s="97"/>
      <c r="QF188" s="97"/>
      <c r="QG188" s="97"/>
      <c r="QH188" s="97"/>
      <c r="QI188" s="97"/>
      <c r="QJ188" s="97"/>
      <c r="QK188" s="97"/>
      <c r="QL188" s="97"/>
      <c r="QM188" s="97"/>
      <c r="QN188" s="97"/>
      <c r="QO188" s="97"/>
      <c r="QP188" s="97"/>
      <c r="QQ188" s="97"/>
      <c r="QR188" s="97"/>
      <c r="QS188" s="97"/>
      <c r="QT188" s="97"/>
      <c r="QU188" s="97"/>
      <c r="QV188" s="97"/>
      <c r="QW188" s="97"/>
      <c r="QX188" s="97"/>
      <c r="QY188" s="97"/>
      <c r="QZ188" s="97"/>
      <c r="RA188" s="97"/>
      <c r="RB188" s="97"/>
      <c r="RC188" s="97"/>
      <c r="RD188" s="97"/>
      <c r="RE188" s="97"/>
      <c r="RF188" s="97"/>
      <c r="RG188" s="97"/>
      <c r="RH188" s="97"/>
      <c r="RI188" s="97"/>
      <c r="RJ188" s="97"/>
      <c r="RK188" s="97"/>
      <c r="RL188" s="97"/>
      <c r="RM188" s="97"/>
      <c r="RN188" s="97"/>
      <c r="RO188" s="97"/>
      <c r="RP188" s="97"/>
      <c r="RQ188" s="97"/>
      <c r="RR188" s="97"/>
      <c r="RS188" s="97"/>
      <c r="RT188" s="97"/>
      <c r="RU188" s="97"/>
      <c r="RV188" s="97"/>
      <c r="RW188" s="97"/>
      <c r="RX188" s="97"/>
      <c r="RY188" s="97"/>
      <c r="RZ188" s="97"/>
      <c r="SA188" s="97"/>
      <c r="SB188" s="97"/>
      <c r="SC188" s="97"/>
      <c r="SD188" s="97"/>
      <c r="SE188" s="97"/>
      <c r="SF188" s="97"/>
      <c r="SG188" s="97"/>
      <c r="SH188" s="97"/>
      <c r="SI188" s="97"/>
      <c r="SJ188" s="97"/>
      <c r="SK188" s="97"/>
      <c r="SL188" s="97"/>
      <c r="SM188" s="97"/>
      <c r="SN188" s="97"/>
      <c r="SO188" s="97"/>
      <c r="SP188" s="97"/>
      <c r="SQ188" s="97"/>
      <c r="SR188" s="97"/>
      <c r="SS188" s="97"/>
      <c r="ST188" s="97"/>
      <c r="SU188" s="97"/>
      <c r="SV188" s="97"/>
      <c r="SW188" s="97"/>
      <c r="SX188" s="97"/>
      <c r="SY188" s="97"/>
      <c r="SZ188" s="97"/>
      <c r="TA188" s="97"/>
      <c r="TB188" s="97"/>
      <c r="TC188" s="97"/>
      <c r="TD188" s="97"/>
      <c r="TE188" s="97"/>
      <c r="TF188" s="97"/>
      <c r="TG188" s="97"/>
      <c r="TH188" s="97"/>
      <c r="TI188" s="97"/>
      <c r="TJ188" s="97"/>
      <c r="TK188" s="97"/>
      <c r="TL188" s="97"/>
      <c r="TM188" s="97"/>
      <c r="TN188" s="97"/>
      <c r="TO188" s="97"/>
      <c r="TP188" s="97"/>
      <c r="TQ188" s="97"/>
      <c r="TR188" s="97"/>
      <c r="TS188" s="97"/>
      <c r="TT188" s="97"/>
      <c r="TU188" s="97"/>
      <c r="TV188" s="97"/>
      <c r="TW188" s="97"/>
      <c r="TX188" s="97"/>
      <c r="TY188" s="97"/>
      <c r="TZ188" s="97"/>
      <c r="UA188" s="97"/>
      <c r="UB188" s="97"/>
      <c r="UC188" s="97"/>
      <c r="UD188" s="97"/>
      <c r="UE188" s="97"/>
      <c r="UF188" s="97"/>
      <c r="UG188" s="97"/>
      <c r="UH188" s="97"/>
      <c r="UI188" s="97"/>
      <c r="UJ188" s="97"/>
      <c r="UK188" s="97"/>
      <c r="UL188" s="97"/>
      <c r="UM188" s="97"/>
      <c r="UN188" s="97"/>
      <c r="UO188" s="97"/>
      <c r="UP188" s="97"/>
      <c r="UQ188" s="97"/>
      <c r="UR188" s="97"/>
      <c r="US188" s="97"/>
      <c r="UT188" s="97"/>
      <c r="UU188" s="97"/>
      <c r="UV188" s="97"/>
      <c r="UW188" s="97"/>
      <c r="UX188" s="97"/>
      <c r="UY188" s="97"/>
      <c r="UZ188" s="97"/>
      <c r="VA188" s="97"/>
      <c r="VB188" s="97"/>
      <c r="VC188" s="97"/>
      <c r="VD188" s="97"/>
      <c r="VE188" s="97"/>
      <c r="VF188" s="97"/>
    </row>
    <row r="189" spans="1:578" s="98" customFormat="1" ht="15">
      <c r="A189" s="84">
        <v>111</v>
      </c>
      <c r="B189" s="29" t="s">
        <v>43</v>
      </c>
      <c r="C189" s="85" t="s">
        <v>44</v>
      </c>
      <c r="D189" s="86">
        <v>203</v>
      </c>
      <c r="E189" s="85" t="s">
        <v>45</v>
      </c>
      <c r="F189" s="25" t="s">
        <v>46</v>
      </c>
      <c r="G189" s="29" t="s">
        <v>510</v>
      </c>
      <c r="H189" s="26" t="s">
        <v>511</v>
      </c>
      <c r="I189" s="89">
        <v>38792</v>
      </c>
      <c r="J189" s="90" t="s">
        <v>275</v>
      </c>
      <c r="K189" s="90"/>
      <c r="L189" s="88">
        <v>40</v>
      </c>
      <c r="M189" s="88" t="s">
        <v>49</v>
      </c>
      <c r="N189" s="88" t="s">
        <v>59</v>
      </c>
      <c r="O189" s="26" t="s">
        <v>507</v>
      </c>
      <c r="P189" s="87" t="s">
        <v>1174</v>
      </c>
      <c r="Q189" s="34" t="s">
        <v>1148</v>
      </c>
      <c r="R189" s="88">
        <v>1</v>
      </c>
      <c r="S189" s="92">
        <v>14774</v>
      </c>
      <c r="T189" s="92">
        <v>500</v>
      </c>
      <c r="U189" s="92"/>
      <c r="V189" s="91">
        <f t="shared" si="79"/>
        <v>15274</v>
      </c>
      <c r="W189" s="92">
        <f t="shared" si="90"/>
        <v>3054.8</v>
      </c>
      <c r="X189" s="92"/>
      <c r="Y189" s="92">
        <f t="shared" si="80"/>
        <v>18328.8</v>
      </c>
      <c r="Z189" s="92">
        <v>869</v>
      </c>
      <c r="AA189" s="92">
        <v>599</v>
      </c>
      <c r="AB189" s="92">
        <f>102.68*3</f>
        <v>308.04000000000002</v>
      </c>
      <c r="AC189" s="92">
        <f t="shared" si="81"/>
        <v>3207.5399999999995</v>
      </c>
      <c r="AD189" s="92">
        <f t="shared" si="82"/>
        <v>549.86399999999992</v>
      </c>
      <c r="AE189" s="92">
        <f t="shared" si="83"/>
        <v>934.76879999999994</v>
      </c>
      <c r="AF189" s="92">
        <f t="shared" si="84"/>
        <v>366.57599999999996</v>
      </c>
      <c r="AG189" s="92">
        <f t="shared" si="85"/>
        <v>3299.4666666666667</v>
      </c>
      <c r="AH189" s="92">
        <f t="shared" si="86"/>
        <v>32994.666666666664</v>
      </c>
      <c r="AI189" s="92">
        <f t="shared" si="87"/>
        <v>9898.4</v>
      </c>
      <c r="AJ189" s="92">
        <f t="shared" si="88"/>
        <v>29012.966577777785</v>
      </c>
      <c r="AK189" s="92">
        <f t="shared" si="89"/>
        <v>348155.59893333341</v>
      </c>
      <c r="AL189" s="92"/>
      <c r="AM189" s="92"/>
      <c r="AN189" s="92"/>
      <c r="AO189" s="92"/>
      <c r="AP189" s="97"/>
      <c r="AQ189" s="94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  <c r="DU189" s="97"/>
      <c r="DV189" s="97"/>
      <c r="DW189" s="97"/>
      <c r="DX189" s="97"/>
      <c r="DY189" s="97"/>
      <c r="DZ189" s="97"/>
      <c r="EA189" s="97"/>
      <c r="EB189" s="97"/>
      <c r="EC189" s="97"/>
      <c r="ED189" s="97"/>
      <c r="EE189" s="97"/>
      <c r="EF189" s="97"/>
      <c r="EG189" s="97"/>
      <c r="EH189" s="97"/>
      <c r="EI189" s="97"/>
      <c r="EJ189" s="97"/>
      <c r="EK189" s="97"/>
      <c r="EL189" s="97"/>
      <c r="EM189" s="97"/>
      <c r="EN189" s="97"/>
      <c r="EO189" s="97"/>
      <c r="EP189" s="97"/>
      <c r="EQ189" s="97"/>
      <c r="ER189" s="97"/>
      <c r="ES189" s="97"/>
      <c r="ET189" s="97"/>
      <c r="EU189" s="97"/>
      <c r="EV189" s="97"/>
      <c r="EW189" s="97"/>
      <c r="EX189" s="97"/>
      <c r="EY189" s="97"/>
      <c r="EZ189" s="97"/>
      <c r="FA189" s="97"/>
      <c r="FB189" s="97"/>
      <c r="FC189" s="97"/>
      <c r="FD189" s="97"/>
      <c r="FE189" s="97"/>
      <c r="FF189" s="97"/>
      <c r="FG189" s="97"/>
      <c r="FH189" s="97"/>
      <c r="FI189" s="97"/>
      <c r="FJ189" s="97"/>
      <c r="FK189" s="97"/>
      <c r="FL189" s="97"/>
      <c r="FM189" s="97"/>
      <c r="FN189" s="97"/>
      <c r="FO189" s="97"/>
      <c r="FP189" s="97"/>
      <c r="FQ189" s="97"/>
      <c r="FR189" s="97"/>
      <c r="FS189" s="97"/>
      <c r="FT189" s="97"/>
      <c r="FU189" s="97"/>
      <c r="FV189" s="97"/>
      <c r="FW189" s="97"/>
      <c r="FX189" s="97"/>
      <c r="FY189" s="97"/>
      <c r="FZ189" s="97"/>
      <c r="GA189" s="97"/>
      <c r="GB189" s="97"/>
      <c r="GC189" s="97"/>
      <c r="GD189" s="97"/>
      <c r="GE189" s="97"/>
      <c r="GF189" s="97"/>
      <c r="GG189" s="97"/>
      <c r="GH189" s="97"/>
      <c r="GI189" s="97"/>
      <c r="GJ189" s="97"/>
      <c r="GK189" s="97"/>
      <c r="GL189" s="97"/>
      <c r="GM189" s="97"/>
      <c r="GN189" s="97"/>
      <c r="GO189" s="97"/>
      <c r="GP189" s="97"/>
      <c r="GQ189" s="97"/>
      <c r="GR189" s="97"/>
      <c r="GS189" s="97"/>
      <c r="GT189" s="97"/>
      <c r="GU189" s="97"/>
      <c r="GV189" s="97"/>
      <c r="GW189" s="97"/>
      <c r="GX189" s="97"/>
      <c r="GY189" s="97"/>
      <c r="GZ189" s="97"/>
      <c r="HA189" s="97"/>
      <c r="HB189" s="97"/>
      <c r="HC189" s="97"/>
      <c r="HD189" s="97"/>
      <c r="HE189" s="97"/>
      <c r="HF189" s="97"/>
      <c r="HG189" s="97"/>
      <c r="HH189" s="97"/>
      <c r="HI189" s="97"/>
      <c r="HJ189" s="97"/>
      <c r="HK189" s="97"/>
      <c r="HL189" s="97"/>
      <c r="HM189" s="97"/>
      <c r="HN189" s="97"/>
      <c r="HO189" s="97"/>
      <c r="HP189" s="97"/>
      <c r="HQ189" s="97"/>
      <c r="HR189" s="97"/>
      <c r="HS189" s="97"/>
      <c r="HT189" s="97"/>
      <c r="HU189" s="97"/>
      <c r="HV189" s="97"/>
      <c r="HW189" s="97"/>
      <c r="HX189" s="97"/>
      <c r="HY189" s="97"/>
      <c r="HZ189" s="97"/>
      <c r="IA189" s="97"/>
      <c r="IB189" s="97"/>
      <c r="IC189" s="97"/>
      <c r="ID189" s="97"/>
      <c r="IE189" s="97"/>
      <c r="IF189" s="97"/>
      <c r="IG189" s="97"/>
      <c r="IH189" s="97"/>
      <c r="II189" s="97"/>
      <c r="IJ189" s="97"/>
      <c r="IK189" s="97"/>
      <c r="IL189" s="97"/>
      <c r="IM189" s="97"/>
      <c r="IN189" s="97"/>
      <c r="IO189" s="97"/>
      <c r="IP189" s="97"/>
      <c r="IQ189" s="97"/>
      <c r="IR189" s="97"/>
      <c r="IS189" s="97"/>
      <c r="IT189" s="97"/>
      <c r="IU189" s="97"/>
      <c r="IV189" s="97"/>
      <c r="IW189" s="97"/>
      <c r="IX189" s="97"/>
      <c r="IY189" s="97"/>
      <c r="IZ189" s="97"/>
      <c r="JA189" s="97"/>
      <c r="JB189" s="97"/>
      <c r="JC189" s="97"/>
      <c r="JD189" s="97"/>
      <c r="JE189" s="97"/>
      <c r="JF189" s="97"/>
      <c r="JG189" s="97"/>
      <c r="JH189" s="97"/>
      <c r="JI189" s="97"/>
      <c r="JJ189" s="97"/>
      <c r="JK189" s="97"/>
      <c r="JL189" s="97"/>
      <c r="JM189" s="97"/>
      <c r="JN189" s="97"/>
      <c r="JO189" s="97"/>
      <c r="JP189" s="97"/>
      <c r="JQ189" s="97"/>
      <c r="JR189" s="97"/>
      <c r="JS189" s="97"/>
      <c r="JT189" s="97"/>
      <c r="JU189" s="97"/>
      <c r="JV189" s="97"/>
      <c r="JW189" s="97"/>
      <c r="JX189" s="97"/>
      <c r="JY189" s="97"/>
      <c r="JZ189" s="97"/>
      <c r="KA189" s="97"/>
      <c r="KB189" s="97"/>
      <c r="KC189" s="97"/>
      <c r="KD189" s="97"/>
      <c r="KE189" s="97"/>
      <c r="KF189" s="97"/>
      <c r="KG189" s="97"/>
      <c r="KH189" s="97"/>
      <c r="KI189" s="97"/>
      <c r="KJ189" s="97"/>
      <c r="KK189" s="97"/>
      <c r="KL189" s="97"/>
      <c r="KM189" s="97"/>
      <c r="KN189" s="97"/>
      <c r="KO189" s="97"/>
      <c r="KP189" s="97"/>
      <c r="KQ189" s="97"/>
      <c r="KR189" s="97"/>
      <c r="KS189" s="97"/>
      <c r="KT189" s="97"/>
      <c r="KU189" s="97"/>
      <c r="KV189" s="97"/>
      <c r="KW189" s="97"/>
      <c r="KX189" s="97"/>
      <c r="KY189" s="97"/>
      <c r="KZ189" s="97"/>
      <c r="LA189" s="97"/>
      <c r="LB189" s="97"/>
      <c r="LC189" s="97"/>
      <c r="LD189" s="97"/>
      <c r="LE189" s="97"/>
      <c r="LF189" s="97"/>
      <c r="LG189" s="97"/>
      <c r="LH189" s="97"/>
      <c r="LI189" s="97"/>
      <c r="LJ189" s="97"/>
      <c r="LK189" s="97"/>
      <c r="LL189" s="97"/>
      <c r="LM189" s="97"/>
      <c r="LN189" s="97"/>
      <c r="LO189" s="97"/>
      <c r="LP189" s="97"/>
      <c r="LQ189" s="97"/>
      <c r="LR189" s="97"/>
      <c r="LS189" s="97"/>
      <c r="LT189" s="97"/>
      <c r="LU189" s="97"/>
      <c r="LV189" s="97"/>
      <c r="LW189" s="97"/>
      <c r="LX189" s="97"/>
      <c r="LY189" s="97"/>
      <c r="LZ189" s="97"/>
      <c r="MA189" s="97"/>
      <c r="MB189" s="97"/>
      <c r="MC189" s="97"/>
      <c r="MD189" s="97"/>
      <c r="ME189" s="97"/>
      <c r="MF189" s="97"/>
      <c r="MG189" s="97"/>
      <c r="MH189" s="97"/>
      <c r="MI189" s="97"/>
      <c r="MJ189" s="97"/>
      <c r="MK189" s="97"/>
      <c r="ML189" s="97"/>
      <c r="MM189" s="97"/>
      <c r="MN189" s="97"/>
      <c r="MO189" s="97"/>
      <c r="MP189" s="97"/>
      <c r="MQ189" s="97"/>
      <c r="MR189" s="97"/>
      <c r="MS189" s="97"/>
      <c r="MT189" s="97"/>
      <c r="MU189" s="97"/>
      <c r="MV189" s="97"/>
      <c r="MW189" s="97"/>
      <c r="MX189" s="97"/>
      <c r="MY189" s="97"/>
      <c r="MZ189" s="97"/>
      <c r="NA189" s="97"/>
      <c r="NB189" s="97"/>
      <c r="NC189" s="97"/>
      <c r="ND189" s="97"/>
      <c r="NE189" s="97"/>
      <c r="NF189" s="97"/>
      <c r="NG189" s="97"/>
      <c r="NH189" s="97"/>
      <c r="NI189" s="97"/>
      <c r="NJ189" s="97"/>
      <c r="NK189" s="97"/>
      <c r="NL189" s="97"/>
      <c r="NM189" s="97"/>
      <c r="NN189" s="97"/>
      <c r="NO189" s="97"/>
      <c r="NP189" s="97"/>
      <c r="NQ189" s="97"/>
      <c r="NR189" s="97"/>
      <c r="NS189" s="97"/>
      <c r="NT189" s="97"/>
      <c r="NU189" s="97"/>
      <c r="NV189" s="97"/>
      <c r="NW189" s="97"/>
      <c r="NX189" s="97"/>
      <c r="NY189" s="97"/>
      <c r="NZ189" s="97"/>
      <c r="OA189" s="97"/>
      <c r="OB189" s="97"/>
      <c r="OC189" s="97"/>
      <c r="OD189" s="97"/>
      <c r="OE189" s="97"/>
      <c r="OF189" s="97"/>
      <c r="OG189" s="97"/>
      <c r="OH189" s="97"/>
      <c r="OI189" s="97"/>
      <c r="OJ189" s="97"/>
      <c r="OK189" s="97"/>
      <c r="OL189" s="97"/>
      <c r="OM189" s="97"/>
      <c r="ON189" s="97"/>
      <c r="OO189" s="97"/>
      <c r="OP189" s="97"/>
      <c r="OQ189" s="97"/>
      <c r="OR189" s="97"/>
      <c r="OS189" s="97"/>
      <c r="OT189" s="97"/>
      <c r="OU189" s="97"/>
      <c r="OV189" s="97"/>
      <c r="OW189" s="97"/>
      <c r="OX189" s="97"/>
      <c r="OY189" s="97"/>
      <c r="OZ189" s="97"/>
      <c r="PA189" s="97"/>
      <c r="PB189" s="97"/>
      <c r="PC189" s="97"/>
      <c r="PD189" s="97"/>
      <c r="PE189" s="97"/>
      <c r="PF189" s="97"/>
      <c r="PG189" s="97"/>
      <c r="PH189" s="97"/>
      <c r="PI189" s="97"/>
      <c r="PJ189" s="97"/>
      <c r="PK189" s="97"/>
      <c r="PL189" s="97"/>
      <c r="PM189" s="97"/>
      <c r="PN189" s="97"/>
      <c r="PO189" s="97"/>
      <c r="PP189" s="97"/>
      <c r="PQ189" s="97"/>
      <c r="PR189" s="97"/>
      <c r="PS189" s="97"/>
      <c r="PT189" s="97"/>
      <c r="PU189" s="97"/>
      <c r="PV189" s="97"/>
      <c r="PW189" s="97"/>
      <c r="PX189" s="97"/>
      <c r="PY189" s="97"/>
      <c r="PZ189" s="97"/>
      <c r="QA189" s="97"/>
      <c r="QB189" s="97"/>
      <c r="QC189" s="97"/>
      <c r="QD189" s="97"/>
      <c r="QE189" s="97"/>
      <c r="QF189" s="97"/>
      <c r="QG189" s="97"/>
      <c r="QH189" s="97"/>
      <c r="QI189" s="97"/>
      <c r="QJ189" s="97"/>
      <c r="QK189" s="97"/>
      <c r="QL189" s="97"/>
      <c r="QM189" s="97"/>
      <c r="QN189" s="97"/>
      <c r="QO189" s="97"/>
      <c r="QP189" s="97"/>
      <c r="QQ189" s="97"/>
      <c r="QR189" s="97"/>
      <c r="QS189" s="97"/>
      <c r="QT189" s="97"/>
      <c r="QU189" s="97"/>
      <c r="QV189" s="97"/>
      <c r="QW189" s="97"/>
      <c r="QX189" s="97"/>
      <c r="QY189" s="97"/>
      <c r="QZ189" s="97"/>
      <c r="RA189" s="97"/>
      <c r="RB189" s="97"/>
      <c r="RC189" s="97"/>
      <c r="RD189" s="97"/>
      <c r="RE189" s="97"/>
      <c r="RF189" s="97"/>
      <c r="RG189" s="97"/>
      <c r="RH189" s="97"/>
      <c r="RI189" s="97"/>
      <c r="RJ189" s="97"/>
      <c r="RK189" s="97"/>
      <c r="RL189" s="97"/>
      <c r="RM189" s="97"/>
      <c r="RN189" s="97"/>
      <c r="RO189" s="97"/>
      <c r="RP189" s="97"/>
      <c r="RQ189" s="97"/>
      <c r="RR189" s="97"/>
      <c r="RS189" s="97"/>
      <c r="RT189" s="97"/>
      <c r="RU189" s="97"/>
      <c r="RV189" s="97"/>
      <c r="RW189" s="97"/>
      <c r="RX189" s="97"/>
      <c r="RY189" s="97"/>
      <c r="RZ189" s="97"/>
      <c r="SA189" s="97"/>
      <c r="SB189" s="97"/>
      <c r="SC189" s="97"/>
      <c r="SD189" s="97"/>
      <c r="SE189" s="97"/>
      <c r="SF189" s="97"/>
      <c r="SG189" s="97"/>
      <c r="SH189" s="97"/>
      <c r="SI189" s="97"/>
      <c r="SJ189" s="97"/>
      <c r="SK189" s="97"/>
      <c r="SL189" s="97"/>
      <c r="SM189" s="97"/>
      <c r="SN189" s="97"/>
      <c r="SO189" s="97"/>
      <c r="SP189" s="97"/>
      <c r="SQ189" s="97"/>
      <c r="SR189" s="97"/>
      <c r="SS189" s="97"/>
      <c r="ST189" s="97"/>
      <c r="SU189" s="97"/>
      <c r="SV189" s="97"/>
      <c r="SW189" s="97"/>
      <c r="SX189" s="97"/>
      <c r="SY189" s="97"/>
      <c r="SZ189" s="97"/>
      <c r="TA189" s="97"/>
      <c r="TB189" s="97"/>
      <c r="TC189" s="97"/>
      <c r="TD189" s="97"/>
      <c r="TE189" s="97"/>
      <c r="TF189" s="97"/>
      <c r="TG189" s="97"/>
      <c r="TH189" s="97"/>
      <c r="TI189" s="97"/>
      <c r="TJ189" s="97"/>
      <c r="TK189" s="97"/>
      <c r="TL189" s="97"/>
      <c r="TM189" s="97"/>
      <c r="TN189" s="97"/>
      <c r="TO189" s="97"/>
      <c r="TP189" s="97"/>
      <c r="TQ189" s="97"/>
      <c r="TR189" s="97"/>
      <c r="TS189" s="97"/>
      <c r="TT189" s="97"/>
      <c r="TU189" s="97"/>
      <c r="TV189" s="97"/>
      <c r="TW189" s="97"/>
      <c r="TX189" s="97"/>
      <c r="TY189" s="97"/>
      <c r="TZ189" s="97"/>
      <c r="UA189" s="97"/>
      <c r="UB189" s="97"/>
      <c r="UC189" s="97"/>
      <c r="UD189" s="97"/>
      <c r="UE189" s="97"/>
      <c r="UF189" s="97"/>
      <c r="UG189" s="97"/>
      <c r="UH189" s="97"/>
      <c r="UI189" s="97"/>
      <c r="UJ189" s="97"/>
      <c r="UK189" s="97"/>
      <c r="UL189" s="97"/>
      <c r="UM189" s="97"/>
      <c r="UN189" s="97"/>
      <c r="UO189" s="97"/>
      <c r="UP189" s="97"/>
      <c r="UQ189" s="97"/>
      <c r="UR189" s="97"/>
      <c r="US189" s="97"/>
      <c r="UT189" s="97"/>
      <c r="UU189" s="97"/>
      <c r="UV189" s="97"/>
      <c r="UW189" s="97"/>
      <c r="UX189" s="97"/>
      <c r="UY189" s="97"/>
      <c r="UZ189" s="97"/>
      <c r="VA189" s="97"/>
      <c r="VB189" s="97"/>
      <c r="VC189" s="97"/>
      <c r="VD189" s="97"/>
      <c r="VE189" s="97"/>
      <c r="VF189" s="97"/>
    </row>
    <row r="190" spans="1:578" s="98" customFormat="1" ht="15">
      <c r="A190" s="84">
        <v>112</v>
      </c>
      <c r="B190" s="29" t="s">
        <v>43</v>
      </c>
      <c r="C190" s="85" t="s">
        <v>44</v>
      </c>
      <c r="D190" s="86">
        <v>203</v>
      </c>
      <c r="E190" s="85" t="s">
        <v>45</v>
      </c>
      <c r="F190" s="25" t="s">
        <v>46</v>
      </c>
      <c r="G190" s="29" t="s">
        <v>512</v>
      </c>
      <c r="H190" s="27" t="s">
        <v>1199</v>
      </c>
      <c r="I190" s="89">
        <v>33302</v>
      </c>
      <c r="J190" s="90" t="s">
        <v>275</v>
      </c>
      <c r="K190" s="90"/>
      <c r="L190" s="88">
        <v>40</v>
      </c>
      <c r="M190" s="88" t="s">
        <v>49</v>
      </c>
      <c r="N190" s="88" t="s">
        <v>59</v>
      </c>
      <c r="O190" s="26" t="s">
        <v>507</v>
      </c>
      <c r="P190" s="87" t="s">
        <v>1174</v>
      </c>
      <c r="Q190" s="34" t="s">
        <v>1148</v>
      </c>
      <c r="R190" s="88">
        <v>1</v>
      </c>
      <c r="S190" s="92">
        <v>14774</v>
      </c>
      <c r="T190" s="92">
        <v>500</v>
      </c>
      <c r="U190" s="92"/>
      <c r="V190" s="91">
        <f t="shared" si="79"/>
        <v>15274</v>
      </c>
      <c r="W190" s="92">
        <f t="shared" si="90"/>
        <v>3054.8</v>
      </c>
      <c r="X190" s="92"/>
      <c r="Y190" s="92">
        <f t="shared" si="80"/>
        <v>18328.8</v>
      </c>
      <c r="Z190" s="92">
        <v>869</v>
      </c>
      <c r="AA190" s="92">
        <v>599</v>
      </c>
      <c r="AB190" s="93">
        <f>102.68*6</f>
        <v>616.08000000000004</v>
      </c>
      <c r="AC190" s="92">
        <f t="shared" si="81"/>
        <v>3207.5399999999995</v>
      </c>
      <c r="AD190" s="92">
        <f t="shared" si="82"/>
        <v>549.86399999999992</v>
      </c>
      <c r="AE190" s="92">
        <f t="shared" si="83"/>
        <v>934.76879999999994</v>
      </c>
      <c r="AF190" s="92">
        <f t="shared" si="84"/>
        <v>366.57599999999996</v>
      </c>
      <c r="AG190" s="92">
        <f t="shared" si="85"/>
        <v>3299.4666666666667</v>
      </c>
      <c r="AH190" s="92">
        <f t="shared" si="86"/>
        <v>32994.666666666664</v>
      </c>
      <c r="AI190" s="92">
        <f t="shared" si="87"/>
        <v>9898.4</v>
      </c>
      <c r="AJ190" s="92">
        <f t="shared" si="88"/>
        <v>29321.006577777785</v>
      </c>
      <c r="AK190" s="92">
        <f t="shared" si="89"/>
        <v>351852.0789333334</v>
      </c>
      <c r="AL190" s="92"/>
      <c r="AM190" s="92"/>
      <c r="AN190" s="92"/>
      <c r="AO190" s="92"/>
      <c r="AP190" s="97"/>
      <c r="AQ190" s="94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  <c r="DU190" s="97"/>
      <c r="DV190" s="97"/>
      <c r="DW190" s="97"/>
      <c r="DX190" s="97"/>
      <c r="DY190" s="97"/>
      <c r="DZ190" s="97"/>
      <c r="EA190" s="97"/>
      <c r="EB190" s="97"/>
      <c r="EC190" s="97"/>
      <c r="ED190" s="97"/>
      <c r="EE190" s="97"/>
      <c r="EF190" s="97"/>
      <c r="EG190" s="97"/>
      <c r="EH190" s="97"/>
      <c r="EI190" s="97"/>
      <c r="EJ190" s="97"/>
      <c r="EK190" s="97"/>
      <c r="EL190" s="97"/>
      <c r="EM190" s="97"/>
      <c r="EN190" s="97"/>
      <c r="EO190" s="97"/>
      <c r="EP190" s="97"/>
      <c r="EQ190" s="97"/>
      <c r="ER190" s="97"/>
      <c r="ES190" s="97"/>
      <c r="ET190" s="97"/>
      <c r="EU190" s="97"/>
      <c r="EV190" s="97"/>
      <c r="EW190" s="97"/>
      <c r="EX190" s="97"/>
      <c r="EY190" s="97"/>
      <c r="EZ190" s="97"/>
      <c r="FA190" s="97"/>
      <c r="FB190" s="97"/>
      <c r="FC190" s="97"/>
      <c r="FD190" s="97"/>
      <c r="FE190" s="97"/>
      <c r="FF190" s="97"/>
      <c r="FG190" s="97"/>
      <c r="FH190" s="97"/>
      <c r="FI190" s="97"/>
      <c r="FJ190" s="97"/>
      <c r="FK190" s="97"/>
      <c r="FL190" s="97"/>
      <c r="FM190" s="97"/>
      <c r="FN190" s="97"/>
      <c r="FO190" s="97"/>
      <c r="FP190" s="97"/>
      <c r="FQ190" s="97"/>
      <c r="FR190" s="97"/>
      <c r="FS190" s="97"/>
      <c r="FT190" s="97"/>
      <c r="FU190" s="97"/>
      <c r="FV190" s="97"/>
      <c r="FW190" s="97"/>
      <c r="FX190" s="97"/>
      <c r="FY190" s="97"/>
      <c r="FZ190" s="97"/>
      <c r="GA190" s="97"/>
      <c r="GB190" s="97"/>
      <c r="GC190" s="97"/>
      <c r="GD190" s="97"/>
      <c r="GE190" s="97"/>
      <c r="GF190" s="97"/>
      <c r="GG190" s="97"/>
      <c r="GH190" s="97"/>
      <c r="GI190" s="97"/>
      <c r="GJ190" s="97"/>
      <c r="GK190" s="97"/>
      <c r="GL190" s="97"/>
      <c r="GM190" s="97"/>
      <c r="GN190" s="97"/>
      <c r="GO190" s="97"/>
      <c r="GP190" s="97"/>
      <c r="GQ190" s="97"/>
      <c r="GR190" s="97"/>
      <c r="GS190" s="97"/>
      <c r="GT190" s="97"/>
      <c r="GU190" s="97"/>
      <c r="GV190" s="97"/>
      <c r="GW190" s="97"/>
      <c r="GX190" s="97"/>
      <c r="GY190" s="97"/>
      <c r="GZ190" s="97"/>
      <c r="HA190" s="97"/>
      <c r="HB190" s="97"/>
      <c r="HC190" s="97"/>
      <c r="HD190" s="97"/>
      <c r="HE190" s="97"/>
      <c r="HF190" s="97"/>
      <c r="HG190" s="97"/>
      <c r="HH190" s="97"/>
      <c r="HI190" s="97"/>
      <c r="HJ190" s="97"/>
      <c r="HK190" s="97"/>
      <c r="HL190" s="97"/>
      <c r="HM190" s="97"/>
      <c r="HN190" s="97"/>
      <c r="HO190" s="97"/>
      <c r="HP190" s="97"/>
      <c r="HQ190" s="97"/>
      <c r="HR190" s="97"/>
      <c r="HS190" s="97"/>
      <c r="HT190" s="97"/>
      <c r="HU190" s="97"/>
      <c r="HV190" s="97"/>
      <c r="HW190" s="97"/>
      <c r="HX190" s="97"/>
      <c r="HY190" s="97"/>
      <c r="HZ190" s="97"/>
      <c r="IA190" s="97"/>
      <c r="IB190" s="97"/>
      <c r="IC190" s="97"/>
      <c r="ID190" s="97"/>
      <c r="IE190" s="97"/>
      <c r="IF190" s="97"/>
      <c r="IG190" s="97"/>
      <c r="IH190" s="97"/>
      <c r="II190" s="97"/>
      <c r="IJ190" s="97"/>
      <c r="IK190" s="97"/>
      <c r="IL190" s="97"/>
      <c r="IM190" s="97"/>
      <c r="IN190" s="97"/>
      <c r="IO190" s="97"/>
      <c r="IP190" s="97"/>
      <c r="IQ190" s="97"/>
      <c r="IR190" s="97"/>
      <c r="IS190" s="97"/>
      <c r="IT190" s="97"/>
      <c r="IU190" s="97"/>
      <c r="IV190" s="97"/>
      <c r="IW190" s="97"/>
      <c r="IX190" s="97"/>
      <c r="IY190" s="97"/>
      <c r="IZ190" s="97"/>
      <c r="JA190" s="97"/>
      <c r="JB190" s="97"/>
      <c r="JC190" s="97"/>
      <c r="JD190" s="97"/>
      <c r="JE190" s="97"/>
      <c r="JF190" s="97"/>
      <c r="JG190" s="97"/>
      <c r="JH190" s="97"/>
      <c r="JI190" s="97"/>
      <c r="JJ190" s="97"/>
      <c r="JK190" s="97"/>
      <c r="JL190" s="97"/>
      <c r="JM190" s="97"/>
      <c r="JN190" s="97"/>
      <c r="JO190" s="97"/>
      <c r="JP190" s="97"/>
      <c r="JQ190" s="97"/>
      <c r="JR190" s="97"/>
      <c r="JS190" s="97"/>
      <c r="JT190" s="97"/>
      <c r="JU190" s="97"/>
      <c r="JV190" s="97"/>
      <c r="JW190" s="97"/>
      <c r="JX190" s="97"/>
      <c r="JY190" s="97"/>
      <c r="JZ190" s="97"/>
      <c r="KA190" s="97"/>
      <c r="KB190" s="97"/>
      <c r="KC190" s="97"/>
      <c r="KD190" s="97"/>
      <c r="KE190" s="97"/>
      <c r="KF190" s="97"/>
      <c r="KG190" s="97"/>
      <c r="KH190" s="97"/>
      <c r="KI190" s="97"/>
      <c r="KJ190" s="97"/>
      <c r="KK190" s="97"/>
      <c r="KL190" s="97"/>
      <c r="KM190" s="97"/>
      <c r="KN190" s="97"/>
      <c r="KO190" s="97"/>
      <c r="KP190" s="97"/>
      <c r="KQ190" s="97"/>
      <c r="KR190" s="97"/>
      <c r="KS190" s="97"/>
      <c r="KT190" s="97"/>
      <c r="KU190" s="97"/>
      <c r="KV190" s="97"/>
      <c r="KW190" s="97"/>
      <c r="KX190" s="97"/>
      <c r="KY190" s="97"/>
      <c r="KZ190" s="97"/>
      <c r="LA190" s="97"/>
      <c r="LB190" s="97"/>
      <c r="LC190" s="97"/>
      <c r="LD190" s="97"/>
      <c r="LE190" s="97"/>
      <c r="LF190" s="97"/>
      <c r="LG190" s="97"/>
      <c r="LH190" s="97"/>
      <c r="LI190" s="97"/>
      <c r="LJ190" s="97"/>
      <c r="LK190" s="97"/>
      <c r="LL190" s="97"/>
      <c r="LM190" s="97"/>
      <c r="LN190" s="97"/>
      <c r="LO190" s="97"/>
      <c r="LP190" s="97"/>
      <c r="LQ190" s="97"/>
      <c r="LR190" s="97"/>
      <c r="LS190" s="97"/>
      <c r="LT190" s="97"/>
      <c r="LU190" s="97"/>
      <c r="LV190" s="97"/>
      <c r="LW190" s="97"/>
      <c r="LX190" s="97"/>
      <c r="LY190" s="97"/>
      <c r="LZ190" s="97"/>
      <c r="MA190" s="97"/>
      <c r="MB190" s="97"/>
      <c r="MC190" s="97"/>
      <c r="MD190" s="97"/>
      <c r="ME190" s="97"/>
      <c r="MF190" s="97"/>
      <c r="MG190" s="97"/>
      <c r="MH190" s="97"/>
      <c r="MI190" s="97"/>
      <c r="MJ190" s="97"/>
      <c r="MK190" s="97"/>
      <c r="ML190" s="97"/>
      <c r="MM190" s="97"/>
      <c r="MN190" s="97"/>
      <c r="MO190" s="97"/>
      <c r="MP190" s="97"/>
      <c r="MQ190" s="97"/>
      <c r="MR190" s="97"/>
      <c r="MS190" s="97"/>
      <c r="MT190" s="97"/>
      <c r="MU190" s="97"/>
      <c r="MV190" s="97"/>
      <c r="MW190" s="97"/>
      <c r="MX190" s="97"/>
      <c r="MY190" s="97"/>
      <c r="MZ190" s="97"/>
      <c r="NA190" s="97"/>
      <c r="NB190" s="97"/>
      <c r="NC190" s="97"/>
      <c r="ND190" s="97"/>
      <c r="NE190" s="97"/>
      <c r="NF190" s="97"/>
      <c r="NG190" s="97"/>
      <c r="NH190" s="97"/>
      <c r="NI190" s="97"/>
      <c r="NJ190" s="97"/>
      <c r="NK190" s="97"/>
      <c r="NL190" s="97"/>
      <c r="NM190" s="97"/>
      <c r="NN190" s="97"/>
      <c r="NO190" s="97"/>
      <c r="NP190" s="97"/>
      <c r="NQ190" s="97"/>
      <c r="NR190" s="97"/>
      <c r="NS190" s="97"/>
      <c r="NT190" s="97"/>
      <c r="NU190" s="97"/>
      <c r="NV190" s="97"/>
      <c r="NW190" s="97"/>
      <c r="NX190" s="97"/>
      <c r="NY190" s="97"/>
      <c r="NZ190" s="97"/>
      <c r="OA190" s="97"/>
      <c r="OB190" s="97"/>
      <c r="OC190" s="97"/>
      <c r="OD190" s="97"/>
      <c r="OE190" s="97"/>
      <c r="OF190" s="97"/>
      <c r="OG190" s="97"/>
      <c r="OH190" s="97"/>
      <c r="OI190" s="97"/>
      <c r="OJ190" s="97"/>
      <c r="OK190" s="97"/>
      <c r="OL190" s="97"/>
      <c r="OM190" s="97"/>
      <c r="ON190" s="97"/>
      <c r="OO190" s="97"/>
      <c r="OP190" s="97"/>
      <c r="OQ190" s="97"/>
      <c r="OR190" s="97"/>
      <c r="OS190" s="97"/>
      <c r="OT190" s="97"/>
      <c r="OU190" s="97"/>
      <c r="OV190" s="97"/>
      <c r="OW190" s="97"/>
      <c r="OX190" s="97"/>
      <c r="OY190" s="97"/>
      <c r="OZ190" s="97"/>
      <c r="PA190" s="97"/>
      <c r="PB190" s="97"/>
      <c r="PC190" s="97"/>
      <c r="PD190" s="97"/>
      <c r="PE190" s="97"/>
      <c r="PF190" s="97"/>
      <c r="PG190" s="97"/>
      <c r="PH190" s="97"/>
      <c r="PI190" s="97"/>
      <c r="PJ190" s="97"/>
      <c r="PK190" s="97"/>
      <c r="PL190" s="97"/>
      <c r="PM190" s="97"/>
      <c r="PN190" s="97"/>
      <c r="PO190" s="97"/>
      <c r="PP190" s="97"/>
      <c r="PQ190" s="97"/>
      <c r="PR190" s="97"/>
      <c r="PS190" s="97"/>
      <c r="PT190" s="97"/>
      <c r="PU190" s="97"/>
      <c r="PV190" s="97"/>
      <c r="PW190" s="97"/>
      <c r="PX190" s="97"/>
      <c r="PY190" s="97"/>
      <c r="PZ190" s="97"/>
      <c r="QA190" s="97"/>
      <c r="QB190" s="97"/>
      <c r="QC190" s="97"/>
      <c r="QD190" s="97"/>
      <c r="QE190" s="97"/>
      <c r="QF190" s="97"/>
      <c r="QG190" s="97"/>
      <c r="QH190" s="97"/>
      <c r="QI190" s="97"/>
      <c r="QJ190" s="97"/>
      <c r="QK190" s="97"/>
      <c r="QL190" s="97"/>
      <c r="QM190" s="97"/>
      <c r="QN190" s="97"/>
      <c r="QO190" s="97"/>
      <c r="QP190" s="97"/>
      <c r="QQ190" s="97"/>
      <c r="QR190" s="97"/>
      <c r="QS190" s="97"/>
      <c r="QT190" s="97"/>
      <c r="QU190" s="97"/>
      <c r="QV190" s="97"/>
      <c r="QW190" s="97"/>
      <c r="QX190" s="97"/>
      <c r="QY190" s="97"/>
      <c r="QZ190" s="97"/>
      <c r="RA190" s="97"/>
      <c r="RB190" s="97"/>
      <c r="RC190" s="97"/>
      <c r="RD190" s="97"/>
      <c r="RE190" s="97"/>
      <c r="RF190" s="97"/>
      <c r="RG190" s="97"/>
      <c r="RH190" s="97"/>
      <c r="RI190" s="97"/>
      <c r="RJ190" s="97"/>
      <c r="RK190" s="97"/>
      <c r="RL190" s="97"/>
      <c r="RM190" s="97"/>
      <c r="RN190" s="97"/>
      <c r="RO190" s="97"/>
      <c r="RP190" s="97"/>
      <c r="RQ190" s="97"/>
      <c r="RR190" s="97"/>
      <c r="RS190" s="97"/>
      <c r="RT190" s="97"/>
      <c r="RU190" s="97"/>
      <c r="RV190" s="97"/>
      <c r="RW190" s="97"/>
      <c r="RX190" s="97"/>
      <c r="RY190" s="97"/>
      <c r="RZ190" s="97"/>
      <c r="SA190" s="97"/>
      <c r="SB190" s="97"/>
      <c r="SC190" s="97"/>
      <c r="SD190" s="97"/>
      <c r="SE190" s="97"/>
      <c r="SF190" s="97"/>
      <c r="SG190" s="97"/>
      <c r="SH190" s="97"/>
      <c r="SI190" s="97"/>
      <c r="SJ190" s="97"/>
      <c r="SK190" s="97"/>
      <c r="SL190" s="97"/>
      <c r="SM190" s="97"/>
      <c r="SN190" s="97"/>
      <c r="SO190" s="97"/>
      <c r="SP190" s="97"/>
      <c r="SQ190" s="97"/>
      <c r="SR190" s="97"/>
      <c r="SS190" s="97"/>
      <c r="ST190" s="97"/>
      <c r="SU190" s="97"/>
      <c r="SV190" s="97"/>
      <c r="SW190" s="97"/>
      <c r="SX190" s="97"/>
      <c r="SY190" s="97"/>
      <c r="SZ190" s="97"/>
      <c r="TA190" s="97"/>
      <c r="TB190" s="97"/>
      <c r="TC190" s="97"/>
      <c r="TD190" s="97"/>
      <c r="TE190" s="97"/>
      <c r="TF190" s="97"/>
      <c r="TG190" s="97"/>
      <c r="TH190" s="97"/>
      <c r="TI190" s="97"/>
      <c r="TJ190" s="97"/>
      <c r="TK190" s="97"/>
      <c r="TL190" s="97"/>
      <c r="TM190" s="97"/>
      <c r="TN190" s="97"/>
      <c r="TO190" s="97"/>
      <c r="TP190" s="97"/>
      <c r="TQ190" s="97"/>
      <c r="TR190" s="97"/>
      <c r="TS190" s="97"/>
      <c r="TT190" s="97"/>
      <c r="TU190" s="97"/>
      <c r="TV190" s="97"/>
      <c r="TW190" s="97"/>
      <c r="TX190" s="97"/>
      <c r="TY190" s="97"/>
      <c r="TZ190" s="97"/>
      <c r="UA190" s="97"/>
      <c r="UB190" s="97"/>
      <c r="UC190" s="97"/>
      <c r="UD190" s="97"/>
      <c r="UE190" s="97"/>
      <c r="UF190" s="97"/>
      <c r="UG190" s="97"/>
      <c r="UH190" s="97"/>
      <c r="UI190" s="97"/>
      <c r="UJ190" s="97"/>
      <c r="UK190" s="97"/>
      <c r="UL190" s="97"/>
      <c r="UM190" s="97"/>
      <c r="UN190" s="97"/>
      <c r="UO190" s="97"/>
      <c r="UP190" s="97"/>
      <c r="UQ190" s="97"/>
      <c r="UR190" s="97"/>
      <c r="US190" s="97"/>
      <c r="UT190" s="97"/>
      <c r="UU190" s="97"/>
      <c r="UV190" s="97"/>
      <c r="UW190" s="97"/>
      <c r="UX190" s="97"/>
      <c r="UY190" s="97"/>
      <c r="UZ190" s="97"/>
      <c r="VA190" s="97"/>
      <c r="VB190" s="97"/>
      <c r="VC190" s="97"/>
      <c r="VD190" s="97"/>
      <c r="VE190" s="97"/>
      <c r="VF190" s="97"/>
    </row>
    <row r="191" spans="1:578" s="98" customFormat="1" ht="15">
      <c r="A191" s="84">
        <v>113</v>
      </c>
      <c r="B191" s="29" t="s">
        <v>43</v>
      </c>
      <c r="C191" s="85" t="s">
        <v>44</v>
      </c>
      <c r="D191" s="86">
        <v>203</v>
      </c>
      <c r="E191" s="85" t="s">
        <v>45</v>
      </c>
      <c r="F191" s="25" t="s">
        <v>46</v>
      </c>
      <c r="G191" s="29" t="s">
        <v>513</v>
      </c>
      <c r="H191" s="26" t="s">
        <v>514</v>
      </c>
      <c r="I191" s="89">
        <v>32767</v>
      </c>
      <c r="J191" s="90" t="s">
        <v>275</v>
      </c>
      <c r="K191" s="90"/>
      <c r="L191" s="88">
        <v>40</v>
      </c>
      <c r="M191" s="88" t="s">
        <v>49</v>
      </c>
      <c r="N191" s="88" t="s">
        <v>59</v>
      </c>
      <c r="O191" s="26" t="s">
        <v>507</v>
      </c>
      <c r="P191" s="87" t="s">
        <v>1174</v>
      </c>
      <c r="Q191" s="34" t="s">
        <v>1148</v>
      </c>
      <c r="R191" s="88">
        <v>1</v>
      </c>
      <c r="S191" s="92">
        <v>14774</v>
      </c>
      <c r="T191" s="92">
        <v>500</v>
      </c>
      <c r="U191" s="92"/>
      <c r="V191" s="91">
        <f t="shared" si="79"/>
        <v>15274</v>
      </c>
      <c r="W191" s="92">
        <f t="shared" si="90"/>
        <v>3054.8</v>
      </c>
      <c r="X191" s="92"/>
      <c r="Y191" s="92">
        <f t="shared" si="80"/>
        <v>18328.8</v>
      </c>
      <c r="Z191" s="92">
        <v>869</v>
      </c>
      <c r="AA191" s="92">
        <v>599</v>
      </c>
      <c r="AB191" s="93">
        <f>102.68*6</f>
        <v>616.08000000000004</v>
      </c>
      <c r="AC191" s="92">
        <f t="shared" si="81"/>
        <v>3207.5399999999995</v>
      </c>
      <c r="AD191" s="92">
        <f t="shared" si="82"/>
        <v>549.86399999999992</v>
      </c>
      <c r="AE191" s="92">
        <f t="shared" si="83"/>
        <v>934.76879999999994</v>
      </c>
      <c r="AF191" s="92">
        <f t="shared" si="84"/>
        <v>366.57599999999996</v>
      </c>
      <c r="AG191" s="92">
        <f t="shared" si="85"/>
        <v>3299.4666666666667</v>
      </c>
      <c r="AH191" s="92">
        <f t="shared" si="86"/>
        <v>32994.666666666664</v>
      </c>
      <c r="AI191" s="92">
        <f t="shared" si="87"/>
        <v>9898.4</v>
      </c>
      <c r="AJ191" s="92">
        <f t="shared" si="88"/>
        <v>29321.006577777785</v>
      </c>
      <c r="AK191" s="92">
        <f t="shared" si="89"/>
        <v>351852.0789333334</v>
      </c>
      <c r="AL191" s="92"/>
      <c r="AM191" s="92"/>
      <c r="AN191" s="92"/>
      <c r="AO191" s="92"/>
      <c r="AP191" s="97"/>
      <c r="AQ191" s="94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  <c r="DU191" s="97"/>
      <c r="DV191" s="97"/>
      <c r="DW191" s="97"/>
      <c r="DX191" s="97"/>
      <c r="DY191" s="97"/>
      <c r="DZ191" s="97"/>
      <c r="EA191" s="97"/>
      <c r="EB191" s="97"/>
      <c r="EC191" s="97"/>
      <c r="ED191" s="97"/>
      <c r="EE191" s="97"/>
      <c r="EF191" s="97"/>
      <c r="EG191" s="97"/>
      <c r="EH191" s="97"/>
      <c r="EI191" s="97"/>
      <c r="EJ191" s="97"/>
      <c r="EK191" s="97"/>
      <c r="EL191" s="97"/>
      <c r="EM191" s="97"/>
      <c r="EN191" s="97"/>
      <c r="EO191" s="97"/>
      <c r="EP191" s="97"/>
      <c r="EQ191" s="97"/>
      <c r="ER191" s="97"/>
      <c r="ES191" s="97"/>
      <c r="ET191" s="97"/>
      <c r="EU191" s="97"/>
      <c r="EV191" s="97"/>
      <c r="EW191" s="97"/>
      <c r="EX191" s="97"/>
      <c r="EY191" s="97"/>
      <c r="EZ191" s="97"/>
      <c r="FA191" s="97"/>
      <c r="FB191" s="97"/>
      <c r="FC191" s="97"/>
      <c r="FD191" s="97"/>
      <c r="FE191" s="97"/>
      <c r="FF191" s="97"/>
      <c r="FG191" s="97"/>
      <c r="FH191" s="97"/>
      <c r="FI191" s="97"/>
      <c r="FJ191" s="97"/>
      <c r="FK191" s="97"/>
      <c r="FL191" s="97"/>
      <c r="FM191" s="97"/>
      <c r="FN191" s="97"/>
      <c r="FO191" s="97"/>
      <c r="FP191" s="97"/>
      <c r="FQ191" s="97"/>
      <c r="FR191" s="97"/>
      <c r="FS191" s="97"/>
      <c r="FT191" s="97"/>
      <c r="FU191" s="97"/>
      <c r="FV191" s="97"/>
      <c r="FW191" s="97"/>
      <c r="FX191" s="97"/>
      <c r="FY191" s="97"/>
      <c r="FZ191" s="97"/>
      <c r="GA191" s="97"/>
      <c r="GB191" s="97"/>
      <c r="GC191" s="97"/>
      <c r="GD191" s="97"/>
      <c r="GE191" s="97"/>
      <c r="GF191" s="97"/>
      <c r="GG191" s="97"/>
      <c r="GH191" s="97"/>
      <c r="GI191" s="97"/>
      <c r="GJ191" s="97"/>
      <c r="GK191" s="97"/>
      <c r="GL191" s="97"/>
      <c r="GM191" s="97"/>
      <c r="GN191" s="97"/>
      <c r="GO191" s="97"/>
      <c r="GP191" s="97"/>
      <c r="GQ191" s="97"/>
      <c r="GR191" s="97"/>
      <c r="GS191" s="97"/>
      <c r="GT191" s="97"/>
      <c r="GU191" s="97"/>
      <c r="GV191" s="97"/>
      <c r="GW191" s="97"/>
      <c r="GX191" s="97"/>
      <c r="GY191" s="97"/>
      <c r="GZ191" s="97"/>
      <c r="HA191" s="97"/>
      <c r="HB191" s="97"/>
      <c r="HC191" s="97"/>
      <c r="HD191" s="97"/>
      <c r="HE191" s="97"/>
      <c r="HF191" s="97"/>
      <c r="HG191" s="97"/>
      <c r="HH191" s="97"/>
      <c r="HI191" s="97"/>
      <c r="HJ191" s="97"/>
      <c r="HK191" s="97"/>
      <c r="HL191" s="97"/>
      <c r="HM191" s="97"/>
      <c r="HN191" s="97"/>
      <c r="HO191" s="97"/>
      <c r="HP191" s="97"/>
      <c r="HQ191" s="97"/>
      <c r="HR191" s="97"/>
      <c r="HS191" s="97"/>
      <c r="HT191" s="97"/>
      <c r="HU191" s="97"/>
      <c r="HV191" s="97"/>
      <c r="HW191" s="97"/>
      <c r="HX191" s="97"/>
      <c r="HY191" s="97"/>
      <c r="HZ191" s="97"/>
      <c r="IA191" s="97"/>
      <c r="IB191" s="97"/>
      <c r="IC191" s="97"/>
      <c r="ID191" s="97"/>
      <c r="IE191" s="97"/>
      <c r="IF191" s="97"/>
      <c r="IG191" s="97"/>
      <c r="IH191" s="97"/>
      <c r="II191" s="97"/>
      <c r="IJ191" s="97"/>
      <c r="IK191" s="97"/>
      <c r="IL191" s="97"/>
      <c r="IM191" s="97"/>
      <c r="IN191" s="97"/>
      <c r="IO191" s="97"/>
      <c r="IP191" s="97"/>
      <c r="IQ191" s="97"/>
      <c r="IR191" s="97"/>
      <c r="IS191" s="97"/>
      <c r="IT191" s="97"/>
      <c r="IU191" s="97"/>
      <c r="IV191" s="97"/>
      <c r="IW191" s="97"/>
      <c r="IX191" s="97"/>
      <c r="IY191" s="97"/>
      <c r="IZ191" s="97"/>
      <c r="JA191" s="97"/>
      <c r="JB191" s="97"/>
      <c r="JC191" s="97"/>
      <c r="JD191" s="97"/>
      <c r="JE191" s="97"/>
      <c r="JF191" s="97"/>
      <c r="JG191" s="97"/>
      <c r="JH191" s="97"/>
      <c r="JI191" s="97"/>
      <c r="JJ191" s="97"/>
      <c r="JK191" s="97"/>
      <c r="JL191" s="97"/>
      <c r="JM191" s="97"/>
      <c r="JN191" s="97"/>
      <c r="JO191" s="97"/>
      <c r="JP191" s="97"/>
      <c r="JQ191" s="97"/>
      <c r="JR191" s="97"/>
      <c r="JS191" s="97"/>
      <c r="JT191" s="97"/>
      <c r="JU191" s="97"/>
      <c r="JV191" s="97"/>
      <c r="JW191" s="97"/>
      <c r="JX191" s="97"/>
      <c r="JY191" s="97"/>
      <c r="JZ191" s="97"/>
      <c r="KA191" s="97"/>
      <c r="KB191" s="97"/>
      <c r="KC191" s="97"/>
      <c r="KD191" s="97"/>
      <c r="KE191" s="97"/>
      <c r="KF191" s="97"/>
      <c r="KG191" s="97"/>
      <c r="KH191" s="97"/>
      <c r="KI191" s="97"/>
      <c r="KJ191" s="97"/>
      <c r="KK191" s="97"/>
      <c r="KL191" s="97"/>
      <c r="KM191" s="97"/>
      <c r="KN191" s="97"/>
      <c r="KO191" s="97"/>
      <c r="KP191" s="97"/>
      <c r="KQ191" s="97"/>
      <c r="KR191" s="97"/>
      <c r="KS191" s="97"/>
      <c r="KT191" s="97"/>
      <c r="KU191" s="97"/>
      <c r="KV191" s="97"/>
      <c r="KW191" s="97"/>
      <c r="KX191" s="97"/>
      <c r="KY191" s="97"/>
      <c r="KZ191" s="97"/>
      <c r="LA191" s="97"/>
      <c r="LB191" s="97"/>
      <c r="LC191" s="97"/>
      <c r="LD191" s="97"/>
      <c r="LE191" s="97"/>
      <c r="LF191" s="97"/>
      <c r="LG191" s="97"/>
      <c r="LH191" s="97"/>
      <c r="LI191" s="97"/>
      <c r="LJ191" s="97"/>
      <c r="LK191" s="97"/>
      <c r="LL191" s="97"/>
      <c r="LM191" s="97"/>
      <c r="LN191" s="97"/>
      <c r="LO191" s="97"/>
      <c r="LP191" s="97"/>
      <c r="LQ191" s="97"/>
      <c r="LR191" s="97"/>
      <c r="LS191" s="97"/>
      <c r="LT191" s="97"/>
      <c r="LU191" s="97"/>
      <c r="LV191" s="97"/>
      <c r="LW191" s="97"/>
      <c r="LX191" s="97"/>
      <c r="LY191" s="97"/>
      <c r="LZ191" s="97"/>
      <c r="MA191" s="97"/>
      <c r="MB191" s="97"/>
      <c r="MC191" s="97"/>
      <c r="MD191" s="97"/>
      <c r="ME191" s="97"/>
      <c r="MF191" s="97"/>
      <c r="MG191" s="97"/>
      <c r="MH191" s="97"/>
      <c r="MI191" s="97"/>
      <c r="MJ191" s="97"/>
      <c r="MK191" s="97"/>
      <c r="ML191" s="97"/>
      <c r="MM191" s="97"/>
      <c r="MN191" s="97"/>
      <c r="MO191" s="97"/>
      <c r="MP191" s="97"/>
      <c r="MQ191" s="97"/>
      <c r="MR191" s="97"/>
      <c r="MS191" s="97"/>
      <c r="MT191" s="97"/>
      <c r="MU191" s="97"/>
      <c r="MV191" s="97"/>
      <c r="MW191" s="97"/>
      <c r="MX191" s="97"/>
      <c r="MY191" s="97"/>
      <c r="MZ191" s="97"/>
      <c r="NA191" s="97"/>
      <c r="NB191" s="97"/>
      <c r="NC191" s="97"/>
      <c r="ND191" s="97"/>
      <c r="NE191" s="97"/>
      <c r="NF191" s="97"/>
      <c r="NG191" s="97"/>
      <c r="NH191" s="97"/>
      <c r="NI191" s="97"/>
      <c r="NJ191" s="97"/>
      <c r="NK191" s="97"/>
      <c r="NL191" s="97"/>
      <c r="NM191" s="97"/>
      <c r="NN191" s="97"/>
      <c r="NO191" s="97"/>
      <c r="NP191" s="97"/>
      <c r="NQ191" s="97"/>
      <c r="NR191" s="97"/>
      <c r="NS191" s="97"/>
      <c r="NT191" s="97"/>
      <c r="NU191" s="97"/>
      <c r="NV191" s="97"/>
      <c r="NW191" s="97"/>
      <c r="NX191" s="97"/>
      <c r="NY191" s="97"/>
      <c r="NZ191" s="97"/>
      <c r="OA191" s="97"/>
      <c r="OB191" s="97"/>
      <c r="OC191" s="97"/>
      <c r="OD191" s="97"/>
      <c r="OE191" s="97"/>
      <c r="OF191" s="97"/>
      <c r="OG191" s="97"/>
      <c r="OH191" s="97"/>
      <c r="OI191" s="97"/>
      <c r="OJ191" s="97"/>
      <c r="OK191" s="97"/>
      <c r="OL191" s="97"/>
      <c r="OM191" s="97"/>
      <c r="ON191" s="97"/>
      <c r="OO191" s="97"/>
      <c r="OP191" s="97"/>
      <c r="OQ191" s="97"/>
      <c r="OR191" s="97"/>
      <c r="OS191" s="97"/>
      <c r="OT191" s="97"/>
      <c r="OU191" s="97"/>
      <c r="OV191" s="97"/>
      <c r="OW191" s="97"/>
      <c r="OX191" s="97"/>
      <c r="OY191" s="97"/>
      <c r="OZ191" s="97"/>
      <c r="PA191" s="97"/>
      <c r="PB191" s="97"/>
      <c r="PC191" s="97"/>
      <c r="PD191" s="97"/>
      <c r="PE191" s="97"/>
      <c r="PF191" s="97"/>
      <c r="PG191" s="97"/>
      <c r="PH191" s="97"/>
      <c r="PI191" s="97"/>
      <c r="PJ191" s="97"/>
      <c r="PK191" s="97"/>
      <c r="PL191" s="97"/>
      <c r="PM191" s="97"/>
      <c r="PN191" s="97"/>
      <c r="PO191" s="97"/>
      <c r="PP191" s="97"/>
      <c r="PQ191" s="97"/>
      <c r="PR191" s="97"/>
      <c r="PS191" s="97"/>
      <c r="PT191" s="97"/>
      <c r="PU191" s="97"/>
      <c r="PV191" s="97"/>
      <c r="PW191" s="97"/>
      <c r="PX191" s="97"/>
      <c r="PY191" s="97"/>
      <c r="PZ191" s="97"/>
      <c r="QA191" s="97"/>
      <c r="QB191" s="97"/>
      <c r="QC191" s="97"/>
      <c r="QD191" s="97"/>
      <c r="QE191" s="97"/>
      <c r="QF191" s="97"/>
      <c r="QG191" s="97"/>
      <c r="QH191" s="97"/>
      <c r="QI191" s="97"/>
      <c r="QJ191" s="97"/>
      <c r="QK191" s="97"/>
      <c r="QL191" s="97"/>
      <c r="QM191" s="97"/>
      <c r="QN191" s="97"/>
      <c r="QO191" s="97"/>
      <c r="QP191" s="97"/>
      <c r="QQ191" s="97"/>
      <c r="QR191" s="97"/>
      <c r="QS191" s="97"/>
      <c r="QT191" s="97"/>
      <c r="QU191" s="97"/>
      <c r="QV191" s="97"/>
      <c r="QW191" s="97"/>
      <c r="QX191" s="97"/>
      <c r="QY191" s="97"/>
      <c r="QZ191" s="97"/>
      <c r="RA191" s="97"/>
      <c r="RB191" s="97"/>
      <c r="RC191" s="97"/>
      <c r="RD191" s="97"/>
      <c r="RE191" s="97"/>
      <c r="RF191" s="97"/>
      <c r="RG191" s="97"/>
      <c r="RH191" s="97"/>
      <c r="RI191" s="97"/>
      <c r="RJ191" s="97"/>
      <c r="RK191" s="97"/>
      <c r="RL191" s="97"/>
      <c r="RM191" s="97"/>
      <c r="RN191" s="97"/>
      <c r="RO191" s="97"/>
      <c r="RP191" s="97"/>
      <c r="RQ191" s="97"/>
      <c r="RR191" s="97"/>
      <c r="RS191" s="97"/>
      <c r="RT191" s="97"/>
      <c r="RU191" s="97"/>
      <c r="RV191" s="97"/>
      <c r="RW191" s="97"/>
      <c r="RX191" s="97"/>
      <c r="RY191" s="97"/>
      <c r="RZ191" s="97"/>
      <c r="SA191" s="97"/>
      <c r="SB191" s="97"/>
      <c r="SC191" s="97"/>
      <c r="SD191" s="97"/>
      <c r="SE191" s="97"/>
      <c r="SF191" s="97"/>
      <c r="SG191" s="97"/>
      <c r="SH191" s="97"/>
      <c r="SI191" s="97"/>
      <c r="SJ191" s="97"/>
      <c r="SK191" s="97"/>
      <c r="SL191" s="97"/>
      <c r="SM191" s="97"/>
      <c r="SN191" s="97"/>
      <c r="SO191" s="97"/>
      <c r="SP191" s="97"/>
      <c r="SQ191" s="97"/>
      <c r="SR191" s="97"/>
      <c r="SS191" s="97"/>
      <c r="ST191" s="97"/>
      <c r="SU191" s="97"/>
      <c r="SV191" s="97"/>
      <c r="SW191" s="97"/>
      <c r="SX191" s="97"/>
      <c r="SY191" s="97"/>
      <c r="SZ191" s="97"/>
      <c r="TA191" s="97"/>
      <c r="TB191" s="97"/>
      <c r="TC191" s="97"/>
      <c r="TD191" s="97"/>
      <c r="TE191" s="97"/>
      <c r="TF191" s="97"/>
      <c r="TG191" s="97"/>
      <c r="TH191" s="97"/>
      <c r="TI191" s="97"/>
      <c r="TJ191" s="97"/>
      <c r="TK191" s="97"/>
      <c r="TL191" s="97"/>
      <c r="TM191" s="97"/>
      <c r="TN191" s="97"/>
      <c r="TO191" s="97"/>
      <c r="TP191" s="97"/>
      <c r="TQ191" s="97"/>
      <c r="TR191" s="97"/>
      <c r="TS191" s="97"/>
      <c r="TT191" s="97"/>
      <c r="TU191" s="97"/>
      <c r="TV191" s="97"/>
      <c r="TW191" s="97"/>
      <c r="TX191" s="97"/>
      <c r="TY191" s="97"/>
      <c r="TZ191" s="97"/>
      <c r="UA191" s="97"/>
      <c r="UB191" s="97"/>
      <c r="UC191" s="97"/>
      <c r="UD191" s="97"/>
      <c r="UE191" s="97"/>
      <c r="UF191" s="97"/>
      <c r="UG191" s="97"/>
      <c r="UH191" s="97"/>
      <c r="UI191" s="97"/>
      <c r="UJ191" s="97"/>
      <c r="UK191" s="97"/>
      <c r="UL191" s="97"/>
      <c r="UM191" s="97"/>
      <c r="UN191" s="97"/>
      <c r="UO191" s="97"/>
      <c r="UP191" s="97"/>
      <c r="UQ191" s="97"/>
      <c r="UR191" s="97"/>
      <c r="US191" s="97"/>
      <c r="UT191" s="97"/>
      <c r="UU191" s="97"/>
      <c r="UV191" s="97"/>
      <c r="UW191" s="97"/>
      <c r="UX191" s="97"/>
      <c r="UY191" s="97"/>
      <c r="UZ191" s="97"/>
      <c r="VA191" s="97"/>
      <c r="VB191" s="97"/>
      <c r="VC191" s="97"/>
      <c r="VD191" s="97"/>
      <c r="VE191" s="97"/>
      <c r="VF191" s="97"/>
    </row>
    <row r="192" spans="1:578" s="98" customFormat="1" ht="15">
      <c r="A192" s="84">
        <v>114</v>
      </c>
      <c r="B192" s="29" t="s">
        <v>43</v>
      </c>
      <c r="C192" s="85" t="s">
        <v>44</v>
      </c>
      <c r="D192" s="86">
        <v>203</v>
      </c>
      <c r="E192" s="85" t="s">
        <v>45</v>
      </c>
      <c r="F192" s="25" t="s">
        <v>46</v>
      </c>
      <c r="G192" s="29" t="s">
        <v>515</v>
      </c>
      <c r="H192" s="26" t="s">
        <v>516</v>
      </c>
      <c r="I192" s="89">
        <v>33604</v>
      </c>
      <c r="J192" s="90" t="s">
        <v>275</v>
      </c>
      <c r="K192" s="90"/>
      <c r="L192" s="88">
        <v>40</v>
      </c>
      <c r="M192" s="88" t="s">
        <v>49</v>
      </c>
      <c r="N192" s="88" t="s">
        <v>59</v>
      </c>
      <c r="O192" s="26" t="s">
        <v>507</v>
      </c>
      <c r="P192" s="87" t="s">
        <v>1174</v>
      </c>
      <c r="Q192" s="34" t="s">
        <v>1148</v>
      </c>
      <c r="R192" s="88">
        <v>1</v>
      </c>
      <c r="S192" s="92">
        <v>14774</v>
      </c>
      <c r="T192" s="92">
        <v>500</v>
      </c>
      <c r="U192" s="92"/>
      <c r="V192" s="91">
        <f t="shared" si="79"/>
        <v>15274</v>
      </c>
      <c r="W192" s="92">
        <f t="shared" si="90"/>
        <v>3054.8</v>
      </c>
      <c r="X192" s="92"/>
      <c r="Y192" s="92">
        <f t="shared" si="80"/>
        <v>18328.8</v>
      </c>
      <c r="Z192" s="92">
        <v>869</v>
      </c>
      <c r="AA192" s="92">
        <v>599</v>
      </c>
      <c r="AB192" s="93">
        <f>102.68*6</f>
        <v>616.08000000000004</v>
      </c>
      <c r="AC192" s="92">
        <f t="shared" si="81"/>
        <v>3207.5399999999995</v>
      </c>
      <c r="AD192" s="92">
        <f t="shared" si="82"/>
        <v>549.86399999999992</v>
      </c>
      <c r="AE192" s="92">
        <f t="shared" si="83"/>
        <v>934.76879999999994</v>
      </c>
      <c r="AF192" s="92">
        <f t="shared" si="84"/>
        <v>366.57599999999996</v>
      </c>
      <c r="AG192" s="92">
        <f t="shared" si="85"/>
        <v>3299.4666666666667</v>
      </c>
      <c r="AH192" s="92">
        <f t="shared" si="86"/>
        <v>32994.666666666664</v>
      </c>
      <c r="AI192" s="92">
        <f t="shared" si="87"/>
        <v>9898.4</v>
      </c>
      <c r="AJ192" s="92">
        <f t="shared" si="88"/>
        <v>29321.006577777785</v>
      </c>
      <c r="AK192" s="92">
        <f t="shared" si="89"/>
        <v>351852.0789333334</v>
      </c>
      <c r="AL192" s="92"/>
      <c r="AM192" s="92"/>
      <c r="AN192" s="92"/>
      <c r="AO192" s="92"/>
      <c r="AP192" s="97"/>
      <c r="AQ192" s="94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  <c r="IG192" s="97"/>
      <c r="IH192" s="97"/>
      <c r="II192" s="97"/>
      <c r="IJ192" s="97"/>
      <c r="IK192" s="97"/>
      <c r="IL192" s="97"/>
      <c r="IM192" s="97"/>
      <c r="IN192" s="97"/>
      <c r="IO192" s="97"/>
      <c r="IP192" s="97"/>
      <c r="IQ192" s="97"/>
      <c r="IR192" s="97"/>
      <c r="IS192" s="97"/>
      <c r="IT192" s="97"/>
      <c r="IU192" s="97"/>
      <c r="IV192" s="97"/>
      <c r="IW192" s="97"/>
      <c r="IX192" s="97"/>
      <c r="IY192" s="97"/>
      <c r="IZ192" s="97"/>
      <c r="JA192" s="97"/>
      <c r="JB192" s="97"/>
      <c r="JC192" s="97"/>
      <c r="JD192" s="97"/>
      <c r="JE192" s="97"/>
      <c r="JF192" s="97"/>
      <c r="JG192" s="97"/>
      <c r="JH192" s="97"/>
      <c r="JI192" s="97"/>
      <c r="JJ192" s="97"/>
      <c r="JK192" s="97"/>
      <c r="JL192" s="97"/>
      <c r="JM192" s="97"/>
      <c r="JN192" s="97"/>
      <c r="JO192" s="97"/>
      <c r="JP192" s="97"/>
      <c r="JQ192" s="97"/>
      <c r="JR192" s="97"/>
      <c r="JS192" s="97"/>
      <c r="JT192" s="97"/>
      <c r="JU192" s="97"/>
      <c r="JV192" s="97"/>
      <c r="JW192" s="97"/>
      <c r="JX192" s="97"/>
      <c r="JY192" s="97"/>
      <c r="JZ192" s="97"/>
      <c r="KA192" s="97"/>
      <c r="KB192" s="97"/>
      <c r="KC192" s="97"/>
      <c r="KD192" s="97"/>
      <c r="KE192" s="97"/>
      <c r="KF192" s="97"/>
      <c r="KG192" s="97"/>
      <c r="KH192" s="97"/>
      <c r="KI192" s="97"/>
      <c r="KJ192" s="97"/>
      <c r="KK192" s="97"/>
      <c r="KL192" s="97"/>
      <c r="KM192" s="97"/>
      <c r="KN192" s="97"/>
      <c r="KO192" s="97"/>
      <c r="KP192" s="97"/>
      <c r="KQ192" s="97"/>
      <c r="KR192" s="97"/>
      <c r="KS192" s="97"/>
      <c r="KT192" s="97"/>
      <c r="KU192" s="97"/>
      <c r="KV192" s="97"/>
      <c r="KW192" s="97"/>
      <c r="KX192" s="97"/>
      <c r="KY192" s="97"/>
      <c r="KZ192" s="97"/>
      <c r="LA192" s="97"/>
      <c r="LB192" s="97"/>
      <c r="LC192" s="97"/>
      <c r="LD192" s="97"/>
      <c r="LE192" s="97"/>
      <c r="LF192" s="97"/>
      <c r="LG192" s="97"/>
      <c r="LH192" s="97"/>
      <c r="LI192" s="97"/>
      <c r="LJ192" s="97"/>
      <c r="LK192" s="97"/>
      <c r="LL192" s="97"/>
      <c r="LM192" s="97"/>
      <c r="LN192" s="97"/>
      <c r="LO192" s="97"/>
      <c r="LP192" s="97"/>
      <c r="LQ192" s="97"/>
      <c r="LR192" s="97"/>
      <c r="LS192" s="97"/>
      <c r="LT192" s="97"/>
      <c r="LU192" s="97"/>
      <c r="LV192" s="97"/>
      <c r="LW192" s="97"/>
      <c r="LX192" s="97"/>
      <c r="LY192" s="97"/>
      <c r="LZ192" s="97"/>
      <c r="MA192" s="97"/>
      <c r="MB192" s="97"/>
      <c r="MC192" s="97"/>
      <c r="MD192" s="97"/>
      <c r="ME192" s="97"/>
      <c r="MF192" s="97"/>
      <c r="MG192" s="97"/>
      <c r="MH192" s="97"/>
      <c r="MI192" s="97"/>
      <c r="MJ192" s="97"/>
      <c r="MK192" s="97"/>
      <c r="ML192" s="97"/>
      <c r="MM192" s="97"/>
      <c r="MN192" s="97"/>
      <c r="MO192" s="97"/>
      <c r="MP192" s="97"/>
      <c r="MQ192" s="97"/>
      <c r="MR192" s="97"/>
      <c r="MS192" s="97"/>
      <c r="MT192" s="97"/>
      <c r="MU192" s="97"/>
      <c r="MV192" s="97"/>
      <c r="MW192" s="97"/>
      <c r="MX192" s="97"/>
      <c r="MY192" s="97"/>
      <c r="MZ192" s="97"/>
      <c r="NA192" s="97"/>
      <c r="NB192" s="97"/>
      <c r="NC192" s="97"/>
      <c r="ND192" s="97"/>
      <c r="NE192" s="97"/>
      <c r="NF192" s="97"/>
      <c r="NG192" s="97"/>
      <c r="NH192" s="97"/>
      <c r="NI192" s="97"/>
      <c r="NJ192" s="97"/>
      <c r="NK192" s="97"/>
      <c r="NL192" s="97"/>
      <c r="NM192" s="97"/>
      <c r="NN192" s="97"/>
      <c r="NO192" s="97"/>
      <c r="NP192" s="97"/>
      <c r="NQ192" s="97"/>
      <c r="NR192" s="97"/>
      <c r="NS192" s="97"/>
      <c r="NT192" s="97"/>
      <c r="NU192" s="97"/>
      <c r="NV192" s="97"/>
      <c r="NW192" s="97"/>
      <c r="NX192" s="97"/>
      <c r="NY192" s="97"/>
      <c r="NZ192" s="97"/>
      <c r="OA192" s="97"/>
      <c r="OB192" s="97"/>
      <c r="OC192" s="97"/>
      <c r="OD192" s="97"/>
      <c r="OE192" s="97"/>
      <c r="OF192" s="97"/>
      <c r="OG192" s="97"/>
      <c r="OH192" s="97"/>
      <c r="OI192" s="97"/>
      <c r="OJ192" s="97"/>
      <c r="OK192" s="97"/>
      <c r="OL192" s="97"/>
      <c r="OM192" s="97"/>
      <c r="ON192" s="97"/>
      <c r="OO192" s="97"/>
      <c r="OP192" s="97"/>
      <c r="OQ192" s="97"/>
      <c r="OR192" s="97"/>
      <c r="OS192" s="97"/>
      <c r="OT192" s="97"/>
      <c r="OU192" s="97"/>
      <c r="OV192" s="97"/>
      <c r="OW192" s="97"/>
      <c r="OX192" s="97"/>
      <c r="OY192" s="97"/>
      <c r="OZ192" s="97"/>
      <c r="PA192" s="97"/>
      <c r="PB192" s="97"/>
      <c r="PC192" s="97"/>
      <c r="PD192" s="97"/>
      <c r="PE192" s="97"/>
      <c r="PF192" s="97"/>
      <c r="PG192" s="97"/>
      <c r="PH192" s="97"/>
      <c r="PI192" s="97"/>
      <c r="PJ192" s="97"/>
      <c r="PK192" s="97"/>
      <c r="PL192" s="97"/>
      <c r="PM192" s="97"/>
      <c r="PN192" s="97"/>
      <c r="PO192" s="97"/>
      <c r="PP192" s="97"/>
      <c r="PQ192" s="97"/>
      <c r="PR192" s="97"/>
      <c r="PS192" s="97"/>
      <c r="PT192" s="97"/>
      <c r="PU192" s="97"/>
      <c r="PV192" s="97"/>
      <c r="PW192" s="97"/>
      <c r="PX192" s="97"/>
      <c r="PY192" s="97"/>
      <c r="PZ192" s="97"/>
      <c r="QA192" s="97"/>
      <c r="QB192" s="97"/>
      <c r="QC192" s="97"/>
      <c r="QD192" s="97"/>
      <c r="QE192" s="97"/>
      <c r="QF192" s="97"/>
      <c r="QG192" s="97"/>
      <c r="QH192" s="97"/>
      <c r="QI192" s="97"/>
      <c r="QJ192" s="97"/>
      <c r="QK192" s="97"/>
      <c r="QL192" s="97"/>
      <c r="QM192" s="97"/>
      <c r="QN192" s="97"/>
      <c r="QO192" s="97"/>
      <c r="QP192" s="97"/>
      <c r="QQ192" s="97"/>
      <c r="QR192" s="97"/>
      <c r="QS192" s="97"/>
      <c r="QT192" s="97"/>
      <c r="QU192" s="97"/>
      <c r="QV192" s="97"/>
      <c r="QW192" s="97"/>
      <c r="QX192" s="97"/>
      <c r="QY192" s="97"/>
      <c r="QZ192" s="97"/>
      <c r="RA192" s="97"/>
      <c r="RB192" s="97"/>
      <c r="RC192" s="97"/>
      <c r="RD192" s="97"/>
      <c r="RE192" s="97"/>
      <c r="RF192" s="97"/>
      <c r="RG192" s="97"/>
      <c r="RH192" s="97"/>
      <c r="RI192" s="97"/>
      <c r="RJ192" s="97"/>
      <c r="RK192" s="97"/>
      <c r="RL192" s="97"/>
      <c r="RM192" s="97"/>
      <c r="RN192" s="97"/>
      <c r="RO192" s="97"/>
      <c r="RP192" s="97"/>
      <c r="RQ192" s="97"/>
      <c r="RR192" s="97"/>
      <c r="RS192" s="97"/>
      <c r="RT192" s="97"/>
      <c r="RU192" s="97"/>
      <c r="RV192" s="97"/>
      <c r="RW192" s="97"/>
      <c r="RX192" s="97"/>
      <c r="RY192" s="97"/>
      <c r="RZ192" s="97"/>
      <c r="SA192" s="97"/>
      <c r="SB192" s="97"/>
      <c r="SC192" s="97"/>
      <c r="SD192" s="97"/>
      <c r="SE192" s="97"/>
      <c r="SF192" s="97"/>
      <c r="SG192" s="97"/>
      <c r="SH192" s="97"/>
      <c r="SI192" s="97"/>
      <c r="SJ192" s="97"/>
      <c r="SK192" s="97"/>
      <c r="SL192" s="97"/>
      <c r="SM192" s="97"/>
      <c r="SN192" s="97"/>
      <c r="SO192" s="97"/>
      <c r="SP192" s="97"/>
      <c r="SQ192" s="97"/>
      <c r="SR192" s="97"/>
      <c r="SS192" s="97"/>
      <c r="ST192" s="97"/>
      <c r="SU192" s="97"/>
      <c r="SV192" s="97"/>
      <c r="SW192" s="97"/>
      <c r="SX192" s="97"/>
      <c r="SY192" s="97"/>
      <c r="SZ192" s="97"/>
      <c r="TA192" s="97"/>
      <c r="TB192" s="97"/>
      <c r="TC192" s="97"/>
      <c r="TD192" s="97"/>
      <c r="TE192" s="97"/>
      <c r="TF192" s="97"/>
      <c r="TG192" s="97"/>
      <c r="TH192" s="97"/>
      <c r="TI192" s="97"/>
      <c r="TJ192" s="97"/>
      <c r="TK192" s="97"/>
      <c r="TL192" s="97"/>
      <c r="TM192" s="97"/>
      <c r="TN192" s="97"/>
      <c r="TO192" s="97"/>
      <c r="TP192" s="97"/>
      <c r="TQ192" s="97"/>
      <c r="TR192" s="97"/>
      <c r="TS192" s="97"/>
      <c r="TT192" s="97"/>
      <c r="TU192" s="97"/>
      <c r="TV192" s="97"/>
      <c r="TW192" s="97"/>
      <c r="TX192" s="97"/>
      <c r="TY192" s="97"/>
      <c r="TZ192" s="97"/>
      <c r="UA192" s="97"/>
      <c r="UB192" s="97"/>
      <c r="UC192" s="97"/>
      <c r="UD192" s="97"/>
      <c r="UE192" s="97"/>
      <c r="UF192" s="97"/>
      <c r="UG192" s="97"/>
      <c r="UH192" s="97"/>
      <c r="UI192" s="97"/>
      <c r="UJ192" s="97"/>
      <c r="UK192" s="97"/>
      <c r="UL192" s="97"/>
      <c r="UM192" s="97"/>
      <c r="UN192" s="97"/>
      <c r="UO192" s="97"/>
      <c r="UP192" s="97"/>
      <c r="UQ192" s="97"/>
      <c r="UR192" s="97"/>
      <c r="US192" s="97"/>
      <c r="UT192" s="97"/>
      <c r="UU192" s="97"/>
      <c r="UV192" s="97"/>
      <c r="UW192" s="97"/>
      <c r="UX192" s="97"/>
      <c r="UY192" s="97"/>
      <c r="UZ192" s="97"/>
      <c r="VA192" s="97"/>
      <c r="VB192" s="97"/>
      <c r="VC192" s="97"/>
      <c r="VD192" s="97"/>
      <c r="VE192" s="97"/>
      <c r="VF192" s="97"/>
    </row>
    <row r="193" spans="1:578" s="98" customFormat="1" ht="15">
      <c r="A193" s="84">
        <v>115</v>
      </c>
      <c r="B193" s="29" t="s">
        <v>43</v>
      </c>
      <c r="C193" s="85" t="s">
        <v>44</v>
      </c>
      <c r="D193" s="86">
        <v>203</v>
      </c>
      <c r="E193" s="85" t="s">
        <v>45</v>
      </c>
      <c r="F193" s="25" t="s">
        <v>46</v>
      </c>
      <c r="G193" s="29" t="s">
        <v>517</v>
      </c>
      <c r="H193" s="26" t="s">
        <v>518</v>
      </c>
      <c r="I193" s="89">
        <v>33413</v>
      </c>
      <c r="J193" s="90">
        <v>8</v>
      </c>
      <c r="K193" s="90"/>
      <c r="L193" s="88">
        <v>40</v>
      </c>
      <c r="M193" s="88" t="s">
        <v>54</v>
      </c>
      <c r="N193" s="88" t="s">
        <v>59</v>
      </c>
      <c r="O193" s="26" t="s">
        <v>519</v>
      </c>
      <c r="P193" s="87" t="s">
        <v>1174</v>
      </c>
      <c r="Q193" s="34" t="s">
        <v>1148</v>
      </c>
      <c r="R193" s="88">
        <v>1</v>
      </c>
      <c r="S193" s="92">
        <v>14083</v>
      </c>
      <c r="T193" s="92">
        <v>500</v>
      </c>
      <c r="U193" s="92"/>
      <c r="V193" s="91">
        <f t="shared" si="79"/>
        <v>14583</v>
      </c>
      <c r="W193" s="92">
        <f t="shared" si="90"/>
        <v>2916.6000000000004</v>
      </c>
      <c r="X193" s="92"/>
      <c r="Y193" s="92">
        <f t="shared" si="80"/>
        <v>17499.599999999999</v>
      </c>
      <c r="Z193" s="92">
        <v>1093</v>
      </c>
      <c r="AA193" s="92">
        <v>679</v>
      </c>
      <c r="AB193" s="93">
        <f>102.68*6</f>
        <v>616.08000000000004</v>
      </c>
      <c r="AC193" s="92">
        <f t="shared" si="81"/>
        <v>3062.4299999999994</v>
      </c>
      <c r="AD193" s="92">
        <f t="shared" si="82"/>
        <v>524.98799999999994</v>
      </c>
      <c r="AE193" s="92">
        <f t="shared" si="83"/>
        <v>892.47959999999989</v>
      </c>
      <c r="AF193" s="92">
        <f t="shared" si="84"/>
        <v>349.99199999999996</v>
      </c>
      <c r="AG193" s="92">
        <f t="shared" si="85"/>
        <v>3211.9333333333334</v>
      </c>
      <c r="AH193" s="92">
        <f t="shared" si="86"/>
        <v>32119.333333333332</v>
      </c>
      <c r="AI193" s="92">
        <f t="shared" si="87"/>
        <v>9635.7999999999993</v>
      </c>
      <c r="AJ193" s="92">
        <f t="shared" si="88"/>
        <v>28464.825155555554</v>
      </c>
      <c r="AK193" s="92">
        <f t="shared" si="89"/>
        <v>341577.90186666662</v>
      </c>
      <c r="AL193" s="92"/>
      <c r="AM193" s="92"/>
      <c r="AN193" s="92"/>
      <c r="AO193" s="92"/>
      <c r="AP193" s="97"/>
      <c r="AQ193" s="94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  <c r="CF193" s="97"/>
      <c r="CG193" s="97"/>
      <c r="CH193" s="97"/>
      <c r="CI193" s="97"/>
      <c r="CJ193" s="97"/>
      <c r="CK193" s="97"/>
      <c r="CL193" s="97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  <c r="DU193" s="97"/>
      <c r="DV193" s="97"/>
      <c r="DW193" s="97"/>
      <c r="DX193" s="97"/>
      <c r="DY193" s="97"/>
      <c r="DZ193" s="97"/>
      <c r="EA193" s="97"/>
      <c r="EB193" s="97"/>
      <c r="EC193" s="97"/>
      <c r="ED193" s="97"/>
      <c r="EE193" s="97"/>
      <c r="EF193" s="97"/>
      <c r="EG193" s="97"/>
      <c r="EH193" s="97"/>
      <c r="EI193" s="97"/>
      <c r="EJ193" s="97"/>
      <c r="EK193" s="97"/>
      <c r="EL193" s="97"/>
      <c r="EM193" s="97"/>
      <c r="EN193" s="97"/>
      <c r="EO193" s="97"/>
      <c r="EP193" s="97"/>
      <c r="EQ193" s="97"/>
      <c r="ER193" s="97"/>
      <c r="ES193" s="97"/>
      <c r="ET193" s="97"/>
      <c r="EU193" s="97"/>
      <c r="EV193" s="97"/>
      <c r="EW193" s="97"/>
      <c r="EX193" s="97"/>
      <c r="EY193" s="97"/>
      <c r="EZ193" s="97"/>
      <c r="FA193" s="97"/>
      <c r="FB193" s="97"/>
      <c r="FC193" s="97"/>
      <c r="FD193" s="97"/>
      <c r="FE193" s="97"/>
      <c r="FF193" s="97"/>
      <c r="FG193" s="97"/>
      <c r="FH193" s="97"/>
      <c r="FI193" s="97"/>
      <c r="FJ193" s="97"/>
      <c r="FK193" s="97"/>
      <c r="FL193" s="97"/>
      <c r="FM193" s="97"/>
      <c r="FN193" s="97"/>
      <c r="FO193" s="97"/>
      <c r="FP193" s="97"/>
      <c r="FQ193" s="97"/>
      <c r="FR193" s="97"/>
      <c r="FS193" s="97"/>
      <c r="FT193" s="97"/>
      <c r="FU193" s="97"/>
      <c r="FV193" s="97"/>
      <c r="FW193" s="97"/>
      <c r="FX193" s="97"/>
      <c r="FY193" s="97"/>
      <c r="FZ193" s="97"/>
      <c r="GA193" s="97"/>
      <c r="GB193" s="97"/>
      <c r="GC193" s="97"/>
      <c r="GD193" s="97"/>
      <c r="GE193" s="97"/>
      <c r="GF193" s="97"/>
      <c r="GG193" s="97"/>
      <c r="GH193" s="97"/>
      <c r="GI193" s="97"/>
      <c r="GJ193" s="97"/>
      <c r="GK193" s="97"/>
      <c r="GL193" s="97"/>
      <c r="GM193" s="97"/>
      <c r="GN193" s="97"/>
      <c r="GO193" s="97"/>
      <c r="GP193" s="97"/>
      <c r="GQ193" s="97"/>
      <c r="GR193" s="97"/>
      <c r="GS193" s="97"/>
      <c r="GT193" s="97"/>
      <c r="GU193" s="97"/>
      <c r="GV193" s="97"/>
      <c r="GW193" s="97"/>
      <c r="GX193" s="97"/>
      <c r="GY193" s="97"/>
      <c r="GZ193" s="97"/>
      <c r="HA193" s="97"/>
      <c r="HB193" s="97"/>
      <c r="HC193" s="97"/>
      <c r="HD193" s="97"/>
      <c r="HE193" s="97"/>
      <c r="HF193" s="97"/>
      <c r="HG193" s="97"/>
      <c r="HH193" s="97"/>
      <c r="HI193" s="97"/>
      <c r="HJ193" s="97"/>
      <c r="HK193" s="97"/>
      <c r="HL193" s="97"/>
      <c r="HM193" s="97"/>
      <c r="HN193" s="97"/>
      <c r="HO193" s="97"/>
      <c r="HP193" s="97"/>
      <c r="HQ193" s="97"/>
      <c r="HR193" s="97"/>
      <c r="HS193" s="97"/>
      <c r="HT193" s="97"/>
      <c r="HU193" s="97"/>
      <c r="HV193" s="97"/>
      <c r="HW193" s="97"/>
      <c r="HX193" s="97"/>
      <c r="HY193" s="97"/>
      <c r="HZ193" s="97"/>
      <c r="IA193" s="97"/>
      <c r="IB193" s="97"/>
      <c r="IC193" s="97"/>
      <c r="ID193" s="97"/>
      <c r="IE193" s="97"/>
      <c r="IF193" s="97"/>
      <c r="IG193" s="97"/>
      <c r="IH193" s="97"/>
      <c r="II193" s="97"/>
      <c r="IJ193" s="97"/>
      <c r="IK193" s="97"/>
      <c r="IL193" s="97"/>
      <c r="IM193" s="97"/>
      <c r="IN193" s="97"/>
      <c r="IO193" s="97"/>
      <c r="IP193" s="97"/>
      <c r="IQ193" s="97"/>
      <c r="IR193" s="97"/>
      <c r="IS193" s="97"/>
      <c r="IT193" s="97"/>
      <c r="IU193" s="97"/>
      <c r="IV193" s="97"/>
      <c r="IW193" s="97"/>
      <c r="IX193" s="97"/>
      <c r="IY193" s="97"/>
      <c r="IZ193" s="97"/>
      <c r="JA193" s="97"/>
      <c r="JB193" s="97"/>
      <c r="JC193" s="97"/>
      <c r="JD193" s="97"/>
      <c r="JE193" s="97"/>
      <c r="JF193" s="97"/>
      <c r="JG193" s="97"/>
      <c r="JH193" s="97"/>
      <c r="JI193" s="97"/>
      <c r="JJ193" s="97"/>
      <c r="JK193" s="97"/>
      <c r="JL193" s="97"/>
      <c r="JM193" s="97"/>
      <c r="JN193" s="97"/>
      <c r="JO193" s="97"/>
      <c r="JP193" s="97"/>
      <c r="JQ193" s="97"/>
      <c r="JR193" s="97"/>
      <c r="JS193" s="97"/>
      <c r="JT193" s="97"/>
      <c r="JU193" s="97"/>
      <c r="JV193" s="97"/>
      <c r="JW193" s="97"/>
      <c r="JX193" s="97"/>
      <c r="JY193" s="97"/>
      <c r="JZ193" s="97"/>
      <c r="KA193" s="97"/>
      <c r="KB193" s="97"/>
      <c r="KC193" s="97"/>
      <c r="KD193" s="97"/>
      <c r="KE193" s="97"/>
      <c r="KF193" s="97"/>
      <c r="KG193" s="97"/>
      <c r="KH193" s="97"/>
      <c r="KI193" s="97"/>
      <c r="KJ193" s="97"/>
      <c r="KK193" s="97"/>
      <c r="KL193" s="97"/>
      <c r="KM193" s="97"/>
      <c r="KN193" s="97"/>
      <c r="KO193" s="97"/>
      <c r="KP193" s="97"/>
      <c r="KQ193" s="97"/>
      <c r="KR193" s="97"/>
      <c r="KS193" s="97"/>
      <c r="KT193" s="97"/>
      <c r="KU193" s="97"/>
      <c r="KV193" s="97"/>
      <c r="KW193" s="97"/>
      <c r="KX193" s="97"/>
      <c r="KY193" s="97"/>
      <c r="KZ193" s="97"/>
      <c r="LA193" s="97"/>
      <c r="LB193" s="97"/>
      <c r="LC193" s="97"/>
      <c r="LD193" s="97"/>
      <c r="LE193" s="97"/>
      <c r="LF193" s="97"/>
      <c r="LG193" s="97"/>
      <c r="LH193" s="97"/>
      <c r="LI193" s="97"/>
      <c r="LJ193" s="97"/>
      <c r="LK193" s="97"/>
      <c r="LL193" s="97"/>
      <c r="LM193" s="97"/>
      <c r="LN193" s="97"/>
      <c r="LO193" s="97"/>
      <c r="LP193" s="97"/>
      <c r="LQ193" s="97"/>
      <c r="LR193" s="97"/>
      <c r="LS193" s="97"/>
      <c r="LT193" s="97"/>
      <c r="LU193" s="97"/>
      <c r="LV193" s="97"/>
      <c r="LW193" s="97"/>
      <c r="LX193" s="97"/>
      <c r="LY193" s="97"/>
      <c r="LZ193" s="97"/>
      <c r="MA193" s="97"/>
      <c r="MB193" s="97"/>
      <c r="MC193" s="97"/>
      <c r="MD193" s="97"/>
      <c r="ME193" s="97"/>
      <c r="MF193" s="97"/>
      <c r="MG193" s="97"/>
      <c r="MH193" s="97"/>
      <c r="MI193" s="97"/>
      <c r="MJ193" s="97"/>
      <c r="MK193" s="97"/>
      <c r="ML193" s="97"/>
      <c r="MM193" s="97"/>
      <c r="MN193" s="97"/>
      <c r="MO193" s="97"/>
      <c r="MP193" s="97"/>
      <c r="MQ193" s="97"/>
      <c r="MR193" s="97"/>
      <c r="MS193" s="97"/>
      <c r="MT193" s="97"/>
      <c r="MU193" s="97"/>
      <c r="MV193" s="97"/>
      <c r="MW193" s="97"/>
      <c r="MX193" s="97"/>
      <c r="MY193" s="97"/>
      <c r="MZ193" s="97"/>
      <c r="NA193" s="97"/>
      <c r="NB193" s="97"/>
      <c r="NC193" s="97"/>
      <c r="ND193" s="97"/>
      <c r="NE193" s="97"/>
      <c r="NF193" s="97"/>
      <c r="NG193" s="97"/>
      <c r="NH193" s="97"/>
      <c r="NI193" s="97"/>
      <c r="NJ193" s="97"/>
      <c r="NK193" s="97"/>
      <c r="NL193" s="97"/>
      <c r="NM193" s="97"/>
      <c r="NN193" s="97"/>
      <c r="NO193" s="97"/>
      <c r="NP193" s="97"/>
      <c r="NQ193" s="97"/>
      <c r="NR193" s="97"/>
      <c r="NS193" s="97"/>
      <c r="NT193" s="97"/>
      <c r="NU193" s="97"/>
      <c r="NV193" s="97"/>
      <c r="NW193" s="97"/>
      <c r="NX193" s="97"/>
      <c r="NY193" s="97"/>
      <c r="NZ193" s="97"/>
      <c r="OA193" s="97"/>
      <c r="OB193" s="97"/>
      <c r="OC193" s="97"/>
      <c r="OD193" s="97"/>
      <c r="OE193" s="97"/>
      <c r="OF193" s="97"/>
      <c r="OG193" s="97"/>
      <c r="OH193" s="97"/>
      <c r="OI193" s="97"/>
      <c r="OJ193" s="97"/>
      <c r="OK193" s="97"/>
      <c r="OL193" s="97"/>
      <c r="OM193" s="97"/>
      <c r="ON193" s="97"/>
      <c r="OO193" s="97"/>
      <c r="OP193" s="97"/>
      <c r="OQ193" s="97"/>
      <c r="OR193" s="97"/>
      <c r="OS193" s="97"/>
      <c r="OT193" s="97"/>
      <c r="OU193" s="97"/>
      <c r="OV193" s="97"/>
      <c r="OW193" s="97"/>
      <c r="OX193" s="97"/>
      <c r="OY193" s="97"/>
      <c r="OZ193" s="97"/>
      <c r="PA193" s="97"/>
      <c r="PB193" s="97"/>
      <c r="PC193" s="97"/>
      <c r="PD193" s="97"/>
      <c r="PE193" s="97"/>
      <c r="PF193" s="97"/>
      <c r="PG193" s="97"/>
      <c r="PH193" s="97"/>
      <c r="PI193" s="97"/>
      <c r="PJ193" s="97"/>
      <c r="PK193" s="97"/>
      <c r="PL193" s="97"/>
      <c r="PM193" s="97"/>
      <c r="PN193" s="97"/>
      <c r="PO193" s="97"/>
      <c r="PP193" s="97"/>
      <c r="PQ193" s="97"/>
      <c r="PR193" s="97"/>
      <c r="PS193" s="97"/>
      <c r="PT193" s="97"/>
      <c r="PU193" s="97"/>
      <c r="PV193" s="97"/>
      <c r="PW193" s="97"/>
      <c r="PX193" s="97"/>
      <c r="PY193" s="97"/>
      <c r="PZ193" s="97"/>
      <c r="QA193" s="97"/>
      <c r="QB193" s="97"/>
      <c r="QC193" s="97"/>
      <c r="QD193" s="97"/>
      <c r="QE193" s="97"/>
      <c r="QF193" s="97"/>
      <c r="QG193" s="97"/>
      <c r="QH193" s="97"/>
      <c r="QI193" s="97"/>
      <c r="QJ193" s="97"/>
      <c r="QK193" s="97"/>
      <c r="QL193" s="97"/>
      <c r="QM193" s="97"/>
      <c r="QN193" s="97"/>
      <c r="QO193" s="97"/>
      <c r="QP193" s="97"/>
      <c r="QQ193" s="97"/>
      <c r="QR193" s="97"/>
      <c r="QS193" s="97"/>
      <c r="QT193" s="97"/>
      <c r="QU193" s="97"/>
      <c r="QV193" s="97"/>
      <c r="QW193" s="97"/>
      <c r="QX193" s="97"/>
      <c r="QY193" s="97"/>
      <c r="QZ193" s="97"/>
      <c r="RA193" s="97"/>
      <c r="RB193" s="97"/>
      <c r="RC193" s="97"/>
      <c r="RD193" s="97"/>
      <c r="RE193" s="97"/>
      <c r="RF193" s="97"/>
      <c r="RG193" s="97"/>
      <c r="RH193" s="97"/>
      <c r="RI193" s="97"/>
      <c r="RJ193" s="97"/>
      <c r="RK193" s="97"/>
      <c r="RL193" s="97"/>
      <c r="RM193" s="97"/>
      <c r="RN193" s="97"/>
      <c r="RO193" s="97"/>
      <c r="RP193" s="97"/>
      <c r="RQ193" s="97"/>
      <c r="RR193" s="97"/>
      <c r="RS193" s="97"/>
      <c r="RT193" s="97"/>
      <c r="RU193" s="97"/>
      <c r="RV193" s="97"/>
      <c r="RW193" s="97"/>
      <c r="RX193" s="97"/>
      <c r="RY193" s="97"/>
      <c r="RZ193" s="97"/>
      <c r="SA193" s="97"/>
      <c r="SB193" s="97"/>
      <c r="SC193" s="97"/>
      <c r="SD193" s="97"/>
      <c r="SE193" s="97"/>
      <c r="SF193" s="97"/>
      <c r="SG193" s="97"/>
      <c r="SH193" s="97"/>
      <c r="SI193" s="97"/>
      <c r="SJ193" s="97"/>
      <c r="SK193" s="97"/>
      <c r="SL193" s="97"/>
      <c r="SM193" s="97"/>
      <c r="SN193" s="97"/>
      <c r="SO193" s="97"/>
      <c r="SP193" s="97"/>
      <c r="SQ193" s="97"/>
      <c r="SR193" s="97"/>
      <c r="SS193" s="97"/>
      <c r="ST193" s="97"/>
      <c r="SU193" s="97"/>
      <c r="SV193" s="97"/>
      <c r="SW193" s="97"/>
      <c r="SX193" s="97"/>
      <c r="SY193" s="97"/>
      <c r="SZ193" s="97"/>
      <c r="TA193" s="97"/>
      <c r="TB193" s="97"/>
      <c r="TC193" s="97"/>
      <c r="TD193" s="97"/>
      <c r="TE193" s="97"/>
      <c r="TF193" s="97"/>
      <c r="TG193" s="97"/>
      <c r="TH193" s="97"/>
      <c r="TI193" s="97"/>
      <c r="TJ193" s="97"/>
      <c r="TK193" s="97"/>
      <c r="TL193" s="97"/>
      <c r="TM193" s="97"/>
      <c r="TN193" s="97"/>
      <c r="TO193" s="97"/>
      <c r="TP193" s="97"/>
      <c r="TQ193" s="97"/>
      <c r="TR193" s="97"/>
      <c r="TS193" s="97"/>
      <c r="TT193" s="97"/>
      <c r="TU193" s="97"/>
      <c r="TV193" s="97"/>
      <c r="TW193" s="97"/>
      <c r="TX193" s="97"/>
      <c r="TY193" s="97"/>
      <c r="TZ193" s="97"/>
      <c r="UA193" s="97"/>
      <c r="UB193" s="97"/>
      <c r="UC193" s="97"/>
      <c r="UD193" s="97"/>
      <c r="UE193" s="97"/>
      <c r="UF193" s="97"/>
      <c r="UG193" s="97"/>
      <c r="UH193" s="97"/>
      <c r="UI193" s="97"/>
      <c r="UJ193" s="97"/>
      <c r="UK193" s="97"/>
      <c r="UL193" s="97"/>
      <c r="UM193" s="97"/>
      <c r="UN193" s="97"/>
      <c r="UO193" s="97"/>
      <c r="UP193" s="97"/>
      <c r="UQ193" s="97"/>
      <c r="UR193" s="97"/>
      <c r="US193" s="97"/>
      <c r="UT193" s="97"/>
      <c r="UU193" s="97"/>
      <c r="UV193" s="97"/>
      <c r="UW193" s="97"/>
      <c r="UX193" s="97"/>
      <c r="UY193" s="97"/>
      <c r="UZ193" s="97"/>
      <c r="VA193" s="97"/>
      <c r="VB193" s="97"/>
      <c r="VC193" s="97"/>
      <c r="VD193" s="97"/>
      <c r="VE193" s="97"/>
      <c r="VF193" s="97"/>
    </row>
    <row r="194" spans="1:578" s="98" customFormat="1" ht="15">
      <c r="A194" s="84">
        <v>116</v>
      </c>
      <c r="B194" s="29" t="s">
        <v>43</v>
      </c>
      <c r="C194" s="85" t="s">
        <v>44</v>
      </c>
      <c r="D194" s="86">
        <v>203</v>
      </c>
      <c r="E194" s="85" t="s">
        <v>45</v>
      </c>
      <c r="F194" s="25" t="s">
        <v>46</v>
      </c>
      <c r="G194" s="29" t="s">
        <v>520</v>
      </c>
      <c r="H194" s="26" t="s">
        <v>521</v>
      </c>
      <c r="I194" s="89">
        <v>33323</v>
      </c>
      <c r="J194" s="90">
        <v>8</v>
      </c>
      <c r="K194" s="90"/>
      <c r="L194" s="88">
        <v>40</v>
      </c>
      <c r="M194" s="88" t="s">
        <v>54</v>
      </c>
      <c r="N194" s="88" t="s">
        <v>59</v>
      </c>
      <c r="O194" s="26" t="s">
        <v>519</v>
      </c>
      <c r="P194" s="87" t="s">
        <v>1174</v>
      </c>
      <c r="Q194" s="34" t="s">
        <v>1148</v>
      </c>
      <c r="R194" s="88">
        <v>1</v>
      </c>
      <c r="S194" s="92">
        <v>14083</v>
      </c>
      <c r="T194" s="92">
        <v>500</v>
      </c>
      <c r="U194" s="92"/>
      <c r="V194" s="91">
        <f t="shared" si="79"/>
        <v>14583</v>
      </c>
      <c r="W194" s="92">
        <f t="shared" si="90"/>
        <v>2916.6000000000004</v>
      </c>
      <c r="X194" s="92"/>
      <c r="Y194" s="92">
        <f t="shared" si="80"/>
        <v>17499.599999999999</v>
      </c>
      <c r="Z194" s="92">
        <v>1093</v>
      </c>
      <c r="AA194" s="92">
        <v>679</v>
      </c>
      <c r="AB194" s="93">
        <f>102.68*6</f>
        <v>616.08000000000004</v>
      </c>
      <c r="AC194" s="92">
        <f t="shared" si="81"/>
        <v>3062.4299999999994</v>
      </c>
      <c r="AD194" s="92">
        <f t="shared" si="82"/>
        <v>524.98799999999994</v>
      </c>
      <c r="AE194" s="92">
        <f t="shared" si="83"/>
        <v>892.47959999999989</v>
      </c>
      <c r="AF194" s="92">
        <f t="shared" si="84"/>
        <v>349.99199999999996</v>
      </c>
      <c r="AG194" s="92">
        <f t="shared" si="85"/>
        <v>3211.9333333333334</v>
      </c>
      <c r="AH194" s="92">
        <f t="shared" si="86"/>
        <v>32119.333333333332</v>
      </c>
      <c r="AI194" s="92">
        <f t="shared" si="87"/>
        <v>9635.7999999999993</v>
      </c>
      <c r="AJ194" s="92">
        <f t="shared" si="88"/>
        <v>28464.825155555554</v>
      </c>
      <c r="AK194" s="92">
        <f t="shared" si="89"/>
        <v>341577.90186666662</v>
      </c>
      <c r="AL194" s="92"/>
      <c r="AM194" s="92"/>
      <c r="AN194" s="92"/>
      <c r="AO194" s="92"/>
      <c r="AP194" s="97"/>
      <c r="AQ194" s="94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  <c r="IG194" s="97"/>
      <c r="IH194" s="97"/>
      <c r="II194" s="97"/>
      <c r="IJ194" s="97"/>
      <c r="IK194" s="97"/>
      <c r="IL194" s="97"/>
      <c r="IM194" s="97"/>
      <c r="IN194" s="97"/>
      <c r="IO194" s="97"/>
      <c r="IP194" s="97"/>
      <c r="IQ194" s="97"/>
      <c r="IR194" s="97"/>
      <c r="IS194" s="97"/>
      <c r="IT194" s="97"/>
      <c r="IU194" s="97"/>
      <c r="IV194" s="97"/>
      <c r="IW194" s="97"/>
      <c r="IX194" s="97"/>
      <c r="IY194" s="97"/>
      <c r="IZ194" s="97"/>
      <c r="JA194" s="97"/>
      <c r="JB194" s="97"/>
      <c r="JC194" s="97"/>
      <c r="JD194" s="97"/>
      <c r="JE194" s="97"/>
      <c r="JF194" s="97"/>
      <c r="JG194" s="97"/>
      <c r="JH194" s="97"/>
      <c r="JI194" s="97"/>
      <c r="JJ194" s="97"/>
      <c r="JK194" s="97"/>
      <c r="JL194" s="97"/>
      <c r="JM194" s="97"/>
      <c r="JN194" s="97"/>
      <c r="JO194" s="97"/>
      <c r="JP194" s="97"/>
      <c r="JQ194" s="97"/>
      <c r="JR194" s="97"/>
      <c r="JS194" s="97"/>
      <c r="JT194" s="97"/>
      <c r="JU194" s="97"/>
      <c r="JV194" s="97"/>
      <c r="JW194" s="97"/>
      <c r="JX194" s="97"/>
      <c r="JY194" s="97"/>
      <c r="JZ194" s="97"/>
      <c r="KA194" s="97"/>
      <c r="KB194" s="97"/>
      <c r="KC194" s="97"/>
      <c r="KD194" s="97"/>
      <c r="KE194" s="97"/>
      <c r="KF194" s="97"/>
      <c r="KG194" s="97"/>
      <c r="KH194" s="97"/>
      <c r="KI194" s="97"/>
      <c r="KJ194" s="97"/>
      <c r="KK194" s="97"/>
      <c r="KL194" s="97"/>
      <c r="KM194" s="97"/>
      <c r="KN194" s="97"/>
      <c r="KO194" s="97"/>
      <c r="KP194" s="97"/>
      <c r="KQ194" s="97"/>
      <c r="KR194" s="97"/>
      <c r="KS194" s="97"/>
      <c r="KT194" s="97"/>
      <c r="KU194" s="97"/>
      <c r="KV194" s="97"/>
      <c r="KW194" s="97"/>
      <c r="KX194" s="97"/>
      <c r="KY194" s="97"/>
      <c r="KZ194" s="97"/>
      <c r="LA194" s="97"/>
      <c r="LB194" s="97"/>
      <c r="LC194" s="97"/>
      <c r="LD194" s="97"/>
      <c r="LE194" s="97"/>
      <c r="LF194" s="97"/>
      <c r="LG194" s="97"/>
      <c r="LH194" s="97"/>
      <c r="LI194" s="97"/>
      <c r="LJ194" s="97"/>
      <c r="LK194" s="97"/>
      <c r="LL194" s="97"/>
      <c r="LM194" s="97"/>
      <c r="LN194" s="97"/>
      <c r="LO194" s="97"/>
      <c r="LP194" s="97"/>
      <c r="LQ194" s="97"/>
      <c r="LR194" s="97"/>
      <c r="LS194" s="97"/>
      <c r="LT194" s="97"/>
      <c r="LU194" s="97"/>
      <c r="LV194" s="97"/>
      <c r="LW194" s="97"/>
      <c r="LX194" s="97"/>
      <c r="LY194" s="97"/>
      <c r="LZ194" s="97"/>
      <c r="MA194" s="97"/>
      <c r="MB194" s="97"/>
      <c r="MC194" s="97"/>
      <c r="MD194" s="97"/>
      <c r="ME194" s="97"/>
      <c r="MF194" s="97"/>
      <c r="MG194" s="97"/>
      <c r="MH194" s="97"/>
      <c r="MI194" s="97"/>
      <c r="MJ194" s="97"/>
      <c r="MK194" s="97"/>
      <c r="ML194" s="97"/>
      <c r="MM194" s="97"/>
      <c r="MN194" s="97"/>
      <c r="MO194" s="97"/>
      <c r="MP194" s="97"/>
      <c r="MQ194" s="97"/>
      <c r="MR194" s="97"/>
      <c r="MS194" s="97"/>
      <c r="MT194" s="97"/>
      <c r="MU194" s="97"/>
      <c r="MV194" s="97"/>
      <c r="MW194" s="97"/>
      <c r="MX194" s="97"/>
      <c r="MY194" s="97"/>
      <c r="MZ194" s="97"/>
      <c r="NA194" s="97"/>
      <c r="NB194" s="97"/>
      <c r="NC194" s="97"/>
      <c r="ND194" s="97"/>
      <c r="NE194" s="97"/>
      <c r="NF194" s="97"/>
      <c r="NG194" s="97"/>
      <c r="NH194" s="97"/>
      <c r="NI194" s="97"/>
      <c r="NJ194" s="97"/>
      <c r="NK194" s="97"/>
      <c r="NL194" s="97"/>
      <c r="NM194" s="97"/>
      <c r="NN194" s="97"/>
      <c r="NO194" s="97"/>
      <c r="NP194" s="97"/>
      <c r="NQ194" s="97"/>
      <c r="NR194" s="97"/>
      <c r="NS194" s="97"/>
      <c r="NT194" s="97"/>
      <c r="NU194" s="97"/>
      <c r="NV194" s="97"/>
      <c r="NW194" s="97"/>
      <c r="NX194" s="97"/>
      <c r="NY194" s="97"/>
      <c r="NZ194" s="97"/>
      <c r="OA194" s="97"/>
      <c r="OB194" s="97"/>
      <c r="OC194" s="97"/>
      <c r="OD194" s="97"/>
      <c r="OE194" s="97"/>
      <c r="OF194" s="97"/>
      <c r="OG194" s="97"/>
      <c r="OH194" s="97"/>
      <c r="OI194" s="97"/>
      <c r="OJ194" s="97"/>
      <c r="OK194" s="97"/>
      <c r="OL194" s="97"/>
      <c r="OM194" s="97"/>
      <c r="ON194" s="97"/>
      <c r="OO194" s="97"/>
      <c r="OP194" s="97"/>
      <c r="OQ194" s="97"/>
      <c r="OR194" s="97"/>
      <c r="OS194" s="97"/>
      <c r="OT194" s="97"/>
      <c r="OU194" s="97"/>
      <c r="OV194" s="97"/>
      <c r="OW194" s="97"/>
      <c r="OX194" s="97"/>
      <c r="OY194" s="97"/>
      <c r="OZ194" s="97"/>
      <c r="PA194" s="97"/>
      <c r="PB194" s="97"/>
      <c r="PC194" s="97"/>
      <c r="PD194" s="97"/>
      <c r="PE194" s="97"/>
      <c r="PF194" s="97"/>
      <c r="PG194" s="97"/>
      <c r="PH194" s="97"/>
      <c r="PI194" s="97"/>
      <c r="PJ194" s="97"/>
      <c r="PK194" s="97"/>
      <c r="PL194" s="97"/>
      <c r="PM194" s="97"/>
      <c r="PN194" s="97"/>
      <c r="PO194" s="97"/>
      <c r="PP194" s="97"/>
      <c r="PQ194" s="97"/>
      <c r="PR194" s="97"/>
      <c r="PS194" s="97"/>
      <c r="PT194" s="97"/>
      <c r="PU194" s="97"/>
      <c r="PV194" s="97"/>
      <c r="PW194" s="97"/>
      <c r="PX194" s="97"/>
      <c r="PY194" s="97"/>
      <c r="PZ194" s="97"/>
      <c r="QA194" s="97"/>
      <c r="QB194" s="97"/>
      <c r="QC194" s="97"/>
      <c r="QD194" s="97"/>
      <c r="QE194" s="97"/>
      <c r="QF194" s="97"/>
      <c r="QG194" s="97"/>
      <c r="QH194" s="97"/>
      <c r="QI194" s="97"/>
      <c r="QJ194" s="97"/>
      <c r="QK194" s="97"/>
      <c r="QL194" s="97"/>
      <c r="QM194" s="97"/>
      <c r="QN194" s="97"/>
      <c r="QO194" s="97"/>
      <c r="QP194" s="97"/>
      <c r="QQ194" s="97"/>
      <c r="QR194" s="97"/>
      <c r="QS194" s="97"/>
      <c r="QT194" s="97"/>
      <c r="QU194" s="97"/>
      <c r="QV194" s="97"/>
      <c r="QW194" s="97"/>
      <c r="QX194" s="97"/>
      <c r="QY194" s="97"/>
      <c r="QZ194" s="97"/>
      <c r="RA194" s="97"/>
      <c r="RB194" s="97"/>
      <c r="RC194" s="97"/>
      <c r="RD194" s="97"/>
      <c r="RE194" s="97"/>
      <c r="RF194" s="97"/>
      <c r="RG194" s="97"/>
      <c r="RH194" s="97"/>
      <c r="RI194" s="97"/>
      <c r="RJ194" s="97"/>
      <c r="RK194" s="97"/>
      <c r="RL194" s="97"/>
      <c r="RM194" s="97"/>
      <c r="RN194" s="97"/>
      <c r="RO194" s="97"/>
      <c r="RP194" s="97"/>
      <c r="RQ194" s="97"/>
      <c r="RR194" s="97"/>
      <c r="RS194" s="97"/>
      <c r="RT194" s="97"/>
      <c r="RU194" s="97"/>
      <c r="RV194" s="97"/>
      <c r="RW194" s="97"/>
      <c r="RX194" s="97"/>
      <c r="RY194" s="97"/>
      <c r="RZ194" s="97"/>
      <c r="SA194" s="97"/>
      <c r="SB194" s="97"/>
      <c r="SC194" s="97"/>
      <c r="SD194" s="97"/>
      <c r="SE194" s="97"/>
      <c r="SF194" s="97"/>
      <c r="SG194" s="97"/>
      <c r="SH194" s="97"/>
      <c r="SI194" s="97"/>
      <c r="SJ194" s="97"/>
      <c r="SK194" s="97"/>
      <c r="SL194" s="97"/>
      <c r="SM194" s="97"/>
      <c r="SN194" s="97"/>
      <c r="SO194" s="97"/>
      <c r="SP194" s="97"/>
      <c r="SQ194" s="97"/>
      <c r="SR194" s="97"/>
      <c r="SS194" s="97"/>
      <c r="ST194" s="97"/>
      <c r="SU194" s="97"/>
      <c r="SV194" s="97"/>
      <c r="SW194" s="97"/>
      <c r="SX194" s="97"/>
      <c r="SY194" s="97"/>
      <c r="SZ194" s="97"/>
      <c r="TA194" s="97"/>
      <c r="TB194" s="97"/>
      <c r="TC194" s="97"/>
      <c r="TD194" s="97"/>
      <c r="TE194" s="97"/>
      <c r="TF194" s="97"/>
      <c r="TG194" s="97"/>
      <c r="TH194" s="97"/>
      <c r="TI194" s="97"/>
      <c r="TJ194" s="97"/>
      <c r="TK194" s="97"/>
      <c r="TL194" s="97"/>
      <c r="TM194" s="97"/>
      <c r="TN194" s="97"/>
      <c r="TO194" s="97"/>
      <c r="TP194" s="97"/>
      <c r="TQ194" s="97"/>
      <c r="TR194" s="97"/>
      <c r="TS194" s="97"/>
      <c r="TT194" s="97"/>
      <c r="TU194" s="97"/>
      <c r="TV194" s="97"/>
      <c r="TW194" s="97"/>
      <c r="TX194" s="97"/>
      <c r="TY194" s="97"/>
      <c r="TZ194" s="97"/>
      <c r="UA194" s="97"/>
      <c r="UB194" s="97"/>
      <c r="UC194" s="97"/>
      <c r="UD194" s="97"/>
      <c r="UE194" s="97"/>
      <c r="UF194" s="97"/>
      <c r="UG194" s="97"/>
      <c r="UH194" s="97"/>
      <c r="UI194" s="97"/>
      <c r="UJ194" s="97"/>
      <c r="UK194" s="97"/>
      <c r="UL194" s="97"/>
      <c r="UM194" s="97"/>
      <c r="UN194" s="97"/>
      <c r="UO194" s="97"/>
      <c r="UP194" s="97"/>
      <c r="UQ194" s="97"/>
      <c r="UR194" s="97"/>
      <c r="US194" s="97"/>
      <c r="UT194" s="97"/>
      <c r="UU194" s="97"/>
      <c r="UV194" s="97"/>
      <c r="UW194" s="97"/>
      <c r="UX194" s="97"/>
      <c r="UY194" s="97"/>
      <c r="UZ194" s="97"/>
      <c r="VA194" s="97"/>
      <c r="VB194" s="97"/>
      <c r="VC194" s="97"/>
      <c r="VD194" s="97"/>
      <c r="VE194" s="97"/>
      <c r="VF194" s="97"/>
    </row>
    <row r="195" spans="1:578" s="98" customFormat="1" ht="15">
      <c r="A195" s="84">
        <v>117</v>
      </c>
      <c r="B195" s="29" t="s">
        <v>43</v>
      </c>
      <c r="C195" s="85" t="s">
        <v>44</v>
      </c>
      <c r="D195" s="86">
        <v>203</v>
      </c>
      <c r="E195" s="85" t="s">
        <v>45</v>
      </c>
      <c r="F195" s="25" t="s">
        <v>46</v>
      </c>
      <c r="G195" s="29" t="s">
        <v>522</v>
      </c>
      <c r="H195" s="26" t="s">
        <v>523</v>
      </c>
      <c r="I195" s="89">
        <v>35079</v>
      </c>
      <c r="J195" s="90">
        <v>8</v>
      </c>
      <c r="K195" s="90"/>
      <c r="L195" s="88">
        <v>40</v>
      </c>
      <c r="M195" s="88" t="s">
        <v>54</v>
      </c>
      <c r="N195" s="88" t="s">
        <v>59</v>
      </c>
      <c r="O195" s="26" t="s">
        <v>519</v>
      </c>
      <c r="P195" s="87" t="s">
        <v>1174</v>
      </c>
      <c r="Q195" s="34" t="s">
        <v>1148</v>
      </c>
      <c r="R195" s="88">
        <v>1</v>
      </c>
      <c r="S195" s="92">
        <v>14083</v>
      </c>
      <c r="T195" s="92">
        <v>500</v>
      </c>
      <c r="U195" s="92"/>
      <c r="V195" s="91">
        <f t="shared" si="79"/>
        <v>14583</v>
      </c>
      <c r="W195" s="92">
        <f t="shared" si="90"/>
        <v>2916.6000000000004</v>
      </c>
      <c r="X195" s="92"/>
      <c r="Y195" s="92">
        <f t="shared" si="80"/>
        <v>17499.599999999999</v>
      </c>
      <c r="Z195" s="92">
        <v>1093</v>
      </c>
      <c r="AA195" s="92">
        <v>679</v>
      </c>
      <c r="AB195" s="92">
        <f>102.68*5</f>
        <v>513.40000000000009</v>
      </c>
      <c r="AC195" s="92">
        <f t="shared" si="81"/>
        <v>3062.4299999999994</v>
      </c>
      <c r="AD195" s="92">
        <f t="shared" si="82"/>
        <v>524.98799999999994</v>
      </c>
      <c r="AE195" s="92">
        <f t="shared" si="83"/>
        <v>892.47959999999989</v>
      </c>
      <c r="AF195" s="92">
        <f t="shared" si="84"/>
        <v>349.99199999999996</v>
      </c>
      <c r="AG195" s="92">
        <f t="shared" si="85"/>
        <v>3211.9333333333334</v>
      </c>
      <c r="AH195" s="92">
        <f t="shared" si="86"/>
        <v>32119.333333333332</v>
      </c>
      <c r="AI195" s="92">
        <f t="shared" si="87"/>
        <v>9635.7999999999993</v>
      </c>
      <c r="AJ195" s="92">
        <f t="shared" si="88"/>
        <v>28362.145155555554</v>
      </c>
      <c r="AK195" s="92">
        <f t="shared" si="89"/>
        <v>340345.74186666665</v>
      </c>
      <c r="AL195" s="92"/>
      <c r="AM195" s="92"/>
      <c r="AN195" s="92"/>
      <c r="AO195" s="92"/>
      <c r="AP195" s="97"/>
      <c r="AQ195" s="94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  <c r="IG195" s="97"/>
      <c r="IH195" s="97"/>
      <c r="II195" s="97"/>
      <c r="IJ195" s="97"/>
      <c r="IK195" s="97"/>
      <c r="IL195" s="97"/>
      <c r="IM195" s="97"/>
      <c r="IN195" s="97"/>
      <c r="IO195" s="97"/>
      <c r="IP195" s="97"/>
      <c r="IQ195" s="97"/>
      <c r="IR195" s="97"/>
      <c r="IS195" s="97"/>
      <c r="IT195" s="97"/>
      <c r="IU195" s="97"/>
      <c r="IV195" s="97"/>
      <c r="IW195" s="97"/>
      <c r="IX195" s="97"/>
      <c r="IY195" s="97"/>
      <c r="IZ195" s="97"/>
      <c r="JA195" s="97"/>
      <c r="JB195" s="97"/>
      <c r="JC195" s="97"/>
      <c r="JD195" s="97"/>
      <c r="JE195" s="97"/>
      <c r="JF195" s="97"/>
      <c r="JG195" s="97"/>
      <c r="JH195" s="97"/>
      <c r="JI195" s="97"/>
      <c r="JJ195" s="97"/>
      <c r="JK195" s="97"/>
      <c r="JL195" s="97"/>
      <c r="JM195" s="97"/>
      <c r="JN195" s="97"/>
      <c r="JO195" s="97"/>
      <c r="JP195" s="97"/>
      <c r="JQ195" s="97"/>
      <c r="JR195" s="97"/>
      <c r="JS195" s="97"/>
      <c r="JT195" s="97"/>
      <c r="JU195" s="97"/>
      <c r="JV195" s="97"/>
      <c r="JW195" s="97"/>
      <c r="JX195" s="97"/>
      <c r="JY195" s="97"/>
      <c r="JZ195" s="97"/>
      <c r="KA195" s="97"/>
      <c r="KB195" s="97"/>
      <c r="KC195" s="97"/>
      <c r="KD195" s="97"/>
      <c r="KE195" s="97"/>
      <c r="KF195" s="97"/>
      <c r="KG195" s="97"/>
      <c r="KH195" s="97"/>
      <c r="KI195" s="97"/>
      <c r="KJ195" s="97"/>
      <c r="KK195" s="97"/>
      <c r="KL195" s="97"/>
      <c r="KM195" s="97"/>
      <c r="KN195" s="97"/>
      <c r="KO195" s="97"/>
      <c r="KP195" s="97"/>
      <c r="KQ195" s="97"/>
      <c r="KR195" s="97"/>
      <c r="KS195" s="97"/>
      <c r="KT195" s="97"/>
      <c r="KU195" s="97"/>
      <c r="KV195" s="97"/>
      <c r="KW195" s="97"/>
      <c r="KX195" s="97"/>
      <c r="KY195" s="97"/>
      <c r="KZ195" s="97"/>
      <c r="LA195" s="97"/>
      <c r="LB195" s="97"/>
      <c r="LC195" s="97"/>
      <c r="LD195" s="97"/>
      <c r="LE195" s="97"/>
      <c r="LF195" s="97"/>
      <c r="LG195" s="97"/>
      <c r="LH195" s="97"/>
      <c r="LI195" s="97"/>
      <c r="LJ195" s="97"/>
      <c r="LK195" s="97"/>
      <c r="LL195" s="97"/>
      <c r="LM195" s="97"/>
      <c r="LN195" s="97"/>
      <c r="LO195" s="97"/>
      <c r="LP195" s="97"/>
      <c r="LQ195" s="97"/>
      <c r="LR195" s="97"/>
      <c r="LS195" s="97"/>
      <c r="LT195" s="97"/>
      <c r="LU195" s="97"/>
      <c r="LV195" s="97"/>
      <c r="LW195" s="97"/>
      <c r="LX195" s="97"/>
      <c r="LY195" s="97"/>
      <c r="LZ195" s="97"/>
      <c r="MA195" s="97"/>
      <c r="MB195" s="97"/>
      <c r="MC195" s="97"/>
      <c r="MD195" s="97"/>
      <c r="ME195" s="97"/>
      <c r="MF195" s="97"/>
      <c r="MG195" s="97"/>
      <c r="MH195" s="97"/>
      <c r="MI195" s="97"/>
      <c r="MJ195" s="97"/>
      <c r="MK195" s="97"/>
      <c r="ML195" s="97"/>
      <c r="MM195" s="97"/>
      <c r="MN195" s="97"/>
      <c r="MO195" s="97"/>
      <c r="MP195" s="97"/>
      <c r="MQ195" s="97"/>
      <c r="MR195" s="97"/>
      <c r="MS195" s="97"/>
      <c r="MT195" s="97"/>
      <c r="MU195" s="97"/>
      <c r="MV195" s="97"/>
      <c r="MW195" s="97"/>
      <c r="MX195" s="97"/>
      <c r="MY195" s="97"/>
      <c r="MZ195" s="97"/>
      <c r="NA195" s="97"/>
      <c r="NB195" s="97"/>
      <c r="NC195" s="97"/>
      <c r="ND195" s="97"/>
      <c r="NE195" s="97"/>
      <c r="NF195" s="97"/>
      <c r="NG195" s="97"/>
      <c r="NH195" s="97"/>
      <c r="NI195" s="97"/>
      <c r="NJ195" s="97"/>
      <c r="NK195" s="97"/>
      <c r="NL195" s="97"/>
      <c r="NM195" s="97"/>
      <c r="NN195" s="97"/>
      <c r="NO195" s="97"/>
      <c r="NP195" s="97"/>
      <c r="NQ195" s="97"/>
      <c r="NR195" s="97"/>
      <c r="NS195" s="97"/>
      <c r="NT195" s="97"/>
      <c r="NU195" s="97"/>
      <c r="NV195" s="97"/>
      <c r="NW195" s="97"/>
      <c r="NX195" s="97"/>
      <c r="NY195" s="97"/>
      <c r="NZ195" s="97"/>
      <c r="OA195" s="97"/>
      <c r="OB195" s="97"/>
      <c r="OC195" s="97"/>
      <c r="OD195" s="97"/>
      <c r="OE195" s="97"/>
      <c r="OF195" s="97"/>
      <c r="OG195" s="97"/>
      <c r="OH195" s="97"/>
      <c r="OI195" s="97"/>
      <c r="OJ195" s="97"/>
      <c r="OK195" s="97"/>
      <c r="OL195" s="97"/>
      <c r="OM195" s="97"/>
      <c r="ON195" s="97"/>
      <c r="OO195" s="97"/>
      <c r="OP195" s="97"/>
      <c r="OQ195" s="97"/>
      <c r="OR195" s="97"/>
      <c r="OS195" s="97"/>
      <c r="OT195" s="97"/>
      <c r="OU195" s="97"/>
      <c r="OV195" s="97"/>
      <c r="OW195" s="97"/>
      <c r="OX195" s="97"/>
      <c r="OY195" s="97"/>
      <c r="OZ195" s="97"/>
      <c r="PA195" s="97"/>
      <c r="PB195" s="97"/>
      <c r="PC195" s="97"/>
      <c r="PD195" s="97"/>
      <c r="PE195" s="97"/>
      <c r="PF195" s="97"/>
      <c r="PG195" s="97"/>
      <c r="PH195" s="97"/>
      <c r="PI195" s="97"/>
      <c r="PJ195" s="97"/>
      <c r="PK195" s="97"/>
      <c r="PL195" s="97"/>
      <c r="PM195" s="97"/>
      <c r="PN195" s="97"/>
      <c r="PO195" s="97"/>
      <c r="PP195" s="97"/>
      <c r="PQ195" s="97"/>
      <c r="PR195" s="97"/>
      <c r="PS195" s="97"/>
      <c r="PT195" s="97"/>
      <c r="PU195" s="97"/>
      <c r="PV195" s="97"/>
      <c r="PW195" s="97"/>
      <c r="PX195" s="97"/>
      <c r="PY195" s="97"/>
      <c r="PZ195" s="97"/>
      <c r="QA195" s="97"/>
      <c r="QB195" s="97"/>
      <c r="QC195" s="97"/>
      <c r="QD195" s="97"/>
      <c r="QE195" s="97"/>
      <c r="QF195" s="97"/>
      <c r="QG195" s="97"/>
      <c r="QH195" s="97"/>
      <c r="QI195" s="97"/>
      <c r="QJ195" s="97"/>
      <c r="QK195" s="97"/>
      <c r="QL195" s="97"/>
      <c r="QM195" s="97"/>
      <c r="QN195" s="97"/>
      <c r="QO195" s="97"/>
      <c r="QP195" s="97"/>
      <c r="QQ195" s="97"/>
      <c r="QR195" s="97"/>
      <c r="QS195" s="97"/>
      <c r="QT195" s="97"/>
      <c r="QU195" s="97"/>
      <c r="QV195" s="97"/>
      <c r="QW195" s="97"/>
      <c r="QX195" s="97"/>
      <c r="QY195" s="97"/>
      <c r="QZ195" s="97"/>
      <c r="RA195" s="97"/>
      <c r="RB195" s="97"/>
      <c r="RC195" s="97"/>
      <c r="RD195" s="97"/>
      <c r="RE195" s="97"/>
      <c r="RF195" s="97"/>
      <c r="RG195" s="97"/>
      <c r="RH195" s="97"/>
      <c r="RI195" s="97"/>
      <c r="RJ195" s="97"/>
      <c r="RK195" s="97"/>
      <c r="RL195" s="97"/>
      <c r="RM195" s="97"/>
      <c r="RN195" s="97"/>
      <c r="RO195" s="97"/>
      <c r="RP195" s="97"/>
      <c r="RQ195" s="97"/>
      <c r="RR195" s="97"/>
      <c r="RS195" s="97"/>
      <c r="RT195" s="97"/>
      <c r="RU195" s="97"/>
      <c r="RV195" s="97"/>
      <c r="RW195" s="97"/>
      <c r="RX195" s="97"/>
      <c r="RY195" s="97"/>
      <c r="RZ195" s="97"/>
      <c r="SA195" s="97"/>
      <c r="SB195" s="97"/>
      <c r="SC195" s="97"/>
      <c r="SD195" s="97"/>
      <c r="SE195" s="97"/>
      <c r="SF195" s="97"/>
      <c r="SG195" s="97"/>
      <c r="SH195" s="97"/>
      <c r="SI195" s="97"/>
      <c r="SJ195" s="97"/>
      <c r="SK195" s="97"/>
      <c r="SL195" s="97"/>
      <c r="SM195" s="97"/>
      <c r="SN195" s="97"/>
      <c r="SO195" s="97"/>
      <c r="SP195" s="97"/>
      <c r="SQ195" s="97"/>
      <c r="SR195" s="97"/>
      <c r="SS195" s="97"/>
      <c r="ST195" s="97"/>
      <c r="SU195" s="97"/>
      <c r="SV195" s="97"/>
      <c r="SW195" s="97"/>
      <c r="SX195" s="97"/>
      <c r="SY195" s="97"/>
      <c r="SZ195" s="97"/>
      <c r="TA195" s="97"/>
      <c r="TB195" s="97"/>
      <c r="TC195" s="97"/>
      <c r="TD195" s="97"/>
      <c r="TE195" s="97"/>
      <c r="TF195" s="97"/>
      <c r="TG195" s="97"/>
      <c r="TH195" s="97"/>
      <c r="TI195" s="97"/>
      <c r="TJ195" s="97"/>
      <c r="TK195" s="97"/>
      <c r="TL195" s="97"/>
      <c r="TM195" s="97"/>
      <c r="TN195" s="97"/>
      <c r="TO195" s="97"/>
      <c r="TP195" s="97"/>
      <c r="TQ195" s="97"/>
      <c r="TR195" s="97"/>
      <c r="TS195" s="97"/>
      <c r="TT195" s="97"/>
      <c r="TU195" s="97"/>
      <c r="TV195" s="97"/>
      <c r="TW195" s="97"/>
      <c r="TX195" s="97"/>
      <c r="TY195" s="97"/>
      <c r="TZ195" s="97"/>
      <c r="UA195" s="97"/>
      <c r="UB195" s="97"/>
      <c r="UC195" s="97"/>
      <c r="UD195" s="97"/>
      <c r="UE195" s="97"/>
      <c r="UF195" s="97"/>
      <c r="UG195" s="97"/>
      <c r="UH195" s="97"/>
      <c r="UI195" s="97"/>
      <c r="UJ195" s="97"/>
      <c r="UK195" s="97"/>
      <c r="UL195" s="97"/>
      <c r="UM195" s="97"/>
      <c r="UN195" s="97"/>
      <c r="UO195" s="97"/>
      <c r="UP195" s="97"/>
      <c r="UQ195" s="97"/>
      <c r="UR195" s="97"/>
      <c r="US195" s="97"/>
      <c r="UT195" s="97"/>
      <c r="UU195" s="97"/>
      <c r="UV195" s="97"/>
      <c r="UW195" s="97"/>
      <c r="UX195" s="97"/>
      <c r="UY195" s="97"/>
      <c r="UZ195" s="97"/>
      <c r="VA195" s="97"/>
      <c r="VB195" s="97"/>
      <c r="VC195" s="97"/>
      <c r="VD195" s="97"/>
      <c r="VE195" s="97"/>
      <c r="VF195" s="97"/>
    </row>
    <row r="196" spans="1:578" s="98" customFormat="1" ht="15">
      <c r="A196" s="84">
        <v>118</v>
      </c>
      <c r="B196" s="29" t="s">
        <v>43</v>
      </c>
      <c r="C196" s="85" t="s">
        <v>44</v>
      </c>
      <c r="D196" s="86">
        <v>203</v>
      </c>
      <c r="E196" s="85" t="s">
        <v>45</v>
      </c>
      <c r="F196" s="25" t="s">
        <v>46</v>
      </c>
      <c r="G196" s="29" t="s">
        <v>524</v>
      </c>
      <c r="H196" s="26" t="s">
        <v>525</v>
      </c>
      <c r="I196" s="89">
        <v>36693</v>
      </c>
      <c r="J196" s="90">
        <v>8</v>
      </c>
      <c r="K196" s="90"/>
      <c r="L196" s="88">
        <v>40</v>
      </c>
      <c r="M196" s="88" t="s">
        <v>54</v>
      </c>
      <c r="N196" s="88" t="s">
        <v>59</v>
      </c>
      <c r="O196" s="26" t="s">
        <v>519</v>
      </c>
      <c r="P196" s="87" t="s">
        <v>1174</v>
      </c>
      <c r="Q196" s="34" t="s">
        <v>1148</v>
      </c>
      <c r="R196" s="88">
        <v>1</v>
      </c>
      <c r="S196" s="92">
        <v>14083</v>
      </c>
      <c r="T196" s="92">
        <v>500</v>
      </c>
      <c r="U196" s="92"/>
      <c r="V196" s="91">
        <f t="shared" si="79"/>
        <v>14583</v>
      </c>
      <c r="W196" s="92">
        <f t="shared" si="90"/>
        <v>2916.6000000000004</v>
      </c>
      <c r="X196" s="92"/>
      <c r="Y196" s="92">
        <f t="shared" si="80"/>
        <v>17499.599999999999</v>
      </c>
      <c r="Z196" s="92">
        <v>1093</v>
      </c>
      <c r="AA196" s="92">
        <v>679</v>
      </c>
      <c r="AB196" s="93">
        <f>102.68*4</f>
        <v>410.72</v>
      </c>
      <c r="AC196" s="92">
        <f t="shared" si="81"/>
        <v>3062.4299999999994</v>
      </c>
      <c r="AD196" s="92">
        <f t="shared" si="82"/>
        <v>524.98799999999994</v>
      </c>
      <c r="AE196" s="92">
        <f t="shared" si="83"/>
        <v>892.47959999999989</v>
      </c>
      <c r="AF196" s="92">
        <f t="shared" si="84"/>
        <v>349.99199999999996</v>
      </c>
      <c r="AG196" s="92">
        <f t="shared" si="85"/>
        <v>3211.9333333333334</v>
      </c>
      <c r="AH196" s="92">
        <f t="shared" si="86"/>
        <v>32119.333333333332</v>
      </c>
      <c r="AI196" s="92">
        <f t="shared" si="87"/>
        <v>9635.7999999999993</v>
      </c>
      <c r="AJ196" s="92">
        <f t="shared" si="88"/>
        <v>28259.465155555554</v>
      </c>
      <c r="AK196" s="92">
        <f t="shared" si="89"/>
        <v>339113.58186666667</v>
      </c>
      <c r="AL196" s="92"/>
      <c r="AM196" s="92"/>
      <c r="AN196" s="92"/>
      <c r="AO196" s="92"/>
      <c r="AP196" s="97"/>
      <c r="AQ196" s="94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  <c r="IG196" s="97"/>
      <c r="IH196" s="97"/>
      <c r="II196" s="97"/>
      <c r="IJ196" s="97"/>
      <c r="IK196" s="97"/>
      <c r="IL196" s="97"/>
      <c r="IM196" s="97"/>
      <c r="IN196" s="97"/>
      <c r="IO196" s="97"/>
      <c r="IP196" s="97"/>
      <c r="IQ196" s="97"/>
      <c r="IR196" s="97"/>
      <c r="IS196" s="97"/>
      <c r="IT196" s="97"/>
      <c r="IU196" s="97"/>
      <c r="IV196" s="97"/>
      <c r="IW196" s="97"/>
      <c r="IX196" s="97"/>
      <c r="IY196" s="97"/>
      <c r="IZ196" s="97"/>
      <c r="JA196" s="97"/>
      <c r="JB196" s="97"/>
      <c r="JC196" s="97"/>
      <c r="JD196" s="97"/>
      <c r="JE196" s="97"/>
      <c r="JF196" s="97"/>
      <c r="JG196" s="97"/>
      <c r="JH196" s="97"/>
      <c r="JI196" s="97"/>
      <c r="JJ196" s="97"/>
      <c r="JK196" s="97"/>
      <c r="JL196" s="97"/>
      <c r="JM196" s="97"/>
      <c r="JN196" s="97"/>
      <c r="JO196" s="97"/>
      <c r="JP196" s="97"/>
      <c r="JQ196" s="97"/>
      <c r="JR196" s="97"/>
      <c r="JS196" s="97"/>
      <c r="JT196" s="97"/>
      <c r="JU196" s="97"/>
      <c r="JV196" s="97"/>
      <c r="JW196" s="97"/>
      <c r="JX196" s="97"/>
      <c r="JY196" s="97"/>
      <c r="JZ196" s="97"/>
      <c r="KA196" s="97"/>
      <c r="KB196" s="97"/>
      <c r="KC196" s="97"/>
      <c r="KD196" s="97"/>
      <c r="KE196" s="97"/>
      <c r="KF196" s="97"/>
      <c r="KG196" s="97"/>
      <c r="KH196" s="97"/>
      <c r="KI196" s="97"/>
      <c r="KJ196" s="97"/>
      <c r="KK196" s="97"/>
      <c r="KL196" s="97"/>
      <c r="KM196" s="97"/>
      <c r="KN196" s="97"/>
      <c r="KO196" s="97"/>
      <c r="KP196" s="97"/>
      <c r="KQ196" s="97"/>
      <c r="KR196" s="97"/>
      <c r="KS196" s="97"/>
      <c r="KT196" s="97"/>
      <c r="KU196" s="97"/>
      <c r="KV196" s="97"/>
      <c r="KW196" s="97"/>
      <c r="KX196" s="97"/>
      <c r="KY196" s="97"/>
      <c r="KZ196" s="97"/>
      <c r="LA196" s="97"/>
      <c r="LB196" s="97"/>
      <c r="LC196" s="97"/>
      <c r="LD196" s="97"/>
      <c r="LE196" s="97"/>
      <c r="LF196" s="97"/>
      <c r="LG196" s="97"/>
      <c r="LH196" s="97"/>
      <c r="LI196" s="97"/>
      <c r="LJ196" s="97"/>
      <c r="LK196" s="97"/>
      <c r="LL196" s="97"/>
      <c r="LM196" s="97"/>
      <c r="LN196" s="97"/>
      <c r="LO196" s="97"/>
      <c r="LP196" s="97"/>
      <c r="LQ196" s="97"/>
      <c r="LR196" s="97"/>
      <c r="LS196" s="97"/>
      <c r="LT196" s="97"/>
      <c r="LU196" s="97"/>
      <c r="LV196" s="97"/>
      <c r="LW196" s="97"/>
      <c r="LX196" s="97"/>
      <c r="LY196" s="97"/>
      <c r="LZ196" s="97"/>
      <c r="MA196" s="97"/>
      <c r="MB196" s="97"/>
      <c r="MC196" s="97"/>
      <c r="MD196" s="97"/>
      <c r="ME196" s="97"/>
      <c r="MF196" s="97"/>
      <c r="MG196" s="97"/>
      <c r="MH196" s="97"/>
      <c r="MI196" s="97"/>
      <c r="MJ196" s="97"/>
      <c r="MK196" s="97"/>
      <c r="ML196" s="97"/>
      <c r="MM196" s="97"/>
      <c r="MN196" s="97"/>
      <c r="MO196" s="97"/>
      <c r="MP196" s="97"/>
      <c r="MQ196" s="97"/>
      <c r="MR196" s="97"/>
      <c r="MS196" s="97"/>
      <c r="MT196" s="97"/>
      <c r="MU196" s="97"/>
      <c r="MV196" s="97"/>
      <c r="MW196" s="97"/>
      <c r="MX196" s="97"/>
      <c r="MY196" s="97"/>
      <c r="MZ196" s="97"/>
      <c r="NA196" s="97"/>
      <c r="NB196" s="97"/>
      <c r="NC196" s="97"/>
      <c r="ND196" s="97"/>
      <c r="NE196" s="97"/>
      <c r="NF196" s="97"/>
      <c r="NG196" s="97"/>
      <c r="NH196" s="97"/>
      <c r="NI196" s="97"/>
      <c r="NJ196" s="97"/>
      <c r="NK196" s="97"/>
      <c r="NL196" s="97"/>
      <c r="NM196" s="97"/>
      <c r="NN196" s="97"/>
      <c r="NO196" s="97"/>
      <c r="NP196" s="97"/>
      <c r="NQ196" s="97"/>
      <c r="NR196" s="97"/>
      <c r="NS196" s="97"/>
      <c r="NT196" s="97"/>
      <c r="NU196" s="97"/>
      <c r="NV196" s="97"/>
      <c r="NW196" s="97"/>
      <c r="NX196" s="97"/>
      <c r="NY196" s="97"/>
      <c r="NZ196" s="97"/>
      <c r="OA196" s="97"/>
      <c r="OB196" s="97"/>
      <c r="OC196" s="97"/>
      <c r="OD196" s="97"/>
      <c r="OE196" s="97"/>
      <c r="OF196" s="97"/>
      <c r="OG196" s="97"/>
      <c r="OH196" s="97"/>
      <c r="OI196" s="97"/>
      <c r="OJ196" s="97"/>
      <c r="OK196" s="97"/>
      <c r="OL196" s="97"/>
      <c r="OM196" s="97"/>
      <c r="ON196" s="97"/>
      <c r="OO196" s="97"/>
      <c r="OP196" s="97"/>
      <c r="OQ196" s="97"/>
      <c r="OR196" s="97"/>
      <c r="OS196" s="97"/>
      <c r="OT196" s="97"/>
      <c r="OU196" s="97"/>
      <c r="OV196" s="97"/>
      <c r="OW196" s="97"/>
      <c r="OX196" s="97"/>
      <c r="OY196" s="97"/>
      <c r="OZ196" s="97"/>
      <c r="PA196" s="97"/>
      <c r="PB196" s="97"/>
      <c r="PC196" s="97"/>
      <c r="PD196" s="97"/>
      <c r="PE196" s="97"/>
      <c r="PF196" s="97"/>
      <c r="PG196" s="97"/>
      <c r="PH196" s="97"/>
      <c r="PI196" s="97"/>
      <c r="PJ196" s="97"/>
      <c r="PK196" s="97"/>
      <c r="PL196" s="97"/>
      <c r="PM196" s="97"/>
      <c r="PN196" s="97"/>
      <c r="PO196" s="97"/>
      <c r="PP196" s="97"/>
      <c r="PQ196" s="97"/>
      <c r="PR196" s="97"/>
      <c r="PS196" s="97"/>
      <c r="PT196" s="97"/>
      <c r="PU196" s="97"/>
      <c r="PV196" s="97"/>
      <c r="PW196" s="97"/>
      <c r="PX196" s="97"/>
      <c r="PY196" s="97"/>
      <c r="PZ196" s="97"/>
      <c r="QA196" s="97"/>
      <c r="QB196" s="97"/>
      <c r="QC196" s="97"/>
      <c r="QD196" s="97"/>
      <c r="QE196" s="97"/>
      <c r="QF196" s="97"/>
      <c r="QG196" s="97"/>
      <c r="QH196" s="97"/>
      <c r="QI196" s="97"/>
      <c r="QJ196" s="97"/>
      <c r="QK196" s="97"/>
      <c r="QL196" s="97"/>
      <c r="QM196" s="97"/>
      <c r="QN196" s="97"/>
      <c r="QO196" s="97"/>
      <c r="QP196" s="97"/>
      <c r="QQ196" s="97"/>
      <c r="QR196" s="97"/>
      <c r="QS196" s="97"/>
      <c r="QT196" s="97"/>
      <c r="QU196" s="97"/>
      <c r="QV196" s="97"/>
      <c r="QW196" s="97"/>
      <c r="QX196" s="97"/>
      <c r="QY196" s="97"/>
      <c r="QZ196" s="97"/>
      <c r="RA196" s="97"/>
      <c r="RB196" s="97"/>
      <c r="RC196" s="97"/>
      <c r="RD196" s="97"/>
      <c r="RE196" s="97"/>
      <c r="RF196" s="97"/>
      <c r="RG196" s="97"/>
      <c r="RH196" s="97"/>
      <c r="RI196" s="97"/>
      <c r="RJ196" s="97"/>
      <c r="RK196" s="97"/>
      <c r="RL196" s="97"/>
      <c r="RM196" s="97"/>
      <c r="RN196" s="97"/>
      <c r="RO196" s="97"/>
      <c r="RP196" s="97"/>
      <c r="RQ196" s="97"/>
      <c r="RR196" s="97"/>
      <c r="RS196" s="97"/>
      <c r="RT196" s="97"/>
      <c r="RU196" s="97"/>
      <c r="RV196" s="97"/>
      <c r="RW196" s="97"/>
      <c r="RX196" s="97"/>
      <c r="RY196" s="97"/>
      <c r="RZ196" s="97"/>
      <c r="SA196" s="97"/>
      <c r="SB196" s="97"/>
      <c r="SC196" s="97"/>
      <c r="SD196" s="97"/>
      <c r="SE196" s="97"/>
      <c r="SF196" s="97"/>
      <c r="SG196" s="97"/>
      <c r="SH196" s="97"/>
      <c r="SI196" s="97"/>
      <c r="SJ196" s="97"/>
      <c r="SK196" s="97"/>
      <c r="SL196" s="97"/>
      <c r="SM196" s="97"/>
      <c r="SN196" s="97"/>
      <c r="SO196" s="97"/>
      <c r="SP196" s="97"/>
      <c r="SQ196" s="97"/>
      <c r="SR196" s="97"/>
      <c r="SS196" s="97"/>
      <c r="ST196" s="97"/>
      <c r="SU196" s="97"/>
      <c r="SV196" s="97"/>
      <c r="SW196" s="97"/>
      <c r="SX196" s="97"/>
      <c r="SY196" s="97"/>
      <c r="SZ196" s="97"/>
      <c r="TA196" s="97"/>
      <c r="TB196" s="97"/>
      <c r="TC196" s="97"/>
      <c r="TD196" s="97"/>
      <c r="TE196" s="97"/>
      <c r="TF196" s="97"/>
      <c r="TG196" s="97"/>
      <c r="TH196" s="97"/>
      <c r="TI196" s="97"/>
      <c r="TJ196" s="97"/>
      <c r="TK196" s="97"/>
      <c r="TL196" s="97"/>
      <c r="TM196" s="97"/>
      <c r="TN196" s="97"/>
      <c r="TO196" s="97"/>
      <c r="TP196" s="97"/>
      <c r="TQ196" s="97"/>
      <c r="TR196" s="97"/>
      <c r="TS196" s="97"/>
      <c r="TT196" s="97"/>
      <c r="TU196" s="97"/>
      <c r="TV196" s="97"/>
      <c r="TW196" s="97"/>
      <c r="TX196" s="97"/>
      <c r="TY196" s="97"/>
      <c r="TZ196" s="97"/>
      <c r="UA196" s="97"/>
      <c r="UB196" s="97"/>
      <c r="UC196" s="97"/>
      <c r="UD196" s="97"/>
      <c r="UE196" s="97"/>
      <c r="UF196" s="97"/>
      <c r="UG196" s="97"/>
      <c r="UH196" s="97"/>
      <c r="UI196" s="97"/>
      <c r="UJ196" s="97"/>
      <c r="UK196" s="97"/>
      <c r="UL196" s="97"/>
      <c r="UM196" s="97"/>
      <c r="UN196" s="97"/>
      <c r="UO196" s="97"/>
      <c r="UP196" s="97"/>
      <c r="UQ196" s="97"/>
      <c r="UR196" s="97"/>
      <c r="US196" s="97"/>
      <c r="UT196" s="97"/>
      <c r="UU196" s="97"/>
      <c r="UV196" s="97"/>
      <c r="UW196" s="97"/>
      <c r="UX196" s="97"/>
      <c r="UY196" s="97"/>
      <c r="UZ196" s="97"/>
      <c r="VA196" s="97"/>
      <c r="VB196" s="97"/>
      <c r="VC196" s="97"/>
      <c r="VD196" s="97"/>
      <c r="VE196" s="97"/>
      <c r="VF196" s="97"/>
    </row>
    <row r="197" spans="1:578" s="98" customFormat="1" ht="15">
      <c r="A197" s="84">
        <v>119</v>
      </c>
      <c r="B197" s="29" t="s">
        <v>43</v>
      </c>
      <c r="C197" s="85" t="s">
        <v>44</v>
      </c>
      <c r="D197" s="86">
        <v>203</v>
      </c>
      <c r="E197" s="85" t="s">
        <v>45</v>
      </c>
      <c r="F197" s="25" t="s">
        <v>46</v>
      </c>
      <c r="G197" s="29" t="s">
        <v>526</v>
      </c>
      <c r="H197" s="26" t="s">
        <v>527</v>
      </c>
      <c r="I197" s="89">
        <v>33338</v>
      </c>
      <c r="J197" s="90">
        <v>8</v>
      </c>
      <c r="K197" s="90"/>
      <c r="L197" s="88">
        <v>40</v>
      </c>
      <c r="M197" s="88" t="s">
        <v>54</v>
      </c>
      <c r="N197" s="88" t="s">
        <v>59</v>
      </c>
      <c r="O197" s="26" t="s">
        <v>519</v>
      </c>
      <c r="P197" s="87" t="s">
        <v>1174</v>
      </c>
      <c r="Q197" s="34" t="s">
        <v>1148</v>
      </c>
      <c r="R197" s="88">
        <v>1</v>
      </c>
      <c r="S197" s="92">
        <v>14083</v>
      </c>
      <c r="T197" s="92">
        <v>500</v>
      </c>
      <c r="U197" s="92"/>
      <c r="V197" s="91">
        <f t="shared" si="79"/>
        <v>14583</v>
      </c>
      <c r="W197" s="92">
        <f t="shared" si="90"/>
        <v>2916.6000000000004</v>
      </c>
      <c r="X197" s="92"/>
      <c r="Y197" s="92">
        <f t="shared" si="80"/>
        <v>17499.599999999999</v>
      </c>
      <c r="Z197" s="92">
        <v>1093</v>
      </c>
      <c r="AA197" s="92">
        <v>679</v>
      </c>
      <c r="AB197" s="93">
        <f>102.68*6</f>
        <v>616.08000000000004</v>
      </c>
      <c r="AC197" s="92">
        <f t="shared" si="81"/>
        <v>3062.4299999999994</v>
      </c>
      <c r="AD197" s="92">
        <f t="shared" si="82"/>
        <v>524.98799999999994</v>
      </c>
      <c r="AE197" s="92">
        <f t="shared" si="83"/>
        <v>892.47959999999989</v>
      </c>
      <c r="AF197" s="92">
        <f t="shared" si="84"/>
        <v>349.99199999999996</v>
      </c>
      <c r="AG197" s="92">
        <f t="shared" si="85"/>
        <v>3211.9333333333334</v>
      </c>
      <c r="AH197" s="92">
        <f t="shared" si="86"/>
        <v>32119.333333333332</v>
      </c>
      <c r="AI197" s="92">
        <f t="shared" si="87"/>
        <v>9635.7999999999993</v>
      </c>
      <c r="AJ197" s="92">
        <f t="shared" si="88"/>
        <v>28464.825155555554</v>
      </c>
      <c r="AK197" s="92">
        <f t="shared" si="89"/>
        <v>341577.90186666662</v>
      </c>
      <c r="AL197" s="92"/>
      <c r="AM197" s="92"/>
      <c r="AN197" s="92"/>
      <c r="AO197" s="92"/>
      <c r="AP197" s="97"/>
      <c r="AQ197" s="94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97"/>
      <c r="LW197" s="97"/>
      <c r="LX197" s="97"/>
      <c r="LY197" s="97"/>
      <c r="LZ197" s="97"/>
      <c r="MA197" s="97"/>
      <c r="MB197" s="97"/>
      <c r="MC197" s="97"/>
      <c r="MD197" s="97"/>
      <c r="ME197" s="97"/>
      <c r="MF197" s="97"/>
      <c r="MG197" s="97"/>
      <c r="MH197" s="97"/>
      <c r="MI197" s="97"/>
      <c r="MJ197" s="97"/>
      <c r="MK197" s="97"/>
      <c r="ML197" s="97"/>
      <c r="MM197" s="97"/>
      <c r="MN197" s="97"/>
      <c r="MO197" s="97"/>
      <c r="MP197" s="97"/>
      <c r="MQ197" s="97"/>
      <c r="MR197" s="97"/>
      <c r="MS197" s="97"/>
      <c r="MT197" s="97"/>
      <c r="MU197" s="97"/>
      <c r="MV197" s="97"/>
      <c r="MW197" s="97"/>
      <c r="MX197" s="97"/>
      <c r="MY197" s="97"/>
      <c r="MZ197" s="97"/>
      <c r="NA197" s="97"/>
      <c r="NB197" s="97"/>
      <c r="NC197" s="97"/>
      <c r="ND197" s="97"/>
      <c r="NE197" s="97"/>
      <c r="NF197" s="97"/>
      <c r="NG197" s="97"/>
      <c r="NH197" s="97"/>
      <c r="NI197" s="97"/>
      <c r="NJ197" s="97"/>
      <c r="NK197" s="97"/>
      <c r="NL197" s="97"/>
      <c r="NM197" s="97"/>
      <c r="NN197" s="97"/>
      <c r="NO197" s="97"/>
      <c r="NP197" s="97"/>
      <c r="NQ197" s="97"/>
      <c r="NR197" s="97"/>
      <c r="NS197" s="97"/>
      <c r="NT197" s="97"/>
      <c r="NU197" s="97"/>
      <c r="NV197" s="97"/>
      <c r="NW197" s="97"/>
      <c r="NX197" s="97"/>
      <c r="NY197" s="97"/>
      <c r="NZ197" s="97"/>
      <c r="OA197" s="97"/>
      <c r="OB197" s="97"/>
      <c r="OC197" s="97"/>
      <c r="OD197" s="97"/>
      <c r="OE197" s="97"/>
      <c r="OF197" s="97"/>
      <c r="OG197" s="97"/>
      <c r="OH197" s="97"/>
      <c r="OI197" s="97"/>
      <c r="OJ197" s="97"/>
      <c r="OK197" s="97"/>
      <c r="OL197" s="97"/>
      <c r="OM197" s="97"/>
      <c r="ON197" s="97"/>
      <c r="OO197" s="97"/>
      <c r="OP197" s="97"/>
      <c r="OQ197" s="97"/>
      <c r="OR197" s="97"/>
      <c r="OS197" s="97"/>
      <c r="OT197" s="97"/>
      <c r="OU197" s="97"/>
      <c r="OV197" s="97"/>
      <c r="OW197" s="97"/>
      <c r="OX197" s="97"/>
      <c r="OY197" s="97"/>
      <c r="OZ197" s="97"/>
      <c r="PA197" s="97"/>
      <c r="PB197" s="97"/>
      <c r="PC197" s="97"/>
      <c r="PD197" s="97"/>
      <c r="PE197" s="97"/>
      <c r="PF197" s="97"/>
      <c r="PG197" s="97"/>
      <c r="PH197" s="97"/>
      <c r="PI197" s="97"/>
      <c r="PJ197" s="97"/>
      <c r="PK197" s="97"/>
      <c r="PL197" s="97"/>
      <c r="PM197" s="97"/>
      <c r="PN197" s="97"/>
      <c r="PO197" s="97"/>
      <c r="PP197" s="97"/>
      <c r="PQ197" s="97"/>
      <c r="PR197" s="97"/>
      <c r="PS197" s="97"/>
      <c r="PT197" s="97"/>
      <c r="PU197" s="97"/>
      <c r="PV197" s="97"/>
      <c r="PW197" s="97"/>
      <c r="PX197" s="97"/>
      <c r="PY197" s="97"/>
      <c r="PZ197" s="97"/>
      <c r="QA197" s="97"/>
      <c r="QB197" s="97"/>
      <c r="QC197" s="97"/>
      <c r="QD197" s="97"/>
      <c r="QE197" s="97"/>
      <c r="QF197" s="97"/>
      <c r="QG197" s="97"/>
      <c r="QH197" s="97"/>
      <c r="QI197" s="97"/>
      <c r="QJ197" s="97"/>
      <c r="QK197" s="97"/>
      <c r="QL197" s="97"/>
      <c r="QM197" s="97"/>
      <c r="QN197" s="97"/>
      <c r="QO197" s="97"/>
      <c r="QP197" s="97"/>
      <c r="QQ197" s="97"/>
      <c r="QR197" s="97"/>
      <c r="QS197" s="97"/>
      <c r="QT197" s="97"/>
      <c r="QU197" s="97"/>
      <c r="QV197" s="97"/>
      <c r="QW197" s="97"/>
      <c r="QX197" s="97"/>
      <c r="QY197" s="97"/>
      <c r="QZ197" s="97"/>
      <c r="RA197" s="97"/>
      <c r="RB197" s="97"/>
      <c r="RC197" s="97"/>
      <c r="RD197" s="97"/>
      <c r="RE197" s="97"/>
      <c r="RF197" s="97"/>
      <c r="RG197" s="97"/>
      <c r="RH197" s="97"/>
      <c r="RI197" s="97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  <c r="TC197" s="97"/>
      <c r="TD197" s="97"/>
      <c r="TE197" s="97"/>
      <c r="TF197" s="97"/>
      <c r="TG197" s="97"/>
      <c r="TH197" s="97"/>
      <c r="TI197" s="97"/>
      <c r="TJ197" s="97"/>
      <c r="TK197" s="97"/>
      <c r="TL197" s="97"/>
      <c r="TM197" s="97"/>
      <c r="TN197" s="97"/>
      <c r="TO197" s="97"/>
      <c r="TP197" s="97"/>
      <c r="TQ197" s="97"/>
      <c r="TR197" s="97"/>
      <c r="TS197" s="97"/>
      <c r="TT197" s="97"/>
      <c r="TU197" s="97"/>
      <c r="TV197" s="97"/>
      <c r="TW197" s="97"/>
      <c r="TX197" s="97"/>
      <c r="TY197" s="97"/>
      <c r="TZ197" s="97"/>
      <c r="UA197" s="97"/>
      <c r="UB197" s="97"/>
      <c r="UC197" s="97"/>
      <c r="UD197" s="97"/>
      <c r="UE197" s="97"/>
      <c r="UF197" s="97"/>
      <c r="UG197" s="97"/>
      <c r="UH197" s="97"/>
      <c r="UI197" s="97"/>
      <c r="UJ197" s="97"/>
      <c r="UK197" s="97"/>
      <c r="UL197" s="97"/>
      <c r="UM197" s="97"/>
      <c r="UN197" s="97"/>
      <c r="UO197" s="97"/>
      <c r="UP197" s="97"/>
      <c r="UQ197" s="97"/>
      <c r="UR197" s="97"/>
      <c r="US197" s="97"/>
      <c r="UT197" s="97"/>
      <c r="UU197" s="97"/>
      <c r="UV197" s="97"/>
      <c r="UW197" s="97"/>
      <c r="UX197" s="97"/>
      <c r="UY197" s="97"/>
      <c r="UZ197" s="97"/>
      <c r="VA197" s="97"/>
      <c r="VB197" s="97"/>
      <c r="VC197" s="97"/>
      <c r="VD197" s="97"/>
      <c r="VE197" s="97"/>
      <c r="VF197" s="97"/>
    </row>
    <row r="198" spans="1:578" s="98" customFormat="1" ht="15">
      <c r="A198" s="84">
        <v>120</v>
      </c>
      <c r="B198" s="29" t="s">
        <v>43</v>
      </c>
      <c r="C198" s="85" t="s">
        <v>44</v>
      </c>
      <c r="D198" s="86">
        <v>203</v>
      </c>
      <c r="E198" s="85" t="s">
        <v>45</v>
      </c>
      <c r="F198" s="25" t="s">
        <v>46</v>
      </c>
      <c r="G198" s="29" t="s">
        <v>528</v>
      </c>
      <c r="H198" s="26" t="s">
        <v>529</v>
      </c>
      <c r="I198" s="89">
        <v>35431</v>
      </c>
      <c r="J198" s="90">
        <v>8</v>
      </c>
      <c r="K198" s="90"/>
      <c r="L198" s="88">
        <v>40</v>
      </c>
      <c r="M198" s="88" t="s">
        <v>54</v>
      </c>
      <c r="N198" s="88" t="s">
        <v>59</v>
      </c>
      <c r="O198" s="26" t="s">
        <v>519</v>
      </c>
      <c r="P198" s="87" t="s">
        <v>1174</v>
      </c>
      <c r="Q198" s="34" t="s">
        <v>1148</v>
      </c>
      <c r="R198" s="88">
        <v>1</v>
      </c>
      <c r="S198" s="92">
        <v>14083</v>
      </c>
      <c r="T198" s="92">
        <v>500</v>
      </c>
      <c r="U198" s="92"/>
      <c r="V198" s="91">
        <f t="shared" si="79"/>
        <v>14583</v>
      </c>
      <c r="W198" s="92">
        <f t="shared" si="90"/>
        <v>2916.6000000000004</v>
      </c>
      <c r="X198" s="92"/>
      <c r="Y198" s="92">
        <f t="shared" si="80"/>
        <v>17499.599999999999</v>
      </c>
      <c r="Z198" s="92">
        <v>1093</v>
      </c>
      <c r="AA198" s="92">
        <v>679</v>
      </c>
      <c r="AB198" s="92">
        <f>102.68*5</f>
        <v>513.40000000000009</v>
      </c>
      <c r="AC198" s="92">
        <f t="shared" si="81"/>
        <v>3062.4299999999994</v>
      </c>
      <c r="AD198" s="92">
        <f t="shared" si="82"/>
        <v>524.98799999999994</v>
      </c>
      <c r="AE198" s="92">
        <f t="shared" si="83"/>
        <v>892.47959999999989</v>
      </c>
      <c r="AF198" s="92">
        <f t="shared" si="84"/>
        <v>349.99199999999996</v>
      </c>
      <c r="AG198" s="92">
        <f t="shared" si="85"/>
        <v>3211.9333333333334</v>
      </c>
      <c r="AH198" s="92">
        <f t="shared" si="86"/>
        <v>32119.333333333332</v>
      </c>
      <c r="AI198" s="92">
        <f t="shared" si="87"/>
        <v>9635.7999999999993</v>
      </c>
      <c r="AJ198" s="92">
        <f t="shared" si="88"/>
        <v>28362.145155555554</v>
      </c>
      <c r="AK198" s="92">
        <f t="shared" si="89"/>
        <v>340345.74186666665</v>
      </c>
      <c r="AL198" s="92"/>
      <c r="AM198" s="92"/>
      <c r="AN198" s="92"/>
      <c r="AO198" s="92"/>
      <c r="AP198" s="97"/>
      <c r="AQ198" s="94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  <c r="IG198" s="97"/>
      <c r="IH198" s="97"/>
      <c r="II198" s="97"/>
      <c r="IJ198" s="97"/>
      <c r="IK198" s="97"/>
      <c r="IL198" s="97"/>
      <c r="IM198" s="97"/>
      <c r="IN198" s="97"/>
      <c r="IO198" s="97"/>
      <c r="IP198" s="97"/>
      <c r="IQ198" s="97"/>
      <c r="IR198" s="97"/>
      <c r="IS198" s="97"/>
      <c r="IT198" s="97"/>
      <c r="IU198" s="97"/>
      <c r="IV198" s="97"/>
      <c r="IW198" s="97"/>
      <c r="IX198" s="97"/>
      <c r="IY198" s="97"/>
      <c r="IZ198" s="97"/>
      <c r="JA198" s="97"/>
      <c r="JB198" s="97"/>
      <c r="JC198" s="97"/>
      <c r="JD198" s="97"/>
      <c r="JE198" s="97"/>
      <c r="JF198" s="97"/>
      <c r="JG198" s="97"/>
      <c r="JH198" s="97"/>
      <c r="JI198" s="97"/>
      <c r="JJ198" s="97"/>
      <c r="JK198" s="97"/>
      <c r="JL198" s="97"/>
      <c r="JM198" s="97"/>
      <c r="JN198" s="97"/>
      <c r="JO198" s="97"/>
      <c r="JP198" s="97"/>
      <c r="JQ198" s="97"/>
      <c r="JR198" s="97"/>
      <c r="JS198" s="97"/>
      <c r="JT198" s="97"/>
      <c r="JU198" s="97"/>
      <c r="JV198" s="97"/>
      <c r="JW198" s="97"/>
      <c r="JX198" s="97"/>
      <c r="JY198" s="97"/>
      <c r="JZ198" s="97"/>
      <c r="KA198" s="97"/>
      <c r="KB198" s="97"/>
      <c r="KC198" s="97"/>
      <c r="KD198" s="97"/>
      <c r="KE198" s="97"/>
      <c r="KF198" s="97"/>
      <c r="KG198" s="97"/>
      <c r="KH198" s="97"/>
      <c r="KI198" s="97"/>
      <c r="KJ198" s="97"/>
      <c r="KK198" s="97"/>
      <c r="KL198" s="97"/>
      <c r="KM198" s="97"/>
      <c r="KN198" s="97"/>
      <c r="KO198" s="97"/>
      <c r="KP198" s="97"/>
      <c r="KQ198" s="97"/>
      <c r="KR198" s="97"/>
      <c r="KS198" s="97"/>
      <c r="KT198" s="97"/>
      <c r="KU198" s="97"/>
      <c r="KV198" s="97"/>
      <c r="KW198" s="97"/>
      <c r="KX198" s="97"/>
      <c r="KY198" s="97"/>
      <c r="KZ198" s="97"/>
      <c r="LA198" s="97"/>
      <c r="LB198" s="97"/>
      <c r="LC198" s="97"/>
      <c r="LD198" s="97"/>
      <c r="LE198" s="97"/>
      <c r="LF198" s="97"/>
      <c r="LG198" s="97"/>
      <c r="LH198" s="97"/>
      <c r="LI198" s="97"/>
      <c r="LJ198" s="97"/>
      <c r="LK198" s="97"/>
      <c r="LL198" s="97"/>
      <c r="LM198" s="97"/>
      <c r="LN198" s="97"/>
      <c r="LO198" s="97"/>
      <c r="LP198" s="97"/>
      <c r="LQ198" s="97"/>
      <c r="LR198" s="97"/>
      <c r="LS198" s="97"/>
      <c r="LT198" s="97"/>
      <c r="LU198" s="97"/>
      <c r="LV198" s="97"/>
      <c r="LW198" s="97"/>
      <c r="LX198" s="97"/>
      <c r="LY198" s="97"/>
      <c r="LZ198" s="97"/>
      <c r="MA198" s="97"/>
      <c r="MB198" s="97"/>
      <c r="MC198" s="97"/>
      <c r="MD198" s="97"/>
      <c r="ME198" s="97"/>
      <c r="MF198" s="97"/>
      <c r="MG198" s="97"/>
      <c r="MH198" s="97"/>
      <c r="MI198" s="97"/>
      <c r="MJ198" s="97"/>
      <c r="MK198" s="97"/>
      <c r="ML198" s="97"/>
      <c r="MM198" s="97"/>
      <c r="MN198" s="97"/>
      <c r="MO198" s="97"/>
      <c r="MP198" s="97"/>
      <c r="MQ198" s="97"/>
      <c r="MR198" s="97"/>
      <c r="MS198" s="97"/>
      <c r="MT198" s="97"/>
      <c r="MU198" s="97"/>
      <c r="MV198" s="97"/>
      <c r="MW198" s="97"/>
      <c r="MX198" s="97"/>
      <c r="MY198" s="97"/>
      <c r="MZ198" s="97"/>
      <c r="NA198" s="97"/>
      <c r="NB198" s="97"/>
      <c r="NC198" s="97"/>
      <c r="ND198" s="97"/>
      <c r="NE198" s="97"/>
      <c r="NF198" s="97"/>
      <c r="NG198" s="97"/>
      <c r="NH198" s="97"/>
      <c r="NI198" s="97"/>
      <c r="NJ198" s="97"/>
      <c r="NK198" s="97"/>
      <c r="NL198" s="97"/>
      <c r="NM198" s="97"/>
      <c r="NN198" s="97"/>
      <c r="NO198" s="97"/>
      <c r="NP198" s="97"/>
      <c r="NQ198" s="97"/>
      <c r="NR198" s="97"/>
      <c r="NS198" s="97"/>
      <c r="NT198" s="97"/>
      <c r="NU198" s="97"/>
      <c r="NV198" s="97"/>
      <c r="NW198" s="97"/>
      <c r="NX198" s="97"/>
      <c r="NY198" s="97"/>
      <c r="NZ198" s="97"/>
      <c r="OA198" s="97"/>
      <c r="OB198" s="97"/>
      <c r="OC198" s="97"/>
      <c r="OD198" s="97"/>
      <c r="OE198" s="97"/>
      <c r="OF198" s="97"/>
      <c r="OG198" s="97"/>
      <c r="OH198" s="97"/>
      <c r="OI198" s="97"/>
      <c r="OJ198" s="97"/>
      <c r="OK198" s="97"/>
      <c r="OL198" s="97"/>
      <c r="OM198" s="97"/>
      <c r="ON198" s="97"/>
      <c r="OO198" s="97"/>
      <c r="OP198" s="97"/>
      <c r="OQ198" s="97"/>
      <c r="OR198" s="97"/>
      <c r="OS198" s="97"/>
      <c r="OT198" s="97"/>
      <c r="OU198" s="97"/>
      <c r="OV198" s="97"/>
      <c r="OW198" s="97"/>
      <c r="OX198" s="97"/>
      <c r="OY198" s="97"/>
      <c r="OZ198" s="97"/>
      <c r="PA198" s="97"/>
      <c r="PB198" s="97"/>
      <c r="PC198" s="97"/>
      <c r="PD198" s="97"/>
      <c r="PE198" s="97"/>
      <c r="PF198" s="97"/>
      <c r="PG198" s="97"/>
      <c r="PH198" s="97"/>
      <c r="PI198" s="97"/>
      <c r="PJ198" s="97"/>
      <c r="PK198" s="97"/>
      <c r="PL198" s="97"/>
      <c r="PM198" s="97"/>
      <c r="PN198" s="97"/>
      <c r="PO198" s="97"/>
      <c r="PP198" s="97"/>
      <c r="PQ198" s="97"/>
      <c r="PR198" s="97"/>
      <c r="PS198" s="97"/>
      <c r="PT198" s="97"/>
      <c r="PU198" s="97"/>
      <c r="PV198" s="97"/>
      <c r="PW198" s="97"/>
      <c r="PX198" s="97"/>
      <c r="PY198" s="97"/>
      <c r="PZ198" s="97"/>
      <c r="QA198" s="97"/>
      <c r="QB198" s="97"/>
      <c r="QC198" s="97"/>
      <c r="QD198" s="97"/>
      <c r="QE198" s="97"/>
      <c r="QF198" s="97"/>
      <c r="QG198" s="97"/>
      <c r="QH198" s="97"/>
      <c r="QI198" s="97"/>
      <c r="QJ198" s="97"/>
      <c r="QK198" s="97"/>
      <c r="QL198" s="97"/>
      <c r="QM198" s="97"/>
      <c r="QN198" s="97"/>
      <c r="QO198" s="97"/>
      <c r="QP198" s="97"/>
      <c r="QQ198" s="97"/>
      <c r="QR198" s="97"/>
      <c r="QS198" s="97"/>
      <c r="QT198" s="97"/>
      <c r="QU198" s="97"/>
      <c r="QV198" s="97"/>
      <c r="QW198" s="97"/>
      <c r="QX198" s="97"/>
      <c r="QY198" s="97"/>
      <c r="QZ198" s="97"/>
      <c r="RA198" s="97"/>
      <c r="RB198" s="97"/>
      <c r="RC198" s="97"/>
      <c r="RD198" s="97"/>
      <c r="RE198" s="97"/>
      <c r="RF198" s="97"/>
      <c r="RG198" s="97"/>
      <c r="RH198" s="97"/>
      <c r="RI198" s="97"/>
      <c r="RJ198" s="97"/>
      <c r="RK198" s="97"/>
      <c r="RL198" s="97"/>
      <c r="RM198" s="97"/>
      <c r="RN198" s="97"/>
      <c r="RO198" s="97"/>
      <c r="RP198" s="97"/>
      <c r="RQ198" s="97"/>
      <c r="RR198" s="97"/>
      <c r="RS198" s="97"/>
      <c r="RT198" s="97"/>
      <c r="RU198" s="97"/>
      <c r="RV198" s="97"/>
      <c r="RW198" s="97"/>
      <c r="RX198" s="97"/>
      <c r="RY198" s="97"/>
      <c r="RZ198" s="97"/>
      <c r="SA198" s="97"/>
      <c r="SB198" s="97"/>
      <c r="SC198" s="97"/>
      <c r="SD198" s="97"/>
      <c r="SE198" s="97"/>
      <c r="SF198" s="97"/>
      <c r="SG198" s="97"/>
      <c r="SH198" s="97"/>
      <c r="SI198" s="97"/>
      <c r="SJ198" s="97"/>
      <c r="SK198" s="97"/>
      <c r="SL198" s="97"/>
      <c r="SM198" s="97"/>
      <c r="SN198" s="97"/>
      <c r="SO198" s="97"/>
      <c r="SP198" s="97"/>
      <c r="SQ198" s="97"/>
      <c r="SR198" s="97"/>
      <c r="SS198" s="97"/>
      <c r="ST198" s="97"/>
      <c r="SU198" s="97"/>
      <c r="SV198" s="97"/>
      <c r="SW198" s="97"/>
      <c r="SX198" s="97"/>
      <c r="SY198" s="97"/>
      <c r="SZ198" s="97"/>
      <c r="TA198" s="97"/>
      <c r="TB198" s="97"/>
      <c r="TC198" s="97"/>
      <c r="TD198" s="97"/>
      <c r="TE198" s="97"/>
      <c r="TF198" s="97"/>
      <c r="TG198" s="97"/>
      <c r="TH198" s="97"/>
      <c r="TI198" s="97"/>
      <c r="TJ198" s="97"/>
      <c r="TK198" s="97"/>
      <c r="TL198" s="97"/>
      <c r="TM198" s="97"/>
      <c r="TN198" s="97"/>
      <c r="TO198" s="97"/>
      <c r="TP198" s="97"/>
      <c r="TQ198" s="97"/>
      <c r="TR198" s="97"/>
      <c r="TS198" s="97"/>
      <c r="TT198" s="97"/>
      <c r="TU198" s="97"/>
      <c r="TV198" s="97"/>
      <c r="TW198" s="97"/>
      <c r="TX198" s="97"/>
      <c r="TY198" s="97"/>
      <c r="TZ198" s="97"/>
      <c r="UA198" s="97"/>
      <c r="UB198" s="97"/>
      <c r="UC198" s="97"/>
      <c r="UD198" s="97"/>
      <c r="UE198" s="97"/>
      <c r="UF198" s="97"/>
      <c r="UG198" s="97"/>
      <c r="UH198" s="97"/>
      <c r="UI198" s="97"/>
      <c r="UJ198" s="97"/>
      <c r="UK198" s="97"/>
      <c r="UL198" s="97"/>
      <c r="UM198" s="97"/>
      <c r="UN198" s="97"/>
      <c r="UO198" s="97"/>
      <c r="UP198" s="97"/>
      <c r="UQ198" s="97"/>
      <c r="UR198" s="97"/>
      <c r="US198" s="97"/>
      <c r="UT198" s="97"/>
      <c r="UU198" s="97"/>
      <c r="UV198" s="97"/>
      <c r="UW198" s="97"/>
      <c r="UX198" s="97"/>
      <c r="UY198" s="97"/>
      <c r="UZ198" s="97"/>
      <c r="VA198" s="97"/>
      <c r="VB198" s="97"/>
      <c r="VC198" s="97"/>
      <c r="VD198" s="97"/>
      <c r="VE198" s="97"/>
      <c r="VF198" s="97"/>
    </row>
    <row r="199" spans="1:578" s="98" customFormat="1" ht="15">
      <c r="A199" s="84">
        <v>121</v>
      </c>
      <c r="B199" s="29" t="s">
        <v>43</v>
      </c>
      <c r="C199" s="85" t="s">
        <v>44</v>
      </c>
      <c r="D199" s="86">
        <v>203</v>
      </c>
      <c r="E199" s="85" t="s">
        <v>45</v>
      </c>
      <c r="F199" s="25" t="s">
        <v>46</v>
      </c>
      <c r="G199" s="29" t="s">
        <v>530</v>
      </c>
      <c r="H199" s="26" t="s">
        <v>531</v>
      </c>
      <c r="I199" s="89">
        <v>39265</v>
      </c>
      <c r="J199" s="90" t="s">
        <v>87</v>
      </c>
      <c r="K199" s="90"/>
      <c r="L199" s="88">
        <v>40</v>
      </c>
      <c r="M199" s="88" t="s">
        <v>49</v>
      </c>
      <c r="N199" s="88" t="s">
        <v>59</v>
      </c>
      <c r="O199" s="26" t="s">
        <v>532</v>
      </c>
      <c r="P199" s="87" t="s">
        <v>1174</v>
      </c>
      <c r="Q199" s="34" t="s">
        <v>1148</v>
      </c>
      <c r="R199" s="88">
        <v>1</v>
      </c>
      <c r="S199" s="92">
        <v>13012</v>
      </c>
      <c r="T199" s="92">
        <v>500</v>
      </c>
      <c r="U199" s="92">
        <v>1070.9000000000001</v>
      </c>
      <c r="V199" s="91">
        <f t="shared" si="79"/>
        <v>14582.9</v>
      </c>
      <c r="W199" s="92">
        <f t="shared" si="90"/>
        <v>2916.58</v>
      </c>
      <c r="X199" s="92"/>
      <c r="Y199" s="92">
        <f t="shared" si="80"/>
        <v>17499.48</v>
      </c>
      <c r="Z199" s="92">
        <v>957</v>
      </c>
      <c r="AA199" s="92">
        <v>661</v>
      </c>
      <c r="AB199" s="92">
        <f>102.68*3</f>
        <v>308.04000000000002</v>
      </c>
      <c r="AC199" s="92">
        <f t="shared" si="81"/>
        <v>3062.4089999999997</v>
      </c>
      <c r="AD199" s="92">
        <f t="shared" si="82"/>
        <v>524.98439999999994</v>
      </c>
      <c r="AE199" s="92">
        <f t="shared" si="83"/>
        <v>892.47347999999988</v>
      </c>
      <c r="AF199" s="92">
        <f t="shared" si="84"/>
        <v>349.9896</v>
      </c>
      <c r="AG199" s="92">
        <f t="shared" si="85"/>
        <v>3186.2466666666664</v>
      </c>
      <c r="AH199" s="92">
        <f t="shared" si="86"/>
        <v>31862.466666666667</v>
      </c>
      <c r="AI199" s="92">
        <f t="shared" si="87"/>
        <v>9558.74</v>
      </c>
      <c r="AJ199" s="92">
        <f t="shared" si="88"/>
        <v>27972.664257777782</v>
      </c>
      <c r="AK199" s="92">
        <f t="shared" si="89"/>
        <v>335671.97109333338</v>
      </c>
      <c r="AL199" s="92"/>
      <c r="AM199" s="92"/>
      <c r="AN199" s="92"/>
      <c r="AO199" s="92"/>
      <c r="AP199" s="97"/>
      <c r="AQ199" s="94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97"/>
      <c r="LW199" s="97"/>
      <c r="LX199" s="97"/>
      <c r="LY199" s="97"/>
      <c r="LZ199" s="97"/>
      <c r="MA199" s="97"/>
      <c r="MB199" s="97"/>
      <c r="MC199" s="97"/>
      <c r="MD199" s="97"/>
      <c r="ME199" s="97"/>
      <c r="MF199" s="97"/>
      <c r="MG199" s="97"/>
      <c r="MH199" s="97"/>
      <c r="MI199" s="97"/>
      <c r="MJ199" s="97"/>
      <c r="MK199" s="97"/>
      <c r="ML199" s="97"/>
      <c r="MM199" s="97"/>
      <c r="MN199" s="97"/>
      <c r="MO199" s="97"/>
      <c r="MP199" s="97"/>
      <c r="MQ199" s="97"/>
      <c r="MR199" s="97"/>
      <c r="MS199" s="97"/>
      <c r="MT199" s="97"/>
      <c r="MU199" s="97"/>
      <c r="MV199" s="97"/>
      <c r="MW199" s="97"/>
      <c r="MX199" s="97"/>
      <c r="MY199" s="97"/>
      <c r="MZ199" s="97"/>
      <c r="NA199" s="97"/>
      <c r="NB199" s="97"/>
      <c r="NC199" s="97"/>
      <c r="ND199" s="97"/>
      <c r="NE199" s="97"/>
      <c r="NF199" s="97"/>
      <c r="NG199" s="97"/>
      <c r="NH199" s="97"/>
      <c r="NI199" s="97"/>
      <c r="NJ199" s="97"/>
      <c r="NK199" s="97"/>
      <c r="NL199" s="97"/>
      <c r="NM199" s="97"/>
      <c r="NN199" s="97"/>
      <c r="NO199" s="97"/>
      <c r="NP199" s="97"/>
      <c r="NQ199" s="97"/>
      <c r="NR199" s="97"/>
      <c r="NS199" s="97"/>
      <c r="NT199" s="97"/>
      <c r="NU199" s="97"/>
      <c r="NV199" s="97"/>
      <c r="NW199" s="97"/>
      <c r="NX199" s="97"/>
      <c r="NY199" s="97"/>
      <c r="NZ199" s="97"/>
      <c r="OA199" s="97"/>
      <c r="OB199" s="97"/>
      <c r="OC199" s="97"/>
      <c r="OD199" s="97"/>
      <c r="OE199" s="97"/>
      <c r="OF199" s="97"/>
      <c r="OG199" s="97"/>
      <c r="OH199" s="97"/>
      <c r="OI199" s="97"/>
      <c r="OJ199" s="97"/>
      <c r="OK199" s="97"/>
      <c r="OL199" s="97"/>
      <c r="OM199" s="97"/>
      <c r="ON199" s="97"/>
      <c r="OO199" s="97"/>
      <c r="OP199" s="97"/>
      <c r="OQ199" s="97"/>
      <c r="OR199" s="97"/>
      <c r="OS199" s="97"/>
      <c r="OT199" s="97"/>
      <c r="OU199" s="97"/>
      <c r="OV199" s="97"/>
      <c r="OW199" s="97"/>
      <c r="OX199" s="97"/>
      <c r="OY199" s="97"/>
      <c r="OZ199" s="97"/>
      <c r="PA199" s="97"/>
      <c r="PB199" s="97"/>
      <c r="PC199" s="97"/>
      <c r="PD199" s="97"/>
      <c r="PE199" s="97"/>
      <c r="PF199" s="97"/>
      <c r="PG199" s="97"/>
      <c r="PH199" s="97"/>
      <c r="PI199" s="97"/>
      <c r="PJ199" s="97"/>
      <c r="PK199" s="97"/>
      <c r="PL199" s="97"/>
      <c r="PM199" s="97"/>
      <c r="PN199" s="97"/>
      <c r="PO199" s="97"/>
      <c r="PP199" s="97"/>
      <c r="PQ199" s="97"/>
      <c r="PR199" s="97"/>
      <c r="PS199" s="97"/>
      <c r="PT199" s="97"/>
      <c r="PU199" s="97"/>
      <c r="PV199" s="97"/>
      <c r="PW199" s="97"/>
      <c r="PX199" s="97"/>
      <c r="PY199" s="97"/>
      <c r="PZ199" s="97"/>
      <c r="QA199" s="97"/>
      <c r="QB199" s="97"/>
      <c r="QC199" s="97"/>
      <c r="QD199" s="97"/>
      <c r="QE199" s="97"/>
      <c r="QF199" s="97"/>
      <c r="QG199" s="97"/>
      <c r="QH199" s="97"/>
      <c r="QI199" s="97"/>
      <c r="QJ199" s="97"/>
      <c r="QK199" s="97"/>
      <c r="QL199" s="97"/>
      <c r="QM199" s="97"/>
      <c r="QN199" s="97"/>
      <c r="QO199" s="97"/>
      <c r="QP199" s="97"/>
      <c r="QQ199" s="97"/>
      <c r="QR199" s="97"/>
      <c r="QS199" s="97"/>
      <c r="QT199" s="97"/>
      <c r="QU199" s="97"/>
      <c r="QV199" s="97"/>
      <c r="QW199" s="97"/>
      <c r="QX199" s="97"/>
      <c r="QY199" s="97"/>
      <c r="QZ199" s="97"/>
      <c r="RA199" s="97"/>
      <c r="RB199" s="97"/>
      <c r="RC199" s="97"/>
      <c r="RD199" s="97"/>
      <c r="RE199" s="97"/>
      <c r="RF199" s="97"/>
      <c r="RG199" s="97"/>
      <c r="RH199" s="97"/>
      <c r="RI199" s="97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  <c r="TC199" s="97"/>
      <c r="TD199" s="97"/>
      <c r="TE199" s="97"/>
      <c r="TF199" s="97"/>
      <c r="TG199" s="97"/>
      <c r="TH199" s="97"/>
      <c r="TI199" s="97"/>
      <c r="TJ199" s="97"/>
      <c r="TK199" s="97"/>
      <c r="TL199" s="97"/>
      <c r="TM199" s="97"/>
      <c r="TN199" s="97"/>
      <c r="TO199" s="97"/>
      <c r="TP199" s="97"/>
      <c r="TQ199" s="97"/>
      <c r="TR199" s="97"/>
      <c r="TS199" s="97"/>
      <c r="TT199" s="97"/>
      <c r="TU199" s="97"/>
      <c r="TV199" s="97"/>
      <c r="TW199" s="97"/>
      <c r="TX199" s="97"/>
      <c r="TY199" s="97"/>
      <c r="TZ199" s="97"/>
      <c r="UA199" s="97"/>
      <c r="UB199" s="97"/>
      <c r="UC199" s="97"/>
      <c r="UD199" s="97"/>
      <c r="UE199" s="97"/>
      <c r="UF199" s="97"/>
      <c r="UG199" s="97"/>
      <c r="UH199" s="97"/>
      <c r="UI199" s="97"/>
      <c r="UJ199" s="97"/>
      <c r="UK199" s="97"/>
      <c r="UL199" s="97"/>
      <c r="UM199" s="97"/>
      <c r="UN199" s="97"/>
      <c r="UO199" s="97"/>
      <c r="UP199" s="97"/>
      <c r="UQ199" s="97"/>
      <c r="UR199" s="97"/>
      <c r="US199" s="97"/>
      <c r="UT199" s="97"/>
      <c r="UU199" s="97"/>
      <c r="UV199" s="97"/>
      <c r="UW199" s="97"/>
      <c r="UX199" s="97"/>
      <c r="UY199" s="97"/>
      <c r="UZ199" s="97"/>
      <c r="VA199" s="97"/>
      <c r="VB199" s="97"/>
      <c r="VC199" s="97"/>
      <c r="VD199" s="97"/>
      <c r="VE199" s="97"/>
      <c r="VF199" s="97"/>
    </row>
    <row r="200" spans="1:578" s="98" customFormat="1" ht="15">
      <c r="A200" s="84">
        <v>122</v>
      </c>
      <c r="B200" s="29" t="s">
        <v>43</v>
      </c>
      <c r="C200" s="85" t="s">
        <v>44</v>
      </c>
      <c r="D200" s="86">
        <v>203</v>
      </c>
      <c r="E200" s="85" t="s">
        <v>45</v>
      </c>
      <c r="F200" s="25" t="s">
        <v>46</v>
      </c>
      <c r="G200" s="29" t="s">
        <v>533</v>
      </c>
      <c r="H200" s="26" t="s">
        <v>534</v>
      </c>
      <c r="I200" s="89">
        <v>35719</v>
      </c>
      <c r="J200" s="90" t="s">
        <v>87</v>
      </c>
      <c r="K200" s="90"/>
      <c r="L200" s="88">
        <v>40</v>
      </c>
      <c r="M200" s="88" t="s">
        <v>49</v>
      </c>
      <c r="N200" s="88" t="s">
        <v>59</v>
      </c>
      <c r="O200" s="26" t="s">
        <v>532</v>
      </c>
      <c r="P200" s="87" t="s">
        <v>1174</v>
      </c>
      <c r="Q200" s="34" t="s">
        <v>1148</v>
      </c>
      <c r="R200" s="88">
        <v>1</v>
      </c>
      <c r="S200" s="92">
        <v>13012</v>
      </c>
      <c r="T200" s="92">
        <v>500</v>
      </c>
      <c r="U200" s="92"/>
      <c r="V200" s="91">
        <f t="shared" si="79"/>
        <v>13512</v>
      </c>
      <c r="W200" s="92">
        <f t="shared" si="90"/>
        <v>2702.4</v>
      </c>
      <c r="X200" s="92"/>
      <c r="Y200" s="92">
        <f t="shared" si="80"/>
        <v>16214.4</v>
      </c>
      <c r="Z200" s="92">
        <v>957</v>
      </c>
      <c r="AA200" s="92">
        <v>661</v>
      </c>
      <c r="AB200" s="92">
        <f>102.68*5</f>
        <v>513.40000000000009</v>
      </c>
      <c r="AC200" s="92">
        <f t="shared" si="81"/>
        <v>2837.52</v>
      </c>
      <c r="AD200" s="92">
        <f t="shared" si="82"/>
        <v>486.43199999999996</v>
      </c>
      <c r="AE200" s="92">
        <f t="shared" si="83"/>
        <v>826.93439999999998</v>
      </c>
      <c r="AF200" s="92">
        <f t="shared" si="84"/>
        <v>324.28800000000001</v>
      </c>
      <c r="AG200" s="92">
        <f t="shared" si="85"/>
        <v>2972.0666666666671</v>
      </c>
      <c r="AH200" s="92">
        <f t="shared" si="86"/>
        <v>29720.666666666672</v>
      </c>
      <c r="AI200" s="92">
        <f t="shared" si="87"/>
        <v>8916.2000000000007</v>
      </c>
      <c r="AJ200" s="92">
        <f t="shared" si="88"/>
        <v>26288.385511111112</v>
      </c>
      <c r="AK200" s="92">
        <f t="shared" si="89"/>
        <v>315460.62613333331</v>
      </c>
      <c r="AL200" s="92"/>
      <c r="AM200" s="92"/>
      <c r="AN200" s="92"/>
      <c r="AO200" s="92"/>
      <c r="AP200" s="97"/>
      <c r="AQ200" s="94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  <c r="IG200" s="97"/>
      <c r="IH200" s="97"/>
      <c r="II200" s="97"/>
      <c r="IJ200" s="97"/>
      <c r="IK200" s="97"/>
      <c r="IL200" s="97"/>
      <c r="IM200" s="97"/>
      <c r="IN200" s="97"/>
      <c r="IO200" s="97"/>
      <c r="IP200" s="97"/>
      <c r="IQ200" s="97"/>
      <c r="IR200" s="97"/>
      <c r="IS200" s="97"/>
      <c r="IT200" s="97"/>
      <c r="IU200" s="97"/>
      <c r="IV200" s="97"/>
      <c r="IW200" s="97"/>
      <c r="IX200" s="97"/>
      <c r="IY200" s="97"/>
      <c r="IZ200" s="97"/>
      <c r="JA200" s="97"/>
      <c r="JB200" s="97"/>
      <c r="JC200" s="97"/>
      <c r="JD200" s="97"/>
      <c r="JE200" s="97"/>
      <c r="JF200" s="97"/>
      <c r="JG200" s="97"/>
      <c r="JH200" s="97"/>
      <c r="JI200" s="97"/>
      <c r="JJ200" s="97"/>
      <c r="JK200" s="97"/>
      <c r="JL200" s="97"/>
      <c r="JM200" s="97"/>
      <c r="JN200" s="97"/>
      <c r="JO200" s="97"/>
      <c r="JP200" s="97"/>
      <c r="JQ200" s="97"/>
      <c r="JR200" s="97"/>
      <c r="JS200" s="97"/>
      <c r="JT200" s="97"/>
      <c r="JU200" s="97"/>
      <c r="JV200" s="97"/>
      <c r="JW200" s="97"/>
      <c r="JX200" s="97"/>
      <c r="JY200" s="97"/>
      <c r="JZ200" s="97"/>
      <c r="KA200" s="97"/>
      <c r="KB200" s="97"/>
      <c r="KC200" s="97"/>
      <c r="KD200" s="97"/>
      <c r="KE200" s="97"/>
      <c r="KF200" s="97"/>
      <c r="KG200" s="97"/>
      <c r="KH200" s="97"/>
      <c r="KI200" s="97"/>
      <c r="KJ200" s="97"/>
      <c r="KK200" s="97"/>
      <c r="KL200" s="97"/>
      <c r="KM200" s="97"/>
      <c r="KN200" s="97"/>
      <c r="KO200" s="97"/>
      <c r="KP200" s="97"/>
      <c r="KQ200" s="97"/>
      <c r="KR200" s="97"/>
      <c r="KS200" s="97"/>
      <c r="KT200" s="97"/>
      <c r="KU200" s="97"/>
      <c r="KV200" s="97"/>
      <c r="KW200" s="97"/>
      <c r="KX200" s="97"/>
      <c r="KY200" s="97"/>
      <c r="KZ200" s="97"/>
      <c r="LA200" s="97"/>
      <c r="LB200" s="97"/>
      <c r="LC200" s="97"/>
      <c r="LD200" s="97"/>
      <c r="LE200" s="97"/>
      <c r="LF200" s="97"/>
      <c r="LG200" s="97"/>
      <c r="LH200" s="97"/>
      <c r="LI200" s="97"/>
      <c r="LJ200" s="97"/>
      <c r="LK200" s="97"/>
      <c r="LL200" s="97"/>
      <c r="LM200" s="97"/>
      <c r="LN200" s="97"/>
      <c r="LO200" s="97"/>
      <c r="LP200" s="97"/>
      <c r="LQ200" s="97"/>
      <c r="LR200" s="97"/>
      <c r="LS200" s="97"/>
      <c r="LT200" s="97"/>
      <c r="LU200" s="97"/>
      <c r="LV200" s="97"/>
      <c r="LW200" s="97"/>
      <c r="LX200" s="97"/>
      <c r="LY200" s="97"/>
      <c r="LZ200" s="97"/>
      <c r="MA200" s="97"/>
      <c r="MB200" s="97"/>
      <c r="MC200" s="97"/>
      <c r="MD200" s="97"/>
      <c r="ME200" s="97"/>
      <c r="MF200" s="97"/>
      <c r="MG200" s="97"/>
      <c r="MH200" s="97"/>
      <c r="MI200" s="97"/>
      <c r="MJ200" s="97"/>
      <c r="MK200" s="97"/>
      <c r="ML200" s="97"/>
      <c r="MM200" s="97"/>
      <c r="MN200" s="97"/>
      <c r="MO200" s="97"/>
      <c r="MP200" s="97"/>
      <c r="MQ200" s="97"/>
      <c r="MR200" s="97"/>
      <c r="MS200" s="97"/>
      <c r="MT200" s="97"/>
      <c r="MU200" s="97"/>
      <c r="MV200" s="97"/>
      <c r="MW200" s="97"/>
      <c r="MX200" s="97"/>
      <c r="MY200" s="97"/>
      <c r="MZ200" s="97"/>
      <c r="NA200" s="97"/>
      <c r="NB200" s="97"/>
      <c r="NC200" s="97"/>
      <c r="ND200" s="97"/>
      <c r="NE200" s="97"/>
      <c r="NF200" s="97"/>
      <c r="NG200" s="97"/>
      <c r="NH200" s="97"/>
      <c r="NI200" s="97"/>
      <c r="NJ200" s="97"/>
      <c r="NK200" s="97"/>
      <c r="NL200" s="97"/>
      <c r="NM200" s="97"/>
      <c r="NN200" s="97"/>
      <c r="NO200" s="97"/>
      <c r="NP200" s="97"/>
      <c r="NQ200" s="97"/>
      <c r="NR200" s="97"/>
      <c r="NS200" s="97"/>
      <c r="NT200" s="97"/>
      <c r="NU200" s="97"/>
      <c r="NV200" s="97"/>
      <c r="NW200" s="97"/>
      <c r="NX200" s="97"/>
      <c r="NY200" s="97"/>
      <c r="NZ200" s="97"/>
      <c r="OA200" s="97"/>
      <c r="OB200" s="97"/>
      <c r="OC200" s="97"/>
      <c r="OD200" s="97"/>
      <c r="OE200" s="97"/>
      <c r="OF200" s="97"/>
      <c r="OG200" s="97"/>
      <c r="OH200" s="97"/>
      <c r="OI200" s="97"/>
      <c r="OJ200" s="97"/>
      <c r="OK200" s="97"/>
      <c r="OL200" s="97"/>
      <c r="OM200" s="97"/>
      <c r="ON200" s="97"/>
      <c r="OO200" s="97"/>
      <c r="OP200" s="97"/>
      <c r="OQ200" s="97"/>
      <c r="OR200" s="97"/>
      <c r="OS200" s="97"/>
      <c r="OT200" s="97"/>
      <c r="OU200" s="97"/>
      <c r="OV200" s="97"/>
      <c r="OW200" s="97"/>
      <c r="OX200" s="97"/>
      <c r="OY200" s="97"/>
      <c r="OZ200" s="97"/>
      <c r="PA200" s="97"/>
      <c r="PB200" s="97"/>
      <c r="PC200" s="97"/>
      <c r="PD200" s="97"/>
      <c r="PE200" s="97"/>
      <c r="PF200" s="97"/>
      <c r="PG200" s="97"/>
      <c r="PH200" s="97"/>
      <c r="PI200" s="97"/>
      <c r="PJ200" s="97"/>
      <c r="PK200" s="97"/>
      <c r="PL200" s="97"/>
      <c r="PM200" s="97"/>
      <c r="PN200" s="97"/>
      <c r="PO200" s="97"/>
      <c r="PP200" s="97"/>
      <c r="PQ200" s="97"/>
      <c r="PR200" s="97"/>
      <c r="PS200" s="97"/>
      <c r="PT200" s="97"/>
      <c r="PU200" s="97"/>
      <c r="PV200" s="97"/>
      <c r="PW200" s="97"/>
      <c r="PX200" s="97"/>
      <c r="PY200" s="97"/>
      <c r="PZ200" s="97"/>
      <c r="QA200" s="97"/>
      <c r="QB200" s="97"/>
      <c r="QC200" s="97"/>
      <c r="QD200" s="97"/>
      <c r="QE200" s="97"/>
      <c r="QF200" s="97"/>
      <c r="QG200" s="97"/>
      <c r="QH200" s="97"/>
      <c r="QI200" s="97"/>
      <c r="QJ200" s="97"/>
      <c r="QK200" s="97"/>
      <c r="QL200" s="97"/>
      <c r="QM200" s="97"/>
      <c r="QN200" s="97"/>
      <c r="QO200" s="97"/>
      <c r="QP200" s="97"/>
      <c r="QQ200" s="97"/>
      <c r="QR200" s="97"/>
      <c r="QS200" s="97"/>
      <c r="QT200" s="97"/>
      <c r="QU200" s="97"/>
      <c r="QV200" s="97"/>
      <c r="QW200" s="97"/>
      <c r="QX200" s="97"/>
      <c r="QY200" s="97"/>
      <c r="QZ200" s="97"/>
      <c r="RA200" s="97"/>
      <c r="RB200" s="97"/>
      <c r="RC200" s="97"/>
      <c r="RD200" s="97"/>
      <c r="RE200" s="97"/>
      <c r="RF200" s="97"/>
      <c r="RG200" s="97"/>
      <c r="RH200" s="97"/>
      <c r="RI200" s="97"/>
      <c r="RJ200" s="97"/>
      <c r="RK200" s="97"/>
      <c r="RL200" s="97"/>
      <c r="RM200" s="97"/>
      <c r="RN200" s="97"/>
      <c r="RO200" s="97"/>
      <c r="RP200" s="97"/>
      <c r="RQ200" s="97"/>
      <c r="RR200" s="97"/>
      <c r="RS200" s="97"/>
      <c r="RT200" s="97"/>
      <c r="RU200" s="97"/>
      <c r="RV200" s="97"/>
      <c r="RW200" s="97"/>
      <c r="RX200" s="97"/>
      <c r="RY200" s="97"/>
      <c r="RZ200" s="97"/>
      <c r="SA200" s="97"/>
      <c r="SB200" s="97"/>
      <c r="SC200" s="97"/>
      <c r="SD200" s="97"/>
      <c r="SE200" s="97"/>
      <c r="SF200" s="97"/>
      <c r="SG200" s="97"/>
      <c r="SH200" s="97"/>
      <c r="SI200" s="97"/>
      <c r="SJ200" s="97"/>
      <c r="SK200" s="97"/>
      <c r="SL200" s="97"/>
      <c r="SM200" s="97"/>
      <c r="SN200" s="97"/>
      <c r="SO200" s="97"/>
      <c r="SP200" s="97"/>
      <c r="SQ200" s="97"/>
      <c r="SR200" s="97"/>
      <c r="SS200" s="97"/>
      <c r="ST200" s="97"/>
      <c r="SU200" s="97"/>
      <c r="SV200" s="97"/>
      <c r="SW200" s="97"/>
      <c r="SX200" s="97"/>
      <c r="SY200" s="97"/>
      <c r="SZ200" s="97"/>
      <c r="TA200" s="97"/>
      <c r="TB200" s="97"/>
      <c r="TC200" s="97"/>
      <c r="TD200" s="97"/>
      <c r="TE200" s="97"/>
      <c r="TF200" s="97"/>
      <c r="TG200" s="97"/>
      <c r="TH200" s="97"/>
      <c r="TI200" s="97"/>
      <c r="TJ200" s="97"/>
      <c r="TK200" s="97"/>
      <c r="TL200" s="97"/>
      <c r="TM200" s="97"/>
      <c r="TN200" s="97"/>
      <c r="TO200" s="97"/>
      <c r="TP200" s="97"/>
      <c r="TQ200" s="97"/>
      <c r="TR200" s="97"/>
      <c r="TS200" s="97"/>
      <c r="TT200" s="97"/>
      <c r="TU200" s="97"/>
      <c r="TV200" s="97"/>
      <c r="TW200" s="97"/>
      <c r="TX200" s="97"/>
      <c r="TY200" s="97"/>
      <c r="TZ200" s="97"/>
      <c r="UA200" s="97"/>
      <c r="UB200" s="97"/>
      <c r="UC200" s="97"/>
      <c r="UD200" s="97"/>
      <c r="UE200" s="97"/>
      <c r="UF200" s="97"/>
      <c r="UG200" s="97"/>
      <c r="UH200" s="97"/>
      <c r="UI200" s="97"/>
      <c r="UJ200" s="97"/>
      <c r="UK200" s="97"/>
      <c r="UL200" s="97"/>
      <c r="UM200" s="97"/>
      <c r="UN200" s="97"/>
      <c r="UO200" s="97"/>
      <c r="UP200" s="97"/>
      <c r="UQ200" s="97"/>
      <c r="UR200" s="97"/>
      <c r="US200" s="97"/>
      <c r="UT200" s="97"/>
      <c r="UU200" s="97"/>
      <c r="UV200" s="97"/>
      <c r="UW200" s="97"/>
      <c r="UX200" s="97"/>
      <c r="UY200" s="97"/>
      <c r="UZ200" s="97"/>
      <c r="VA200" s="97"/>
      <c r="VB200" s="97"/>
      <c r="VC200" s="97"/>
      <c r="VD200" s="97"/>
      <c r="VE200" s="97"/>
      <c r="VF200" s="97"/>
    </row>
    <row r="201" spans="1:578" s="98" customFormat="1" ht="15">
      <c r="A201" s="84">
        <v>123</v>
      </c>
      <c r="B201" s="29" t="s">
        <v>43</v>
      </c>
      <c r="C201" s="85" t="s">
        <v>44</v>
      </c>
      <c r="D201" s="86">
        <v>203</v>
      </c>
      <c r="E201" s="85" t="s">
        <v>45</v>
      </c>
      <c r="F201" s="25" t="s">
        <v>46</v>
      </c>
      <c r="G201" s="29" t="s">
        <v>535</v>
      </c>
      <c r="H201" s="26" t="s">
        <v>536</v>
      </c>
      <c r="I201" s="89">
        <v>33323</v>
      </c>
      <c r="J201" s="90" t="s">
        <v>87</v>
      </c>
      <c r="K201" s="90"/>
      <c r="L201" s="88">
        <v>40</v>
      </c>
      <c r="M201" s="88" t="s">
        <v>49</v>
      </c>
      <c r="N201" s="88" t="s">
        <v>59</v>
      </c>
      <c r="O201" s="26" t="s">
        <v>532</v>
      </c>
      <c r="P201" s="87" t="s">
        <v>1174</v>
      </c>
      <c r="Q201" s="34" t="s">
        <v>1148</v>
      </c>
      <c r="R201" s="88">
        <v>1</v>
      </c>
      <c r="S201" s="92">
        <v>13012</v>
      </c>
      <c r="T201" s="92">
        <v>500</v>
      </c>
      <c r="U201" s="92"/>
      <c r="V201" s="91">
        <f t="shared" si="79"/>
        <v>13512</v>
      </c>
      <c r="W201" s="92">
        <f t="shared" si="90"/>
        <v>2702.4</v>
      </c>
      <c r="X201" s="92"/>
      <c r="Y201" s="92">
        <f t="shared" si="80"/>
        <v>16214.4</v>
      </c>
      <c r="Z201" s="92">
        <v>957</v>
      </c>
      <c r="AA201" s="92">
        <v>661</v>
      </c>
      <c r="AB201" s="93">
        <f>102.68*6</f>
        <v>616.08000000000004</v>
      </c>
      <c r="AC201" s="92">
        <f t="shared" si="81"/>
        <v>2837.52</v>
      </c>
      <c r="AD201" s="92">
        <f t="shared" si="82"/>
        <v>486.43199999999996</v>
      </c>
      <c r="AE201" s="92">
        <f t="shared" si="83"/>
        <v>826.93439999999998</v>
      </c>
      <c r="AF201" s="92">
        <f t="shared" si="84"/>
        <v>324.28800000000001</v>
      </c>
      <c r="AG201" s="92">
        <f t="shared" si="85"/>
        <v>2972.0666666666671</v>
      </c>
      <c r="AH201" s="92">
        <f t="shared" si="86"/>
        <v>29720.666666666672</v>
      </c>
      <c r="AI201" s="92">
        <f t="shared" si="87"/>
        <v>8916.2000000000007</v>
      </c>
      <c r="AJ201" s="92">
        <f t="shared" si="88"/>
        <v>26391.065511111112</v>
      </c>
      <c r="AK201" s="92">
        <f t="shared" si="89"/>
        <v>316692.78613333334</v>
      </c>
      <c r="AL201" s="92"/>
      <c r="AM201" s="92"/>
      <c r="AN201" s="92"/>
      <c r="AO201" s="92"/>
      <c r="AP201" s="97"/>
      <c r="AQ201" s="94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  <c r="IG201" s="97"/>
      <c r="IH201" s="97"/>
      <c r="II201" s="97"/>
      <c r="IJ201" s="97"/>
      <c r="IK201" s="97"/>
      <c r="IL201" s="97"/>
      <c r="IM201" s="97"/>
      <c r="IN201" s="97"/>
      <c r="IO201" s="97"/>
      <c r="IP201" s="97"/>
      <c r="IQ201" s="97"/>
      <c r="IR201" s="97"/>
      <c r="IS201" s="97"/>
      <c r="IT201" s="97"/>
      <c r="IU201" s="97"/>
      <c r="IV201" s="97"/>
      <c r="IW201" s="97"/>
      <c r="IX201" s="97"/>
      <c r="IY201" s="97"/>
      <c r="IZ201" s="97"/>
      <c r="JA201" s="97"/>
      <c r="JB201" s="97"/>
      <c r="JC201" s="97"/>
      <c r="JD201" s="97"/>
      <c r="JE201" s="97"/>
      <c r="JF201" s="97"/>
      <c r="JG201" s="97"/>
      <c r="JH201" s="97"/>
      <c r="JI201" s="97"/>
      <c r="JJ201" s="97"/>
      <c r="JK201" s="97"/>
      <c r="JL201" s="97"/>
      <c r="JM201" s="97"/>
      <c r="JN201" s="97"/>
      <c r="JO201" s="97"/>
      <c r="JP201" s="97"/>
      <c r="JQ201" s="97"/>
      <c r="JR201" s="97"/>
      <c r="JS201" s="97"/>
      <c r="JT201" s="97"/>
      <c r="JU201" s="97"/>
      <c r="JV201" s="97"/>
      <c r="JW201" s="97"/>
      <c r="JX201" s="97"/>
      <c r="JY201" s="97"/>
      <c r="JZ201" s="97"/>
      <c r="KA201" s="97"/>
      <c r="KB201" s="97"/>
      <c r="KC201" s="97"/>
      <c r="KD201" s="97"/>
      <c r="KE201" s="97"/>
      <c r="KF201" s="97"/>
      <c r="KG201" s="97"/>
      <c r="KH201" s="97"/>
      <c r="KI201" s="97"/>
      <c r="KJ201" s="97"/>
      <c r="KK201" s="97"/>
      <c r="KL201" s="97"/>
      <c r="KM201" s="97"/>
      <c r="KN201" s="97"/>
      <c r="KO201" s="97"/>
      <c r="KP201" s="97"/>
      <c r="KQ201" s="97"/>
      <c r="KR201" s="97"/>
      <c r="KS201" s="97"/>
      <c r="KT201" s="97"/>
      <c r="KU201" s="97"/>
      <c r="KV201" s="97"/>
      <c r="KW201" s="97"/>
      <c r="KX201" s="97"/>
      <c r="KY201" s="97"/>
      <c r="KZ201" s="97"/>
      <c r="LA201" s="97"/>
      <c r="LB201" s="97"/>
      <c r="LC201" s="97"/>
      <c r="LD201" s="97"/>
      <c r="LE201" s="97"/>
      <c r="LF201" s="97"/>
      <c r="LG201" s="97"/>
      <c r="LH201" s="97"/>
      <c r="LI201" s="97"/>
      <c r="LJ201" s="97"/>
      <c r="LK201" s="97"/>
      <c r="LL201" s="97"/>
      <c r="LM201" s="97"/>
      <c r="LN201" s="97"/>
      <c r="LO201" s="97"/>
      <c r="LP201" s="97"/>
      <c r="LQ201" s="97"/>
      <c r="LR201" s="97"/>
      <c r="LS201" s="97"/>
      <c r="LT201" s="97"/>
      <c r="LU201" s="97"/>
      <c r="LV201" s="97"/>
      <c r="LW201" s="97"/>
      <c r="LX201" s="97"/>
      <c r="LY201" s="97"/>
      <c r="LZ201" s="97"/>
      <c r="MA201" s="97"/>
      <c r="MB201" s="97"/>
      <c r="MC201" s="97"/>
      <c r="MD201" s="97"/>
      <c r="ME201" s="97"/>
      <c r="MF201" s="97"/>
      <c r="MG201" s="97"/>
      <c r="MH201" s="97"/>
      <c r="MI201" s="97"/>
      <c r="MJ201" s="97"/>
      <c r="MK201" s="97"/>
      <c r="ML201" s="97"/>
      <c r="MM201" s="97"/>
      <c r="MN201" s="97"/>
      <c r="MO201" s="97"/>
      <c r="MP201" s="97"/>
      <c r="MQ201" s="97"/>
      <c r="MR201" s="97"/>
      <c r="MS201" s="97"/>
      <c r="MT201" s="97"/>
      <c r="MU201" s="97"/>
      <c r="MV201" s="97"/>
      <c r="MW201" s="97"/>
      <c r="MX201" s="97"/>
      <c r="MY201" s="97"/>
      <c r="MZ201" s="97"/>
      <c r="NA201" s="97"/>
      <c r="NB201" s="97"/>
      <c r="NC201" s="97"/>
      <c r="ND201" s="97"/>
      <c r="NE201" s="97"/>
      <c r="NF201" s="97"/>
      <c r="NG201" s="97"/>
      <c r="NH201" s="97"/>
      <c r="NI201" s="97"/>
      <c r="NJ201" s="97"/>
      <c r="NK201" s="97"/>
      <c r="NL201" s="97"/>
      <c r="NM201" s="97"/>
      <c r="NN201" s="97"/>
      <c r="NO201" s="97"/>
      <c r="NP201" s="97"/>
      <c r="NQ201" s="97"/>
      <c r="NR201" s="97"/>
      <c r="NS201" s="97"/>
      <c r="NT201" s="97"/>
      <c r="NU201" s="97"/>
      <c r="NV201" s="97"/>
      <c r="NW201" s="97"/>
      <c r="NX201" s="97"/>
      <c r="NY201" s="97"/>
      <c r="NZ201" s="97"/>
      <c r="OA201" s="97"/>
      <c r="OB201" s="97"/>
      <c r="OC201" s="97"/>
      <c r="OD201" s="97"/>
      <c r="OE201" s="97"/>
      <c r="OF201" s="97"/>
      <c r="OG201" s="97"/>
      <c r="OH201" s="97"/>
      <c r="OI201" s="97"/>
      <c r="OJ201" s="97"/>
      <c r="OK201" s="97"/>
      <c r="OL201" s="97"/>
      <c r="OM201" s="97"/>
      <c r="ON201" s="97"/>
      <c r="OO201" s="97"/>
      <c r="OP201" s="97"/>
      <c r="OQ201" s="97"/>
      <c r="OR201" s="97"/>
      <c r="OS201" s="97"/>
      <c r="OT201" s="97"/>
      <c r="OU201" s="97"/>
      <c r="OV201" s="97"/>
      <c r="OW201" s="97"/>
      <c r="OX201" s="97"/>
      <c r="OY201" s="97"/>
      <c r="OZ201" s="97"/>
      <c r="PA201" s="97"/>
      <c r="PB201" s="97"/>
      <c r="PC201" s="97"/>
      <c r="PD201" s="97"/>
      <c r="PE201" s="97"/>
      <c r="PF201" s="97"/>
      <c r="PG201" s="97"/>
      <c r="PH201" s="97"/>
      <c r="PI201" s="97"/>
      <c r="PJ201" s="97"/>
      <c r="PK201" s="97"/>
      <c r="PL201" s="97"/>
      <c r="PM201" s="97"/>
      <c r="PN201" s="97"/>
      <c r="PO201" s="97"/>
      <c r="PP201" s="97"/>
      <c r="PQ201" s="97"/>
      <c r="PR201" s="97"/>
      <c r="PS201" s="97"/>
      <c r="PT201" s="97"/>
      <c r="PU201" s="97"/>
      <c r="PV201" s="97"/>
      <c r="PW201" s="97"/>
      <c r="PX201" s="97"/>
      <c r="PY201" s="97"/>
      <c r="PZ201" s="97"/>
      <c r="QA201" s="97"/>
      <c r="QB201" s="97"/>
      <c r="QC201" s="97"/>
      <c r="QD201" s="97"/>
      <c r="QE201" s="97"/>
      <c r="QF201" s="97"/>
      <c r="QG201" s="97"/>
      <c r="QH201" s="97"/>
      <c r="QI201" s="97"/>
      <c r="QJ201" s="97"/>
      <c r="QK201" s="97"/>
      <c r="QL201" s="97"/>
      <c r="QM201" s="97"/>
      <c r="QN201" s="97"/>
      <c r="QO201" s="97"/>
      <c r="QP201" s="97"/>
      <c r="QQ201" s="97"/>
      <c r="QR201" s="97"/>
      <c r="QS201" s="97"/>
      <c r="QT201" s="97"/>
      <c r="QU201" s="97"/>
      <c r="QV201" s="97"/>
      <c r="QW201" s="97"/>
      <c r="QX201" s="97"/>
      <c r="QY201" s="97"/>
      <c r="QZ201" s="97"/>
      <c r="RA201" s="97"/>
      <c r="RB201" s="97"/>
      <c r="RC201" s="97"/>
      <c r="RD201" s="97"/>
      <c r="RE201" s="97"/>
      <c r="RF201" s="97"/>
      <c r="RG201" s="97"/>
      <c r="RH201" s="97"/>
      <c r="RI201" s="97"/>
      <c r="RJ201" s="97"/>
      <c r="RK201" s="97"/>
      <c r="RL201" s="97"/>
      <c r="RM201" s="97"/>
      <c r="RN201" s="97"/>
      <c r="RO201" s="97"/>
      <c r="RP201" s="97"/>
      <c r="RQ201" s="97"/>
      <c r="RR201" s="97"/>
      <c r="RS201" s="97"/>
      <c r="RT201" s="97"/>
      <c r="RU201" s="97"/>
      <c r="RV201" s="97"/>
      <c r="RW201" s="97"/>
      <c r="RX201" s="97"/>
      <c r="RY201" s="97"/>
      <c r="RZ201" s="97"/>
      <c r="SA201" s="97"/>
      <c r="SB201" s="97"/>
      <c r="SC201" s="97"/>
      <c r="SD201" s="97"/>
      <c r="SE201" s="97"/>
      <c r="SF201" s="97"/>
      <c r="SG201" s="97"/>
      <c r="SH201" s="97"/>
      <c r="SI201" s="97"/>
      <c r="SJ201" s="97"/>
      <c r="SK201" s="97"/>
      <c r="SL201" s="97"/>
      <c r="SM201" s="97"/>
      <c r="SN201" s="97"/>
      <c r="SO201" s="97"/>
      <c r="SP201" s="97"/>
      <c r="SQ201" s="97"/>
      <c r="SR201" s="97"/>
      <c r="SS201" s="97"/>
      <c r="ST201" s="97"/>
      <c r="SU201" s="97"/>
      <c r="SV201" s="97"/>
      <c r="SW201" s="97"/>
      <c r="SX201" s="97"/>
      <c r="SY201" s="97"/>
      <c r="SZ201" s="97"/>
      <c r="TA201" s="97"/>
      <c r="TB201" s="97"/>
      <c r="TC201" s="97"/>
      <c r="TD201" s="97"/>
      <c r="TE201" s="97"/>
      <c r="TF201" s="97"/>
      <c r="TG201" s="97"/>
      <c r="TH201" s="97"/>
      <c r="TI201" s="97"/>
      <c r="TJ201" s="97"/>
      <c r="TK201" s="97"/>
      <c r="TL201" s="97"/>
      <c r="TM201" s="97"/>
      <c r="TN201" s="97"/>
      <c r="TO201" s="97"/>
      <c r="TP201" s="97"/>
      <c r="TQ201" s="97"/>
      <c r="TR201" s="97"/>
      <c r="TS201" s="97"/>
      <c r="TT201" s="97"/>
      <c r="TU201" s="97"/>
      <c r="TV201" s="97"/>
      <c r="TW201" s="97"/>
      <c r="TX201" s="97"/>
      <c r="TY201" s="97"/>
      <c r="TZ201" s="97"/>
      <c r="UA201" s="97"/>
      <c r="UB201" s="97"/>
      <c r="UC201" s="97"/>
      <c r="UD201" s="97"/>
      <c r="UE201" s="97"/>
      <c r="UF201" s="97"/>
      <c r="UG201" s="97"/>
      <c r="UH201" s="97"/>
      <c r="UI201" s="97"/>
      <c r="UJ201" s="97"/>
      <c r="UK201" s="97"/>
      <c r="UL201" s="97"/>
      <c r="UM201" s="97"/>
      <c r="UN201" s="97"/>
      <c r="UO201" s="97"/>
      <c r="UP201" s="97"/>
      <c r="UQ201" s="97"/>
      <c r="UR201" s="97"/>
      <c r="US201" s="97"/>
      <c r="UT201" s="97"/>
      <c r="UU201" s="97"/>
      <c r="UV201" s="97"/>
      <c r="UW201" s="97"/>
      <c r="UX201" s="97"/>
      <c r="UY201" s="97"/>
      <c r="UZ201" s="97"/>
      <c r="VA201" s="97"/>
      <c r="VB201" s="97"/>
      <c r="VC201" s="97"/>
      <c r="VD201" s="97"/>
      <c r="VE201" s="97"/>
      <c r="VF201" s="97"/>
    </row>
    <row r="202" spans="1:578" s="98" customFormat="1" ht="15">
      <c r="A202" s="84">
        <v>124</v>
      </c>
      <c r="B202" s="29" t="s">
        <v>43</v>
      </c>
      <c r="C202" s="85" t="s">
        <v>44</v>
      </c>
      <c r="D202" s="86">
        <v>203</v>
      </c>
      <c r="E202" s="85" t="s">
        <v>45</v>
      </c>
      <c r="F202" s="25" t="s">
        <v>46</v>
      </c>
      <c r="G202" s="29" t="s">
        <v>537</v>
      </c>
      <c r="H202" s="26" t="s">
        <v>538</v>
      </c>
      <c r="I202" s="89">
        <v>35079</v>
      </c>
      <c r="J202" s="90" t="s">
        <v>87</v>
      </c>
      <c r="K202" s="90"/>
      <c r="L202" s="88">
        <v>40</v>
      </c>
      <c r="M202" s="88" t="s">
        <v>49</v>
      </c>
      <c r="N202" s="88" t="s">
        <v>59</v>
      </c>
      <c r="O202" s="26" t="s">
        <v>532</v>
      </c>
      <c r="P202" s="87" t="s">
        <v>1174</v>
      </c>
      <c r="Q202" s="34" t="s">
        <v>1148</v>
      </c>
      <c r="R202" s="88">
        <v>1</v>
      </c>
      <c r="S202" s="92">
        <v>13012</v>
      </c>
      <c r="T202" s="92">
        <v>500</v>
      </c>
      <c r="U202" s="92"/>
      <c r="V202" s="91">
        <f t="shared" si="79"/>
        <v>13512</v>
      </c>
      <c r="W202" s="92">
        <f t="shared" si="90"/>
        <v>2702.4</v>
      </c>
      <c r="X202" s="92"/>
      <c r="Y202" s="92">
        <f t="shared" si="80"/>
        <v>16214.4</v>
      </c>
      <c r="Z202" s="92">
        <v>957</v>
      </c>
      <c r="AA202" s="92">
        <v>661</v>
      </c>
      <c r="AB202" s="92">
        <f>102.68*5</f>
        <v>513.40000000000009</v>
      </c>
      <c r="AC202" s="92">
        <f t="shared" si="81"/>
        <v>2837.52</v>
      </c>
      <c r="AD202" s="92">
        <f t="shared" si="82"/>
        <v>486.43199999999996</v>
      </c>
      <c r="AE202" s="92">
        <f t="shared" si="83"/>
        <v>826.93439999999998</v>
      </c>
      <c r="AF202" s="92">
        <f t="shared" si="84"/>
        <v>324.28800000000001</v>
      </c>
      <c r="AG202" s="92">
        <f t="shared" si="85"/>
        <v>2972.0666666666671</v>
      </c>
      <c r="AH202" s="92">
        <f t="shared" si="86"/>
        <v>29720.666666666672</v>
      </c>
      <c r="AI202" s="92">
        <f t="shared" si="87"/>
        <v>8916.2000000000007</v>
      </c>
      <c r="AJ202" s="92">
        <f t="shared" si="88"/>
        <v>26288.385511111112</v>
      </c>
      <c r="AK202" s="92">
        <f t="shared" si="89"/>
        <v>315460.62613333331</v>
      </c>
      <c r="AL202" s="92"/>
      <c r="AM202" s="92"/>
      <c r="AN202" s="92"/>
      <c r="AO202" s="92"/>
      <c r="AP202" s="97"/>
      <c r="AQ202" s="94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  <c r="IG202" s="97"/>
      <c r="IH202" s="97"/>
      <c r="II202" s="97"/>
      <c r="IJ202" s="97"/>
      <c r="IK202" s="97"/>
      <c r="IL202" s="97"/>
      <c r="IM202" s="97"/>
      <c r="IN202" s="97"/>
      <c r="IO202" s="97"/>
      <c r="IP202" s="97"/>
      <c r="IQ202" s="97"/>
      <c r="IR202" s="97"/>
      <c r="IS202" s="97"/>
      <c r="IT202" s="97"/>
      <c r="IU202" s="97"/>
      <c r="IV202" s="97"/>
      <c r="IW202" s="97"/>
      <c r="IX202" s="97"/>
      <c r="IY202" s="97"/>
      <c r="IZ202" s="97"/>
      <c r="JA202" s="97"/>
      <c r="JB202" s="97"/>
      <c r="JC202" s="97"/>
      <c r="JD202" s="97"/>
      <c r="JE202" s="97"/>
      <c r="JF202" s="97"/>
      <c r="JG202" s="97"/>
      <c r="JH202" s="97"/>
      <c r="JI202" s="97"/>
      <c r="JJ202" s="97"/>
      <c r="JK202" s="97"/>
      <c r="JL202" s="97"/>
      <c r="JM202" s="97"/>
      <c r="JN202" s="97"/>
      <c r="JO202" s="97"/>
      <c r="JP202" s="97"/>
      <c r="JQ202" s="97"/>
      <c r="JR202" s="97"/>
      <c r="JS202" s="97"/>
      <c r="JT202" s="97"/>
      <c r="JU202" s="97"/>
      <c r="JV202" s="97"/>
      <c r="JW202" s="97"/>
      <c r="JX202" s="97"/>
      <c r="JY202" s="97"/>
      <c r="JZ202" s="97"/>
      <c r="KA202" s="97"/>
      <c r="KB202" s="97"/>
      <c r="KC202" s="97"/>
      <c r="KD202" s="97"/>
      <c r="KE202" s="97"/>
      <c r="KF202" s="97"/>
      <c r="KG202" s="97"/>
      <c r="KH202" s="97"/>
      <c r="KI202" s="97"/>
      <c r="KJ202" s="97"/>
      <c r="KK202" s="97"/>
      <c r="KL202" s="97"/>
      <c r="KM202" s="97"/>
      <c r="KN202" s="97"/>
      <c r="KO202" s="97"/>
      <c r="KP202" s="97"/>
      <c r="KQ202" s="97"/>
      <c r="KR202" s="97"/>
      <c r="KS202" s="97"/>
      <c r="KT202" s="97"/>
      <c r="KU202" s="97"/>
      <c r="KV202" s="97"/>
      <c r="KW202" s="97"/>
      <c r="KX202" s="97"/>
      <c r="KY202" s="97"/>
      <c r="KZ202" s="97"/>
      <c r="LA202" s="97"/>
      <c r="LB202" s="97"/>
      <c r="LC202" s="97"/>
      <c r="LD202" s="97"/>
      <c r="LE202" s="97"/>
      <c r="LF202" s="97"/>
      <c r="LG202" s="97"/>
      <c r="LH202" s="97"/>
      <c r="LI202" s="97"/>
      <c r="LJ202" s="97"/>
      <c r="LK202" s="97"/>
      <c r="LL202" s="97"/>
      <c r="LM202" s="97"/>
      <c r="LN202" s="97"/>
      <c r="LO202" s="97"/>
      <c r="LP202" s="97"/>
      <c r="LQ202" s="97"/>
      <c r="LR202" s="97"/>
      <c r="LS202" s="97"/>
      <c r="LT202" s="97"/>
      <c r="LU202" s="97"/>
      <c r="LV202" s="97"/>
      <c r="LW202" s="97"/>
      <c r="LX202" s="97"/>
      <c r="LY202" s="97"/>
      <c r="LZ202" s="97"/>
      <c r="MA202" s="97"/>
      <c r="MB202" s="97"/>
      <c r="MC202" s="97"/>
      <c r="MD202" s="97"/>
      <c r="ME202" s="97"/>
      <c r="MF202" s="97"/>
      <c r="MG202" s="97"/>
      <c r="MH202" s="97"/>
      <c r="MI202" s="97"/>
      <c r="MJ202" s="97"/>
      <c r="MK202" s="97"/>
      <c r="ML202" s="97"/>
      <c r="MM202" s="97"/>
      <c r="MN202" s="97"/>
      <c r="MO202" s="97"/>
      <c r="MP202" s="97"/>
      <c r="MQ202" s="97"/>
      <c r="MR202" s="97"/>
      <c r="MS202" s="97"/>
      <c r="MT202" s="97"/>
      <c r="MU202" s="97"/>
      <c r="MV202" s="97"/>
      <c r="MW202" s="97"/>
      <c r="MX202" s="97"/>
      <c r="MY202" s="97"/>
      <c r="MZ202" s="97"/>
      <c r="NA202" s="97"/>
      <c r="NB202" s="97"/>
      <c r="NC202" s="97"/>
      <c r="ND202" s="97"/>
      <c r="NE202" s="97"/>
      <c r="NF202" s="97"/>
      <c r="NG202" s="97"/>
      <c r="NH202" s="97"/>
      <c r="NI202" s="97"/>
      <c r="NJ202" s="97"/>
      <c r="NK202" s="97"/>
      <c r="NL202" s="97"/>
      <c r="NM202" s="97"/>
      <c r="NN202" s="97"/>
      <c r="NO202" s="97"/>
      <c r="NP202" s="97"/>
      <c r="NQ202" s="97"/>
      <c r="NR202" s="97"/>
      <c r="NS202" s="97"/>
      <c r="NT202" s="97"/>
      <c r="NU202" s="97"/>
      <c r="NV202" s="97"/>
      <c r="NW202" s="97"/>
      <c r="NX202" s="97"/>
      <c r="NY202" s="97"/>
      <c r="NZ202" s="97"/>
      <c r="OA202" s="97"/>
      <c r="OB202" s="97"/>
      <c r="OC202" s="97"/>
      <c r="OD202" s="97"/>
      <c r="OE202" s="97"/>
      <c r="OF202" s="97"/>
      <c r="OG202" s="97"/>
      <c r="OH202" s="97"/>
      <c r="OI202" s="97"/>
      <c r="OJ202" s="97"/>
      <c r="OK202" s="97"/>
      <c r="OL202" s="97"/>
      <c r="OM202" s="97"/>
      <c r="ON202" s="97"/>
      <c r="OO202" s="97"/>
      <c r="OP202" s="97"/>
      <c r="OQ202" s="97"/>
      <c r="OR202" s="97"/>
      <c r="OS202" s="97"/>
      <c r="OT202" s="97"/>
      <c r="OU202" s="97"/>
      <c r="OV202" s="97"/>
      <c r="OW202" s="97"/>
      <c r="OX202" s="97"/>
      <c r="OY202" s="97"/>
      <c r="OZ202" s="97"/>
      <c r="PA202" s="97"/>
      <c r="PB202" s="97"/>
      <c r="PC202" s="97"/>
      <c r="PD202" s="97"/>
      <c r="PE202" s="97"/>
      <c r="PF202" s="97"/>
      <c r="PG202" s="97"/>
      <c r="PH202" s="97"/>
      <c r="PI202" s="97"/>
      <c r="PJ202" s="97"/>
      <c r="PK202" s="97"/>
      <c r="PL202" s="97"/>
      <c r="PM202" s="97"/>
      <c r="PN202" s="97"/>
      <c r="PO202" s="97"/>
      <c r="PP202" s="97"/>
      <c r="PQ202" s="97"/>
      <c r="PR202" s="97"/>
      <c r="PS202" s="97"/>
      <c r="PT202" s="97"/>
      <c r="PU202" s="97"/>
      <c r="PV202" s="97"/>
      <c r="PW202" s="97"/>
      <c r="PX202" s="97"/>
      <c r="PY202" s="97"/>
      <c r="PZ202" s="97"/>
      <c r="QA202" s="97"/>
      <c r="QB202" s="97"/>
      <c r="QC202" s="97"/>
      <c r="QD202" s="97"/>
      <c r="QE202" s="97"/>
      <c r="QF202" s="97"/>
      <c r="QG202" s="97"/>
      <c r="QH202" s="97"/>
      <c r="QI202" s="97"/>
      <c r="QJ202" s="97"/>
      <c r="QK202" s="97"/>
      <c r="QL202" s="97"/>
      <c r="QM202" s="97"/>
      <c r="QN202" s="97"/>
      <c r="QO202" s="97"/>
      <c r="QP202" s="97"/>
      <c r="QQ202" s="97"/>
      <c r="QR202" s="97"/>
      <c r="QS202" s="97"/>
      <c r="QT202" s="97"/>
      <c r="QU202" s="97"/>
      <c r="QV202" s="97"/>
      <c r="QW202" s="97"/>
      <c r="QX202" s="97"/>
      <c r="QY202" s="97"/>
      <c r="QZ202" s="97"/>
      <c r="RA202" s="97"/>
      <c r="RB202" s="97"/>
      <c r="RC202" s="97"/>
      <c r="RD202" s="97"/>
      <c r="RE202" s="97"/>
      <c r="RF202" s="97"/>
      <c r="RG202" s="97"/>
      <c r="RH202" s="97"/>
      <c r="RI202" s="97"/>
      <c r="RJ202" s="97"/>
      <c r="RK202" s="97"/>
      <c r="RL202" s="97"/>
      <c r="RM202" s="97"/>
      <c r="RN202" s="97"/>
      <c r="RO202" s="97"/>
      <c r="RP202" s="97"/>
      <c r="RQ202" s="97"/>
      <c r="RR202" s="97"/>
      <c r="RS202" s="97"/>
      <c r="RT202" s="97"/>
      <c r="RU202" s="97"/>
      <c r="RV202" s="97"/>
      <c r="RW202" s="97"/>
      <c r="RX202" s="97"/>
      <c r="RY202" s="97"/>
      <c r="RZ202" s="97"/>
      <c r="SA202" s="97"/>
      <c r="SB202" s="97"/>
      <c r="SC202" s="97"/>
      <c r="SD202" s="97"/>
      <c r="SE202" s="97"/>
      <c r="SF202" s="97"/>
      <c r="SG202" s="97"/>
      <c r="SH202" s="97"/>
      <c r="SI202" s="97"/>
      <c r="SJ202" s="97"/>
      <c r="SK202" s="97"/>
      <c r="SL202" s="97"/>
      <c r="SM202" s="97"/>
      <c r="SN202" s="97"/>
      <c r="SO202" s="97"/>
      <c r="SP202" s="97"/>
      <c r="SQ202" s="97"/>
      <c r="SR202" s="97"/>
      <c r="SS202" s="97"/>
      <c r="ST202" s="97"/>
      <c r="SU202" s="97"/>
      <c r="SV202" s="97"/>
      <c r="SW202" s="97"/>
      <c r="SX202" s="97"/>
      <c r="SY202" s="97"/>
      <c r="SZ202" s="97"/>
      <c r="TA202" s="97"/>
      <c r="TB202" s="97"/>
      <c r="TC202" s="97"/>
      <c r="TD202" s="97"/>
      <c r="TE202" s="97"/>
      <c r="TF202" s="97"/>
      <c r="TG202" s="97"/>
      <c r="TH202" s="97"/>
      <c r="TI202" s="97"/>
      <c r="TJ202" s="97"/>
      <c r="TK202" s="97"/>
      <c r="TL202" s="97"/>
      <c r="TM202" s="97"/>
      <c r="TN202" s="97"/>
      <c r="TO202" s="97"/>
      <c r="TP202" s="97"/>
      <c r="TQ202" s="97"/>
      <c r="TR202" s="97"/>
      <c r="TS202" s="97"/>
      <c r="TT202" s="97"/>
      <c r="TU202" s="97"/>
      <c r="TV202" s="97"/>
      <c r="TW202" s="97"/>
      <c r="TX202" s="97"/>
      <c r="TY202" s="97"/>
      <c r="TZ202" s="97"/>
      <c r="UA202" s="97"/>
      <c r="UB202" s="97"/>
      <c r="UC202" s="97"/>
      <c r="UD202" s="97"/>
      <c r="UE202" s="97"/>
      <c r="UF202" s="97"/>
      <c r="UG202" s="97"/>
      <c r="UH202" s="97"/>
      <c r="UI202" s="97"/>
      <c r="UJ202" s="97"/>
      <c r="UK202" s="97"/>
      <c r="UL202" s="97"/>
      <c r="UM202" s="97"/>
      <c r="UN202" s="97"/>
      <c r="UO202" s="97"/>
      <c r="UP202" s="97"/>
      <c r="UQ202" s="97"/>
      <c r="UR202" s="97"/>
      <c r="US202" s="97"/>
      <c r="UT202" s="97"/>
      <c r="UU202" s="97"/>
      <c r="UV202" s="97"/>
      <c r="UW202" s="97"/>
      <c r="UX202" s="97"/>
      <c r="UY202" s="97"/>
      <c r="UZ202" s="97"/>
      <c r="VA202" s="97"/>
      <c r="VB202" s="97"/>
      <c r="VC202" s="97"/>
      <c r="VD202" s="97"/>
      <c r="VE202" s="97"/>
      <c r="VF202" s="97"/>
    </row>
    <row r="203" spans="1:578" s="98" customFormat="1" ht="15">
      <c r="A203" s="84">
        <v>125</v>
      </c>
      <c r="B203" s="29" t="s">
        <v>43</v>
      </c>
      <c r="C203" s="85" t="s">
        <v>44</v>
      </c>
      <c r="D203" s="86">
        <v>203</v>
      </c>
      <c r="E203" s="85" t="s">
        <v>45</v>
      </c>
      <c r="F203" s="25" t="s">
        <v>46</v>
      </c>
      <c r="G203" s="29" t="s">
        <v>539</v>
      </c>
      <c r="H203" s="26" t="s">
        <v>540</v>
      </c>
      <c r="I203" s="89">
        <v>33154</v>
      </c>
      <c r="J203" s="90" t="s">
        <v>87</v>
      </c>
      <c r="K203" s="90"/>
      <c r="L203" s="88">
        <v>40</v>
      </c>
      <c r="M203" s="88" t="s">
        <v>49</v>
      </c>
      <c r="N203" s="88" t="s">
        <v>59</v>
      </c>
      <c r="O203" s="26" t="s">
        <v>532</v>
      </c>
      <c r="P203" s="87" t="s">
        <v>1174</v>
      </c>
      <c r="Q203" s="34" t="s">
        <v>1148</v>
      </c>
      <c r="R203" s="88">
        <v>1</v>
      </c>
      <c r="S203" s="92">
        <v>13012</v>
      </c>
      <c r="T203" s="92">
        <v>500</v>
      </c>
      <c r="U203" s="92"/>
      <c r="V203" s="91">
        <f t="shared" si="79"/>
        <v>13512</v>
      </c>
      <c r="W203" s="92">
        <f t="shared" si="90"/>
        <v>2702.4</v>
      </c>
      <c r="X203" s="92"/>
      <c r="Y203" s="92">
        <f t="shared" si="80"/>
        <v>16214.4</v>
      </c>
      <c r="Z203" s="92">
        <v>957</v>
      </c>
      <c r="AA203" s="92">
        <v>661</v>
      </c>
      <c r="AB203" s="93">
        <f>102.68*6</f>
        <v>616.08000000000004</v>
      </c>
      <c r="AC203" s="92">
        <f t="shared" si="81"/>
        <v>2837.52</v>
      </c>
      <c r="AD203" s="92">
        <f t="shared" si="82"/>
        <v>486.43199999999996</v>
      </c>
      <c r="AE203" s="92">
        <f t="shared" si="83"/>
        <v>826.93439999999998</v>
      </c>
      <c r="AF203" s="92">
        <f t="shared" si="84"/>
        <v>324.28800000000001</v>
      </c>
      <c r="AG203" s="92">
        <f t="shared" si="85"/>
        <v>2972.0666666666671</v>
      </c>
      <c r="AH203" s="92">
        <f t="shared" si="86"/>
        <v>29720.666666666672</v>
      </c>
      <c r="AI203" s="92">
        <f t="shared" si="87"/>
        <v>8916.2000000000007</v>
      </c>
      <c r="AJ203" s="92">
        <f t="shared" si="88"/>
        <v>26391.065511111112</v>
      </c>
      <c r="AK203" s="92">
        <f t="shared" si="89"/>
        <v>316692.78613333334</v>
      </c>
      <c r="AL203" s="92"/>
      <c r="AM203" s="92"/>
      <c r="AN203" s="92"/>
      <c r="AO203" s="92"/>
      <c r="AP203" s="97"/>
      <c r="AQ203" s="94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  <c r="IG203" s="97"/>
      <c r="IH203" s="97"/>
      <c r="II203" s="97"/>
      <c r="IJ203" s="97"/>
      <c r="IK203" s="97"/>
      <c r="IL203" s="97"/>
      <c r="IM203" s="97"/>
      <c r="IN203" s="97"/>
      <c r="IO203" s="97"/>
      <c r="IP203" s="97"/>
      <c r="IQ203" s="97"/>
      <c r="IR203" s="97"/>
      <c r="IS203" s="97"/>
      <c r="IT203" s="97"/>
      <c r="IU203" s="97"/>
      <c r="IV203" s="97"/>
      <c r="IW203" s="97"/>
      <c r="IX203" s="97"/>
      <c r="IY203" s="97"/>
      <c r="IZ203" s="97"/>
      <c r="JA203" s="97"/>
      <c r="JB203" s="97"/>
      <c r="JC203" s="97"/>
      <c r="JD203" s="97"/>
      <c r="JE203" s="97"/>
      <c r="JF203" s="97"/>
      <c r="JG203" s="97"/>
      <c r="JH203" s="97"/>
      <c r="JI203" s="97"/>
      <c r="JJ203" s="97"/>
      <c r="JK203" s="97"/>
      <c r="JL203" s="97"/>
      <c r="JM203" s="97"/>
      <c r="JN203" s="97"/>
      <c r="JO203" s="97"/>
      <c r="JP203" s="97"/>
      <c r="JQ203" s="97"/>
      <c r="JR203" s="97"/>
      <c r="JS203" s="97"/>
      <c r="JT203" s="97"/>
      <c r="JU203" s="97"/>
      <c r="JV203" s="97"/>
      <c r="JW203" s="97"/>
      <c r="JX203" s="97"/>
      <c r="JY203" s="97"/>
      <c r="JZ203" s="97"/>
      <c r="KA203" s="97"/>
      <c r="KB203" s="97"/>
      <c r="KC203" s="97"/>
      <c r="KD203" s="97"/>
      <c r="KE203" s="97"/>
      <c r="KF203" s="97"/>
      <c r="KG203" s="97"/>
      <c r="KH203" s="97"/>
      <c r="KI203" s="97"/>
      <c r="KJ203" s="97"/>
      <c r="KK203" s="97"/>
      <c r="KL203" s="97"/>
      <c r="KM203" s="97"/>
      <c r="KN203" s="97"/>
      <c r="KO203" s="97"/>
      <c r="KP203" s="97"/>
      <c r="KQ203" s="97"/>
      <c r="KR203" s="97"/>
      <c r="KS203" s="97"/>
      <c r="KT203" s="97"/>
      <c r="KU203" s="97"/>
      <c r="KV203" s="97"/>
      <c r="KW203" s="97"/>
      <c r="KX203" s="97"/>
      <c r="KY203" s="97"/>
      <c r="KZ203" s="97"/>
      <c r="LA203" s="97"/>
      <c r="LB203" s="97"/>
      <c r="LC203" s="97"/>
      <c r="LD203" s="97"/>
      <c r="LE203" s="97"/>
      <c r="LF203" s="97"/>
      <c r="LG203" s="97"/>
      <c r="LH203" s="97"/>
      <c r="LI203" s="97"/>
      <c r="LJ203" s="97"/>
      <c r="LK203" s="97"/>
      <c r="LL203" s="97"/>
      <c r="LM203" s="97"/>
      <c r="LN203" s="97"/>
      <c r="LO203" s="97"/>
      <c r="LP203" s="97"/>
      <c r="LQ203" s="97"/>
      <c r="LR203" s="97"/>
      <c r="LS203" s="97"/>
      <c r="LT203" s="97"/>
      <c r="LU203" s="97"/>
      <c r="LV203" s="97"/>
      <c r="LW203" s="97"/>
      <c r="LX203" s="97"/>
      <c r="LY203" s="97"/>
      <c r="LZ203" s="97"/>
      <c r="MA203" s="97"/>
      <c r="MB203" s="97"/>
      <c r="MC203" s="97"/>
      <c r="MD203" s="97"/>
      <c r="ME203" s="97"/>
      <c r="MF203" s="97"/>
      <c r="MG203" s="97"/>
      <c r="MH203" s="97"/>
      <c r="MI203" s="97"/>
      <c r="MJ203" s="97"/>
      <c r="MK203" s="97"/>
      <c r="ML203" s="97"/>
      <c r="MM203" s="97"/>
      <c r="MN203" s="97"/>
      <c r="MO203" s="97"/>
      <c r="MP203" s="97"/>
      <c r="MQ203" s="97"/>
      <c r="MR203" s="97"/>
      <c r="MS203" s="97"/>
      <c r="MT203" s="97"/>
      <c r="MU203" s="97"/>
      <c r="MV203" s="97"/>
      <c r="MW203" s="97"/>
      <c r="MX203" s="97"/>
      <c r="MY203" s="97"/>
      <c r="MZ203" s="97"/>
      <c r="NA203" s="97"/>
      <c r="NB203" s="97"/>
      <c r="NC203" s="97"/>
      <c r="ND203" s="97"/>
      <c r="NE203" s="97"/>
      <c r="NF203" s="97"/>
      <c r="NG203" s="97"/>
      <c r="NH203" s="97"/>
      <c r="NI203" s="97"/>
      <c r="NJ203" s="97"/>
      <c r="NK203" s="97"/>
      <c r="NL203" s="97"/>
      <c r="NM203" s="97"/>
      <c r="NN203" s="97"/>
      <c r="NO203" s="97"/>
      <c r="NP203" s="97"/>
      <c r="NQ203" s="97"/>
      <c r="NR203" s="97"/>
      <c r="NS203" s="97"/>
      <c r="NT203" s="97"/>
      <c r="NU203" s="97"/>
      <c r="NV203" s="97"/>
      <c r="NW203" s="97"/>
      <c r="NX203" s="97"/>
      <c r="NY203" s="97"/>
      <c r="NZ203" s="97"/>
      <c r="OA203" s="97"/>
      <c r="OB203" s="97"/>
      <c r="OC203" s="97"/>
      <c r="OD203" s="97"/>
      <c r="OE203" s="97"/>
      <c r="OF203" s="97"/>
      <c r="OG203" s="97"/>
      <c r="OH203" s="97"/>
      <c r="OI203" s="97"/>
      <c r="OJ203" s="97"/>
      <c r="OK203" s="97"/>
      <c r="OL203" s="97"/>
      <c r="OM203" s="97"/>
      <c r="ON203" s="97"/>
      <c r="OO203" s="97"/>
      <c r="OP203" s="97"/>
      <c r="OQ203" s="97"/>
      <c r="OR203" s="97"/>
      <c r="OS203" s="97"/>
      <c r="OT203" s="97"/>
      <c r="OU203" s="97"/>
      <c r="OV203" s="97"/>
      <c r="OW203" s="97"/>
      <c r="OX203" s="97"/>
      <c r="OY203" s="97"/>
      <c r="OZ203" s="97"/>
      <c r="PA203" s="97"/>
      <c r="PB203" s="97"/>
      <c r="PC203" s="97"/>
      <c r="PD203" s="97"/>
      <c r="PE203" s="97"/>
      <c r="PF203" s="97"/>
      <c r="PG203" s="97"/>
      <c r="PH203" s="97"/>
      <c r="PI203" s="97"/>
      <c r="PJ203" s="97"/>
      <c r="PK203" s="97"/>
      <c r="PL203" s="97"/>
      <c r="PM203" s="97"/>
      <c r="PN203" s="97"/>
      <c r="PO203" s="97"/>
      <c r="PP203" s="97"/>
      <c r="PQ203" s="97"/>
      <c r="PR203" s="97"/>
      <c r="PS203" s="97"/>
      <c r="PT203" s="97"/>
      <c r="PU203" s="97"/>
      <c r="PV203" s="97"/>
      <c r="PW203" s="97"/>
      <c r="PX203" s="97"/>
      <c r="PY203" s="97"/>
      <c r="PZ203" s="97"/>
      <c r="QA203" s="97"/>
      <c r="QB203" s="97"/>
      <c r="QC203" s="97"/>
      <c r="QD203" s="97"/>
      <c r="QE203" s="97"/>
      <c r="QF203" s="97"/>
      <c r="QG203" s="97"/>
      <c r="QH203" s="97"/>
      <c r="QI203" s="97"/>
      <c r="QJ203" s="97"/>
      <c r="QK203" s="97"/>
      <c r="QL203" s="97"/>
      <c r="QM203" s="97"/>
      <c r="QN203" s="97"/>
      <c r="QO203" s="97"/>
      <c r="QP203" s="97"/>
      <c r="QQ203" s="97"/>
      <c r="QR203" s="97"/>
      <c r="QS203" s="97"/>
      <c r="QT203" s="97"/>
      <c r="QU203" s="97"/>
      <c r="QV203" s="97"/>
      <c r="QW203" s="97"/>
      <c r="QX203" s="97"/>
      <c r="QY203" s="97"/>
      <c r="QZ203" s="97"/>
      <c r="RA203" s="97"/>
      <c r="RB203" s="97"/>
      <c r="RC203" s="97"/>
      <c r="RD203" s="97"/>
      <c r="RE203" s="97"/>
      <c r="RF203" s="97"/>
      <c r="RG203" s="97"/>
      <c r="RH203" s="97"/>
      <c r="RI203" s="97"/>
      <c r="RJ203" s="97"/>
      <c r="RK203" s="97"/>
      <c r="RL203" s="97"/>
      <c r="RM203" s="97"/>
      <c r="RN203" s="97"/>
      <c r="RO203" s="97"/>
      <c r="RP203" s="97"/>
      <c r="RQ203" s="97"/>
      <c r="RR203" s="97"/>
      <c r="RS203" s="97"/>
      <c r="RT203" s="97"/>
      <c r="RU203" s="97"/>
      <c r="RV203" s="97"/>
      <c r="RW203" s="97"/>
      <c r="RX203" s="97"/>
      <c r="RY203" s="97"/>
      <c r="RZ203" s="97"/>
      <c r="SA203" s="97"/>
      <c r="SB203" s="97"/>
      <c r="SC203" s="97"/>
      <c r="SD203" s="97"/>
      <c r="SE203" s="97"/>
      <c r="SF203" s="97"/>
      <c r="SG203" s="97"/>
      <c r="SH203" s="97"/>
      <c r="SI203" s="97"/>
      <c r="SJ203" s="97"/>
      <c r="SK203" s="97"/>
      <c r="SL203" s="97"/>
      <c r="SM203" s="97"/>
      <c r="SN203" s="97"/>
      <c r="SO203" s="97"/>
      <c r="SP203" s="97"/>
      <c r="SQ203" s="97"/>
      <c r="SR203" s="97"/>
      <c r="SS203" s="97"/>
      <c r="ST203" s="97"/>
      <c r="SU203" s="97"/>
      <c r="SV203" s="97"/>
      <c r="SW203" s="97"/>
      <c r="SX203" s="97"/>
      <c r="SY203" s="97"/>
      <c r="SZ203" s="97"/>
      <c r="TA203" s="97"/>
      <c r="TB203" s="97"/>
      <c r="TC203" s="97"/>
      <c r="TD203" s="97"/>
      <c r="TE203" s="97"/>
      <c r="TF203" s="97"/>
      <c r="TG203" s="97"/>
      <c r="TH203" s="97"/>
      <c r="TI203" s="97"/>
      <c r="TJ203" s="97"/>
      <c r="TK203" s="97"/>
      <c r="TL203" s="97"/>
      <c r="TM203" s="97"/>
      <c r="TN203" s="97"/>
      <c r="TO203" s="97"/>
      <c r="TP203" s="97"/>
      <c r="TQ203" s="97"/>
      <c r="TR203" s="97"/>
      <c r="TS203" s="97"/>
      <c r="TT203" s="97"/>
      <c r="TU203" s="97"/>
      <c r="TV203" s="97"/>
      <c r="TW203" s="97"/>
      <c r="TX203" s="97"/>
      <c r="TY203" s="97"/>
      <c r="TZ203" s="97"/>
      <c r="UA203" s="97"/>
      <c r="UB203" s="97"/>
      <c r="UC203" s="97"/>
      <c r="UD203" s="97"/>
      <c r="UE203" s="97"/>
      <c r="UF203" s="97"/>
      <c r="UG203" s="97"/>
      <c r="UH203" s="97"/>
      <c r="UI203" s="97"/>
      <c r="UJ203" s="97"/>
      <c r="UK203" s="97"/>
      <c r="UL203" s="97"/>
      <c r="UM203" s="97"/>
      <c r="UN203" s="97"/>
      <c r="UO203" s="97"/>
      <c r="UP203" s="97"/>
      <c r="UQ203" s="97"/>
      <c r="UR203" s="97"/>
      <c r="US203" s="97"/>
      <c r="UT203" s="97"/>
      <c r="UU203" s="97"/>
      <c r="UV203" s="97"/>
      <c r="UW203" s="97"/>
      <c r="UX203" s="97"/>
      <c r="UY203" s="97"/>
      <c r="UZ203" s="97"/>
      <c r="VA203" s="97"/>
      <c r="VB203" s="97"/>
      <c r="VC203" s="97"/>
      <c r="VD203" s="97"/>
      <c r="VE203" s="97"/>
      <c r="VF203" s="97"/>
    </row>
    <row r="204" spans="1:578" s="98" customFormat="1" ht="15">
      <c r="A204" s="84">
        <v>126</v>
      </c>
      <c r="B204" s="29" t="s">
        <v>43</v>
      </c>
      <c r="C204" s="85" t="s">
        <v>44</v>
      </c>
      <c r="D204" s="86">
        <v>203</v>
      </c>
      <c r="E204" s="85" t="s">
        <v>45</v>
      </c>
      <c r="F204" s="25" t="s">
        <v>46</v>
      </c>
      <c r="G204" s="29" t="s">
        <v>541</v>
      </c>
      <c r="H204" s="26" t="s">
        <v>542</v>
      </c>
      <c r="I204" s="89">
        <v>32767</v>
      </c>
      <c r="J204" s="90" t="s">
        <v>87</v>
      </c>
      <c r="K204" s="90"/>
      <c r="L204" s="88">
        <v>40</v>
      </c>
      <c r="M204" s="88" t="s">
        <v>49</v>
      </c>
      <c r="N204" s="88" t="s">
        <v>59</v>
      </c>
      <c r="O204" s="26" t="s">
        <v>532</v>
      </c>
      <c r="P204" s="87" t="s">
        <v>1174</v>
      </c>
      <c r="Q204" s="34" t="s">
        <v>1148</v>
      </c>
      <c r="R204" s="88">
        <v>1</v>
      </c>
      <c r="S204" s="92">
        <v>13012</v>
      </c>
      <c r="T204" s="92">
        <v>500</v>
      </c>
      <c r="U204" s="92"/>
      <c r="V204" s="91">
        <f t="shared" si="79"/>
        <v>13512</v>
      </c>
      <c r="W204" s="92">
        <f t="shared" si="90"/>
        <v>2702.4</v>
      </c>
      <c r="X204" s="92"/>
      <c r="Y204" s="92">
        <f t="shared" si="80"/>
        <v>16214.4</v>
      </c>
      <c r="Z204" s="92">
        <v>957</v>
      </c>
      <c r="AA204" s="92">
        <v>661</v>
      </c>
      <c r="AB204" s="93">
        <f>102.68*6</f>
        <v>616.08000000000004</v>
      </c>
      <c r="AC204" s="92">
        <f t="shared" si="81"/>
        <v>2837.52</v>
      </c>
      <c r="AD204" s="92">
        <f t="shared" si="82"/>
        <v>486.43199999999996</v>
      </c>
      <c r="AE204" s="92">
        <f t="shared" si="83"/>
        <v>826.93439999999998</v>
      </c>
      <c r="AF204" s="92">
        <f t="shared" si="84"/>
        <v>324.28800000000001</v>
      </c>
      <c r="AG204" s="92">
        <f t="shared" si="85"/>
        <v>2972.0666666666671</v>
      </c>
      <c r="AH204" s="92">
        <f t="shared" si="86"/>
        <v>29720.666666666672</v>
      </c>
      <c r="AI204" s="92">
        <f t="shared" si="87"/>
        <v>8916.2000000000007</v>
      </c>
      <c r="AJ204" s="92">
        <f t="shared" si="88"/>
        <v>26391.065511111112</v>
      </c>
      <c r="AK204" s="92">
        <f t="shared" si="89"/>
        <v>316692.78613333334</v>
      </c>
      <c r="AL204" s="92"/>
      <c r="AM204" s="92"/>
      <c r="AN204" s="92"/>
      <c r="AO204" s="92"/>
      <c r="AP204" s="97"/>
      <c r="AQ204" s="94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  <c r="IG204" s="97"/>
      <c r="IH204" s="97"/>
      <c r="II204" s="97"/>
      <c r="IJ204" s="97"/>
      <c r="IK204" s="97"/>
      <c r="IL204" s="97"/>
      <c r="IM204" s="97"/>
      <c r="IN204" s="97"/>
      <c r="IO204" s="97"/>
      <c r="IP204" s="97"/>
      <c r="IQ204" s="97"/>
      <c r="IR204" s="97"/>
      <c r="IS204" s="97"/>
      <c r="IT204" s="97"/>
      <c r="IU204" s="97"/>
      <c r="IV204" s="97"/>
      <c r="IW204" s="97"/>
      <c r="IX204" s="97"/>
      <c r="IY204" s="97"/>
      <c r="IZ204" s="97"/>
      <c r="JA204" s="97"/>
      <c r="JB204" s="97"/>
      <c r="JC204" s="97"/>
      <c r="JD204" s="97"/>
      <c r="JE204" s="97"/>
      <c r="JF204" s="97"/>
      <c r="JG204" s="97"/>
      <c r="JH204" s="97"/>
      <c r="JI204" s="97"/>
      <c r="JJ204" s="97"/>
      <c r="JK204" s="97"/>
      <c r="JL204" s="97"/>
      <c r="JM204" s="97"/>
      <c r="JN204" s="97"/>
      <c r="JO204" s="97"/>
      <c r="JP204" s="97"/>
      <c r="JQ204" s="97"/>
      <c r="JR204" s="97"/>
      <c r="JS204" s="97"/>
      <c r="JT204" s="97"/>
      <c r="JU204" s="97"/>
      <c r="JV204" s="97"/>
      <c r="JW204" s="97"/>
      <c r="JX204" s="97"/>
      <c r="JY204" s="97"/>
      <c r="JZ204" s="97"/>
      <c r="KA204" s="97"/>
      <c r="KB204" s="97"/>
      <c r="KC204" s="97"/>
      <c r="KD204" s="97"/>
      <c r="KE204" s="97"/>
      <c r="KF204" s="97"/>
      <c r="KG204" s="97"/>
      <c r="KH204" s="97"/>
      <c r="KI204" s="97"/>
      <c r="KJ204" s="97"/>
      <c r="KK204" s="97"/>
      <c r="KL204" s="97"/>
      <c r="KM204" s="97"/>
      <c r="KN204" s="97"/>
      <c r="KO204" s="97"/>
      <c r="KP204" s="97"/>
      <c r="KQ204" s="97"/>
      <c r="KR204" s="97"/>
      <c r="KS204" s="97"/>
      <c r="KT204" s="97"/>
      <c r="KU204" s="97"/>
      <c r="KV204" s="97"/>
      <c r="KW204" s="97"/>
      <c r="KX204" s="97"/>
      <c r="KY204" s="97"/>
      <c r="KZ204" s="97"/>
      <c r="LA204" s="97"/>
      <c r="LB204" s="97"/>
      <c r="LC204" s="97"/>
      <c r="LD204" s="97"/>
      <c r="LE204" s="97"/>
      <c r="LF204" s="97"/>
      <c r="LG204" s="97"/>
      <c r="LH204" s="97"/>
      <c r="LI204" s="97"/>
      <c r="LJ204" s="97"/>
      <c r="LK204" s="97"/>
      <c r="LL204" s="97"/>
      <c r="LM204" s="97"/>
      <c r="LN204" s="97"/>
      <c r="LO204" s="97"/>
      <c r="LP204" s="97"/>
      <c r="LQ204" s="97"/>
      <c r="LR204" s="97"/>
      <c r="LS204" s="97"/>
      <c r="LT204" s="97"/>
      <c r="LU204" s="97"/>
      <c r="LV204" s="97"/>
      <c r="LW204" s="97"/>
      <c r="LX204" s="97"/>
      <c r="LY204" s="97"/>
      <c r="LZ204" s="97"/>
      <c r="MA204" s="97"/>
      <c r="MB204" s="97"/>
      <c r="MC204" s="97"/>
      <c r="MD204" s="97"/>
      <c r="ME204" s="97"/>
      <c r="MF204" s="97"/>
      <c r="MG204" s="97"/>
      <c r="MH204" s="97"/>
      <c r="MI204" s="97"/>
      <c r="MJ204" s="97"/>
      <c r="MK204" s="97"/>
      <c r="ML204" s="97"/>
      <c r="MM204" s="97"/>
      <c r="MN204" s="97"/>
      <c r="MO204" s="97"/>
      <c r="MP204" s="97"/>
      <c r="MQ204" s="97"/>
      <c r="MR204" s="97"/>
      <c r="MS204" s="97"/>
      <c r="MT204" s="97"/>
      <c r="MU204" s="97"/>
      <c r="MV204" s="97"/>
      <c r="MW204" s="97"/>
      <c r="MX204" s="97"/>
      <c r="MY204" s="97"/>
      <c r="MZ204" s="97"/>
      <c r="NA204" s="97"/>
      <c r="NB204" s="97"/>
      <c r="NC204" s="97"/>
      <c r="ND204" s="97"/>
      <c r="NE204" s="97"/>
      <c r="NF204" s="97"/>
      <c r="NG204" s="97"/>
      <c r="NH204" s="97"/>
      <c r="NI204" s="97"/>
      <c r="NJ204" s="97"/>
      <c r="NK204" s="97"/>
      <c r="NL204" s="97"/>
      <c r="NM204" s="97"/>
      <c r="NN204" s="97"/>
      <c r="NO204" s="97"/>
      <c r="NP204" s="97"/>
      <c r="NQ204" s="97"/>
      <c r="NR204" s="97"/>
      <c r="NS204" s="97"/>
      <c r="NT204" s="97"/>
      <c r="NU204" s="97"/>
      <c r="NV204" s="97"/>
      <c r="NW204" s="97"/>
      <c r="NX204" s="97"/>
      <c r="NY204" s="97"/>
      <c r="NZ204" s="97"/>
      <c r="OA204" s="97"/>
      <c r="OB204" s="97"/>
      <c r="OC204" s="97"/>
      <c r="OD204" s="97"/>
      <c r="OE204" s="97"/>
      <c r="OF204" s="97"/>
      <c r="OG204" s="97"/>
      <c r="OH204" s="97"/>
      <c r="OI204" s="97"/>
      <c r="OJ204" s="97"/>
      <c r="OK204" s="97"/>
      <c r="OL204" s="97"/>
      <c r="OM204" s="97"/>
      <c r="ON204" s="97"/>
      <c r="OO204" s="97"/>
      <c r="OP204" s="97"/>
      <c r="OQ204" s="97"/>
      <c r="OR204" s="97"/>
      <c r="OS204" s="97"/>
      <c r="OT204" s="97"/>
      <c r="OU204" s="97"/>
      <c r="OV204" s="97"/>
      <c r="OW204" s="97"/>
      <c r="OX204" s="97"/>
      <c r="OY204" s="97"/>
      <c r="OZ204" s="97"/>
      <c r="PA204" s="97"/>
      <c r="PB204" s="97"/>
      <c r="PC204" s="97"/>
      <c r="PD204" s="97"/>
      <c r="PE204" s="97"/>
      <c r="PF204" s="97"/>
      <c r="PG204" s="97"/>
      <c r="PH204" s="97"/>
      <c r="PI204" s="97"/>
      <c r="PJ204" s="97"/>
      <c r="PK204" s="97"/>
      <c r="PL204" s="97"/>
      <c r="PM204" s="97"/>
      <c r="PN204" s="97"/>
      <c r="PO204" s="97"/>
      <c r="PP204" s="97"/>
      <c r="PQ204" s="97"/>
      <c r="PR204" s="97"/>
      <c r="PS204" s="97"/>
      <c r="PT204" s="97"/>
      <c r="PU204" s="97"/>
      <c r="PV204" s="97"/>
      <c r="PW204" s="97"/>
      <c r="PX204" s="97"/>
      <c r="PY204" s="97"/>
      <c r="PZ204" s="97"/>
      <c r="QA204" s="97"/>
      <c r="QB204" s="97"/>
      <c r="QC204" s="97"/>
      <c r="QD204" s="97"/>
      <c r="QE204" s="97"/>
      <c r="QF204" s="97"/>
      <c r="QG204" s="97"/>
      <c r="QH204" s="97"/>
      <c r="QI204" s="97"/>
      <c r="QJ204" s="97"/>
      <c r="QK204" s="97"/>
      <c r="QL204" s="97"/>
      <c r="QM204" s="97"/>
      <c r="QN204" s="97"/>
      <c r="QO204" s="97"/>
      <c r="QP204" s="97"/>
      <c r="QQ204" s="97"/>
      <c r="QR204" s="97"/>
      <c r="QS204" s="97"/>
      <c r="QT204" s="97"/>
      <c r="QU204" s="97"/>
      <c r="QV204" s="97"/>
      <c r="QW204" s="97"/>
      <c r="QX204" s="97"/>
      <c r="QY204" s="97"/>
      <c r="QZ204" s="97"/>
      <c r="RA204" s="97"/>
      <c r="RB204" s="97"/>
      <c r="RC204" s="97"/>
      <c r="RD204" s="97"/>
      <c r="RE204" s="97"/>
      <c r="RF204" s="97"/>
      <c r="RG204" s="97"/>
      <c r="RH204" s="97"/>
      <c r="RI204" s="97"/>
      <c r="RJ204" s="97"/>
      <c r="RK204" s="97"/>
      <c r="RL204" s="97"/>
      <c r="RM204" s="97"/>
      <c r="RN204" s="97"/>
      <c r="RO204" s="97"/>
      <c r="RP204" s="97"/>
      <c r="RQ204" s="97"/>
      <c r="RR204" s="97"/>
      <c r="RS204" s="97"/>
      <c r="RT204" s="97"/>
      <c r="RU204" s="97"/>
      <c r="RV204" s="97"/>
      <c r="RW204" s="97"/>
      <c r="RX204" s="97"/>
      <c r="RY204" s="97"/>
      <c r="RZ204" s="97"/>
      <c r="SA204" s="97"/>
      <c r="SB204" s="97"/>
      <c r="SC204" s="97"/>
      <c r="SD204" s="97"/>
      <c r="SE204" s="97"/>
      <c r="SF204" s="97"/>
      <c r="SG204" s="97"/>
      <c r="SH204" s="97"/>
      <c r="SI204" s="97"/>
      <c r="SJ204" s="97"/>
      <c r="SK204" s="97"/>
      <c r="SL204" s="97"/>
      <c r="SM204" s="97"/>
      <c r="SN204" s="97"/>
      <c r="SO204" s="97"/>
      <c r="SP204" s="97"/>
      <c r="SQ204" s="97"/>
      <c r="SR204" s="97"/>
      <c r="SS204" s="97"/>
      <c r="ST204" s="97"/>
      <c r="SU204" s="97"/>
      <c r="SV204" s="97"/>
      <c r="SW204" s="97"/>
      <c r="SX204" s="97"/>
      <c r="SY204" s="97"/>
      <c r="SZ204" s="97"/>
      <c r="TA204" s="97"/>
      <c r="TB204" s="97"/>
      <c r="TC204" s="97"/>
      <c r="TD204" s="97"/>
      <c r="TE204" s="97"/>
      <c r="TF204" s="97"/>
      <c r="TG204" s="97"/>
      <c r="TH204" s="97"/>
      <c r="TI204" s="97"/>
      <c r="TJ204" s="97"/>
      <c r="TK204" s="97"/>
      <c r="TL204" s="97"/>
      <c r="TM204" s="97"/>
      <c r="TN204" s="97"/>
      <c r="TO204" s="97"/>
      <c r="TP204" s="97"/>
      <c r="TQ204" s="97"/>
      <c r="TR204" s="97"/>
      <c r="TS204" s="97"/>
      <c r="TT204" s="97"/>
      <c r="TU204" s="97"/>
      <c r="TV204" s="97"/>
      <c r="TW204" s="97"/>
      <c r="TX204" s="97"/>
      <c r="TY204" s="97"/>
      <c r="TZ204" s="97"/>
      <c r="UA204" s="97"/>
      <c r="UB204" s="97"/>
      <c r="UC204" s="97"/>
      <c r="UD204" s="97"/>
      <c r="UE204" s="97"/>
      <c r="UF204" s="97"/>
      <c r="UG204" s="97"/>
      <c r="UH204" s="97"/>
      <c r="UI204" s="97"/>
      <c r="UJ204" s="97"/>
      <c r="UK204" s="97"/>
      <c r="UL204" s="97"/>
      <c r="UM204" s="97"/>
      <c r="UN204" s="97"/>
      <c r="UO204" s="97"/>
      <c r="UP204" s="97"/>
      <c r="UQ204" s="97"/>
      <c r="UR204" s="97"/>
      <c r="US204" s="97"/>
      <c r="UT204" s="97"/>
      <c r="UU204" s="97"/>
      <c r="UV204" s="97"/>
      <c r="UW204" s="97"/>
      <c r="UX204" s="97"/>
      <c r="UY204" s="97"/>
      <c r="UZ204" s="97"/>
      <c r="VA204" s="97"/>
      <c r="VB204" s="97"/>
      <c r="VC204" s="97"/>
      <c r="VD204" s="97"/>
      <c r="VE204" s="97"/>
      <c r="VF204" s="97"/>
    </row>
    <row r="205" spans="1:578" s="98" customFormat="1" ht="15">
      <c r="A205" s="84">
        <v>127</v>
      </c>
      <c r="B205" s="29" t="s">
        <v>43</v>
      </c>
      <c r="C205" s="85" t="s">
        <v>44</v>
      </c>
      <c r="D205" s="86">
        <v>203</v>
      </c>
      <c r="E205" s="85" t="s">
        <v>45</v>
      </c>
      <c r="F205" s="25" t="s">
        <v>46</v>
      </c>
      <c r="G205" s="29" t="s">
        <v>543</v>
      </c>
      <c r="H205" s="26" t="s">
        <v>544</v>
      </c>
      <c r="I205" s="89">
        <v>33604</v>
      </c>
      <c r="J205" s="90" t="s">
        <v>87</v>
      </c>
      <c r="K205" s="90"/>
      <c r="L205" s="88">
        <v>40</v>
      </c>
      <c r="M205" s="88" t="s">
        <v>49</v>
      </c>
      <c r="N205" s="88" t="s">
        <v>59</v>
      </c>
      <c r="O205" s="26" t="s">
        <v>532</v>
      </c>
      <c r="P205" s="87" t="s">
        <v>1174</v>
      </c>
      <c r="Q205" s="34" t="s">
        <v>1148</v>
      </c>
      <c r="R205" s="88">
        <v>1</v>
      </c>
      <c r="S205" s="92">
        <v>13012</v>
      </c>
      <c r="T205" s="92">
        <v>500</v>
      </c>
      <c r="U205" s="92"/>
      <c r="V205" s="91">
        <f t="shared" ref="V205:V236" si="91">+S205+T205+U205</f>
        <v>13512</v>
      </c>
      <c r="W205" s="92">
        <f t="shared" si="90"/>
        <v>2702.4</v>
      </c>
      <c r="X205" s="92"/>
      <c r="Y205" s="92">
        <f t="shared" ref="Y205:Y236" si="92">+V205+W205+X205</f>
        <v>16214.4</v>
      </c>
      <c r="Z205" s="92">
        <v>957</v>
      </c>
      <c r="AA205" s="92">
        <v>661</v>
      </c>
      <c r="AB205" s="93">
        <f>102.68*6</f>
        <v>616.08000000000004</v>
      </c>
      <c r="AC205" s="92">
        <f t="shared" ref="AC205:AC236" si="93">Y205*17.5%</f>
        <v>2837.52</v>
      </c>
      <c r="AD205" s="92">
        <f t="shared" ref="AD205:AD236" si="94">Y205*3%</f>
        <v>486.43199999999996</v>
      </c>
      <c r="AE205" s="92">
        <f t="shared" ref="AE205:AE236" si="95">Y205*5.1%</f>
        <v>826.93439999999998</v>
      </c>
      <c r="AF205" s="92">
        <f t="shared" ref="AF205:AF236" si="96">Y205*2%</f>
        <v>324.28800000000001</v>
      </c>
      <c r="AG205" s="92">
        <f t="shared" ref="AG205:AG236" si="97">(Y205+Z205+AA205)/30*5</f>
        <v>2972.0666666666671</v>
      </c>
      <c r="AH205" s="92">
        <f t="shared" ref="AH205:AH236" si="98">(Y205+Z205+AA205)/30*50</f>
        <v>29720.666666666672</v>
      </c>
      <c r="AI205" s="92">
        <f t="shared" ref="AI205:AI236" si="99">(Y205+Z205+AA205)/2</f>
        <v>8916.2000000000007</v>
      </c>
      <c r="AJ205" s="92">
        <f t="shared" ref="AJ205:AJ206" si="100">Y205+AB205+AC205+AD205+AE205+AF205+Z205+AA205+(AG205/12+AH205/12+AI205/12)</f>
        <v>26391.065511111112</v>
      </c>
      <c r="AK205" s="92">
        <f t="shared" ref="AK205:AK236" si="101">+AJ205*12</f>
        <v>316692.78613333334</v>
      </c>
      <c r="AL205" s="92"/>
      <c r="AM205" s="92"/>
      <c r="AN205" s="92"/>
      <c r="AO205" s="92"/>
      <c r="AP205" s="97"/>
      <c r="AQ205" s="94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  <c r="IG205" s="97"/>
      <c r="IH205" s="97"/>
      <c r="II205" s="97"/>
      <c r="IJ205" s="97"/>
      <c r="IK205" s="97"/>
      <c r="IL205" s="97"/>
      <c r="IM205" s="97"/>
      <c r="IN205" s="97"/>
      <c r="IO205" s="97"/>
      <c r="IP205" s="97"/>
      <c r="IQ205" s="97"/>
      <c r="IR205" s="97"/>
      <c r="IS205" s="97"/>
      <c r="IT205" s="97"/>
      <c r="IU205" s="97"/>
      <c r="IV205" s="97"/>
      <c r="IW205" s="97"/>
      <c r="IX205" s="97"/>
      <c r="IY205" s="97"/>
      <c r="IZ205" s="97"/>
      <c r="JA205" s="97"/>
      <c r="JB205" s="97"/>
      <c r="JC205" s="97"/>
      <c r="JD205" s="97"/>
      <c r="JE205" s="97"/>
      <c r="JF205" s="97"/>
      <c r="JG205" s="97"/>
      <c r="JH205" s="97"/>
      <c r="JI205" s="97"/>
      <c r="JJ205" s="97"/>
      <c r="JK205" s="97"/>
      <c r="JL205" s="97"/>
      <c r="JM205" s="97"/>
      <c r="JN205" s="97"/>
      <c r="JO205" s="97"/>
      <c r="JP205" s="97"/>
      <c r="JQ205" s="97"/>
      <c r="JR205" s="97"/>
      <c r="JS205" s="97"/>
      <c r="JT205" s="97"/>
      <c r="JU205" s="97"/>
      <c r="JV205" s="97"/>
      <c r="JW205" s="97"/>
      <c r="JX205" s="97"/>
      <c r="JY205" s="97"/>
      <c r="JZ205" s="97"/>
      <c r="KA205" s="97"/>
      <c r="KB205" s="97"/>
      <c r="KC205" s="97"/>
      <c r="KD205" s="97"/>
      <c r="KE205" s="97"/>
      <c r="KF205" s="97"/>
      <c r="KG205" s="97"/>
      <c r="KH205" s="97"/>
      <c r="KI205" s="97"/>
      <c r="KJ205" s="97"/>
      <c r="KK205" s="97"/>
      <c r="KL205" s="97"/>
      <c r="KM205" s="97"/>
      <c r="KN205" s="97"/>
      <c r="KO205" s="97"/>
      <c r="KP205" s="97"/>
      <c r="KQ205" s="97"/>
      <c r="KR205" s="97"/>
      <c r="KS205" s="97"/>
      <c r="KT205" s="97"/>
      <c r="KU205" s="97"/>
      <c r="KV205" s="97"/>
      <c r="KW205" s="97"/>
      <c r="KX205" s="97"/>
      <c r="KY205" s="97"/>
      <c r="KZ205" s="97"/>
      <c r="LA205" s="97"/>
      <c r="LB205" s="97"/>
      <c r="LC205" s="97"/>
      <c r="LD205" s="97"/>
      <c r="LE205" s="97"/>
      <c r="LF205" s="97"/>
      <c r="LG205" s="97"/>
      <c r="LH205" s="97"/>
      <c r="LI205" s="97"/>
      <c r="LJ205" s="97"/>
      <c r="LK205" s="97"/>
      <c r="LL205" s="97"/>
      <c r="LM205" s="97"/>
      <c r="LN205" s="97"/>
      <c r="LO205" s="97"/>
      <c r="LP205" s="97"/>
      <c r="LQ205" s="97"/>
      <c r="LR205" s="97"/>
      <c r="LS205" s="97"/>
      <c r="LT205" s="97"/>
      <c r="LU205" s="97"/>
      <c r="LV205" s="97"/>
      <c r="LW205" s="97"/>
      <c r="LX205" s="97"/>
      <c r="LY205" s="97"/>
      <c r="LZ205" s="97"/>
      <c r="MA205" s="97"/>
      <c r="MB205" s="97"/>
      <c r="MC205" s="97"/>
      <c r="MD205" s="97"/>
      <c r="ME205" s="97"/>
      <c r="MF205" s="97"/>
      <c r="MG205" s="97"/>
      <c r="MH205" s="97"/>
      <c r="MI205" s="97"/>
      <c r="MJ205" s="97"/>
      <c r="MK205" s="97"/>
      <c r="ML205" s="97"/>
      <c r="MM205" s="97"/>
      <c r="MN205" s="97"/>
      <c r="MO205" s="97"/>
      <c r="MP205" s="97"/>
      <c r="MQ205" s="97"/>
      <c r="MR205" s="97"/>
      <c r="MS205" s="97"/>
      <c r="MT205" s="97"/>
      <c r="MU205" s="97"/>
      <c r="MV205" s="97"/>
      <c r="MW205" s="97"/>
      <c r="MX205" s="97"/>
      <c r="MY205" s="97"/>
      <c r="MZ205" s="97"/>
      <c r="NA205" s="97"/>
      <c r="NB205" s="97"/>
      <c r="NC205" s="97"/>
      <c r="ND205" s="97"/>
      <c r="NE205" s="97"/>
      <c r="NF205" s="97"/>
      <c r="NG205" s="97"/>
      <c r="NH205" s="97"/>
      <c r="NI205" s="97"/>
      <c r="NJ205" s="97"/>
      <c r="NK205" s="97"/>
      <c r="NL205" s="97"/>
      <c r="NM205" s="97"/>
      <c r="NN205" s="97"/>
      <c r="NO205" s="97"/>
      <c r="NP205" s="97"/>
      <c r="NQ205" s="97"/>
      <c r="NR205" s="97"/>
      <c r="NS205" s="97"/>
      <c r="NT205" s="97"/>
      <c r="NU205" s="97"/>
      <c r="NV205" s="97"/>
      <c r="NW205" s="97"/>
      <c r="NX205" s="97"/>
      <c r="NY205" s="97"/>
      <c r="NZ205" s="97"/>
      <c r="OA205" s="97"/>
      <c r="OB205" s="97"/>
      <c r="OC205" s="97"/>
      <c r="OD205" s="97"/>
      <c r="OE205" s="97"/>
      <c r="OF205" s="97"/>
      <c r="OG205" s="97"/>
      <c r="OH205" s="97"/>
      <c r="OI205" s="97"/>
      <c r="OJ205" s="97"/>
      <c r="OK205" s="97"/>
      <c r="OL205" s="97"/>
      <c r="OM205" s="97"/>
      <c r="ON205" s="97"/>
      <c r="OO205" s="97"/>
      <c r="OP205" s="97"/>
      <c r="OQ205" s="97"/>
      <c r="OR205" s="97"/>
      <c r="OS205" s="97"/>
      <c r="OT205" s="97"/>
      <c r="OU205" s="97"/>
      <c r="OV205" s="97"/>
      <c r="OW205" s="97"/>
      <c r="OX205" s="97"/>
      <c r="OY205" s="97"/>
      <c r="OZ205" s="97"/>
      <c r="PA205" s="97"/>
      <c r="PB205" s="97"/>
      <c r="PC205" s="97"/>
      <c r="PD205" s="97"/>
      <c r="PE205" s="97"/>
      <c r="PF205" s="97"/>
      <c r="PG205" s="97"/>
      <c r="PH205" s="97"/>
      <c r="PI205" s="97"/>
      <c r="PJ205" s="97"/>
      <c r="PK205" s="97"/>
      <c r="PL205" s="97"/>
      <c r="PM205" s="97"/>
      <c r="PN205" s="97"/>
      <c r="PO205" s="97"/>
      <c r="PP205" s="97"/>
      <c r="PQ205" s="97"/>
      <c r="PR205" s="97"/>
      <c r="PS205" s="97"/>
      <c r="PT205" s="97"/>
      <c r="PU205" s="97"/>
      <c r="PV205" s="97"/>
      <c r="PW205" s="97"/>
      <c r="PX205" s="97"/>
      <c r="PY205" s="97"/>
      <c r="PZ205" s="97"/>
      <c r="QA205" s="97"/>
      <c r="QB205" s="97"/>
      <c r="QC205" s="97"/>
      <c r="QD205" s="97"/>
      <c r="QE205" s="97"/>
      <c r="QF205" s="97"/>
      <c r="QG205" s="97"/>
      <c r="QH205" s="97"/>
      <c r="QI205" s="97"/>
      <c r="QJ205" s="97"/>
      <c r="QK205" s="97"/>
      <c r="QL205" s="97"/>
      <c r="QM205" s="97"/>
      <c r="QN205" s="97"/>
      <c r="QO205" s="97"/>
      <c r="QP205" s="97"/>
      <c r="QQ205" s="97"/>
      <c r="QR205" s="97"/>
      <c r="QS205" s="97"/>
      <c r="QT205" s="97"/>
      <c r="QU205" s="97"/>
      <c r="QV205" s="97"/>
      <c r="QW205" s="97"/>
      <c r="QX205" s="97"/>
      <c r="QY205" s="97"/>
      <c r="QZ205" s="97"/>
      <c r="RA205" s="97"/>
      <c r="RB205" s="97"/>
      <c r="RC205" s="97"/>
      <c r="RD205" s="97"/>
      <c r="RE205" s="97"/>
      <c r="RF205" s="97"/>
      <c r="RG205" s="97"/>
      <c r="RH205" s="97"/>
      <c r="RI205" s="97"/>
      <c r="RJ205" s="97"/>
      <c r="RK205" s="97"/>
      <c r="RL205" s="97"/>
      <c r="RM205" s="97"/>
      <c r="RN205" s="97"/>
      <c r="RO205" s="97"/>
      <c r="RP205" s="97"/>
      <c r="RQ205" s="97"/>
      <c r="RR205" s="97"/>
      <c r="RS205" s="97"/>
      <c r="RT205" s="97"/>
      <c r="RU205" s="97"/>
      <c r="RV205" s="97"/>
      <c r="RW205" s="97"/>
      <c r="RX205" s="97"/>
      <c r="RY205" s="97"/>
      <c r="RZ205" s="97"/>
      <c r="SA205" s="97"/>
      <c r="SB205" s="97"/>
      <c r="SC205" s="97"/>
      <c r="SD205" s="97"/>
      <c r="SE205" s="97"/>
      <c r="SF205" s="97"/>
      <c r="SG205" s="97"/>
      <c r="SH205" s="97"/>
      <c r="SI205" s="97"/>
      <c r="SJ205" s="97"/>
      <c r="SK205" s="97"/>
      <c r="SL205" s="97"/>
      <c r="SM205" s="97"/>
      <c r="SN205" s="97"/>
      <c r="SO205" s="97"/>
      <c r="SP205" s="97"/>
      <c r="SQ205" s="97"/>
      <c r="SR205" s="97"/>
      <c r="SS205" s="97"/>
      <c r="ST205" s="97"/>
      <c r="SU205" s="97"/>
      <c r="SV205" s="97"/>
      <c r="SW205" s="97"/>
      <c r="SX205" s="97"/>
      <c r="SY205" s="97"/>
      <c r="SZ205" s="97"/>
      <c r="TA205" s="97"/>
      <c r="TB205" s="97"/>
      <c r="TC205" s="97"/>
      <c r="TD205" s="97"/>
      <c r="TE205" s="97"/>
      <c r="TF205" s="97"/>
      <c r="TG205" s="97"/>
      <c r="TH205" s="97"/>
      <c r="TI205" s="97"/>
      <c r="TJ205" s="97"/>
      <c r="TK205" s="97"/>
      <c r="TL205" s="97"/>
      <c r="TM205" s="97"/>
      <c r="TN205" s="97"/>
      <c r="TO205" s="97"/>
      <c r="TP205" s="97"/>
      <c r="TQ205" s="97"/>
      <c r="TR205" s="97"/>
      <c r="TS205" s="97"/>
      <c r="TT205" s="97"/>
      <c r="TU205" s="97"/>
      <c r="TV205" s="97"/>
      <c r="TW205" s="97"/>
      <c r="TX205" s="97"/>
      <c r="TY205" s="97"/>
      <c r="TZ205" s="97"/>
      <c r="UA205" s="97"/>
      <c r="UB205" s="97"/>
      <c r="UC205" s="97"/>
      <c r="UD205" s="97"/>
      <c r="UE205" s="97"/>
      <c r="UF205" s="97"/>
      <c r="UG205" s="97"/>
      <c r="UH205" s="97"/>
      <c r="UI205" s="97"/>
      <c r="UJ205" s="97"/>
      <c r="UK205" s="97"/>
      <c r="UL205" s="97"/>
      <c r="UM205" s="97"/>
      <c r="UN205" s="97"/>
      <c r="UO205" s="97"/>
      <c r="UP205" s="97"/>
      <c r="UQ205" s="97"/>
      <c r="UR205" s="97"/>
      <c r="US205" s="97"/>
      <c r="UT205" s="97"/>
      <c r="UU205" s="97"/>
      <c r="UV205" s="97"/>
      <c r="UW205" s="97"/>
      <c r="UX205" s="97"/>
      <c r="UY205" s="97"/>
      <c r="UZ205" s="97"/>
      <c r="VA205" s="97"/>
      <c r="VB205" s="97"/>
      <c r="VC205" s="97"/>
      <c r="VD205" s="97"/>
      <c r="VE205" s="97"/>
      <c r="VF205" s="97"/>
    </row>
    <row r="206" spans="1:578" s="98" customFormat="1" ht="15">
      <c r="A206" s="84">
        <v>128</v>
      </c>
      <c r="B206" s="29" t="s">
        <v>43</v>
      </c>
      <c r="C206" s="85" t="s">
        <v>44</v>
      </c>
      <c r="D206" s="86">
        <v>203</v>
      </c>
      <c r="E206" s="85" t="s">
        <v>45</v>
      </c>
      <c r="F206" s="25" t="s">
        <v>46</v>
      </c>
      <c r="G206" s="29" t="s">
        <v>545</v>
      </c>
      <c r="H206" s="26" t="s">
        <v>546</v>
      </c>
      <c r="I206" s="89">
        <v>43472</v>
      </c>
      <c r="J206" s="90"/>
      <c r="K206" s="90">
        <v>15</v>
      </c>
      <c r="L206" s="88">
        <v>40</v>
      </c>
      <c r="M206" s="88" t="s">
        <v>49</v>
      </c>
      <c r="N206" s="88" t="s">
        <v>50</v>
      </c>
      <c r="O206" s="26" t="s">
        <v>547</v>
      </c>
      <c r="P206" s="87" t="s">
        <v>1174</v>
      </c>
      <c r="Q206" s="34" t="s">
        <v>1148</v>
      </c>
      <c r="R206" s="88">
        <v>1</v>
      </c>
      <c r="S206" s="91">
        <v>20272</v>
      </c>
      <c r="T206" s="91"/>
      <c r="U206" s="91"/>
      <c r="V206" s="91">
        <f t="shared" si="91"/>
        <v>20272</v>
      </c>
      <c r="W206" s="92"/>
      <c r="X206" s="92"/>
      <c r="Y206" s="92">
        <f t="shared" si="92"/>
        <v>20272</v>
      </c>
      <c r="Z206" s="91">
        <v>1206</v>
      </c>
      <c r="AA206" s="91">
        <v>755</v>
      </c>
      <c r="AB206" s="93"/>
      <c r="AC206" s="92">
        <f t="shared" si="93"/>
        <v>3547.6</v>
      </c>
      <c r="AD206" s="92">
        <f t="shared" si="94"/>
        <v>608.16</v>
      </c>
      <c r="AE206" s="92">
        <f t="shared" si="95"/>
        <v>1033.8719999999998</v>
      </c>
      <c r="AF206" s="92">
        <f t="shared" si="96"/>
        <v>405.44</v>
      </c>
      <c r="AG206" s="92">
        <f t="shared" si="97"/>
        <v>3705.5</v>
      </c>
      <c r="AH206" s="92">
        <f t="shared" si="98"/>
        <v>37055</v>
      </c>
      <c r="AI206" s="92">
        <f t="shared" si="99"/>
        <v>11116.5</v>
      </c>
      <c r="AJ206" s="92">
        <f t="shared" si="100"/>
        <v>32151.155333333329</v>
      </c>
      <c r="AK206" s="92">
        <f t="shared" si="101"/>
        <v>385813.86399999994</v>
      </c>
      <c r="AL206" s="92"/>
      <c r="AM206" s="92"/>
      <c r="AN206" s="92"/>
      <c r="AO206" s="92"/>
      <c r="AP206" s="97"/>
      <c r="AQ206" s="94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  <c r="TC206" s="97"/>
      <c r="TD206" s="97"/>
      <c r="TE206" s="97"/>
      <c r="TF206" s="97"/>
      <c r="TG206" s="97"/>
      <c r="TH206" s="97"/>
      <c r="TI206" s="97"/>
      <c r="TJ206" s="97"/>
      <c r="TK206" s="97"/>
      <c r="TL206" s="97"/>
      <c r="TM206" s="97"/>
      <c r="TN206" s="97"/>
      <c r="TO206" s="97"/>
      <c r="TP206" s="97"/>
      <c r="TQ206" s="97"/>
      <c r="TR206" s="97"/>
      <c r="TS206" s="97"/>
      <c r="TT206" s="97"/>
      <c r="TU206" s="97"/>
      <c r="TV206" s="97"/>
      <c r="TW206" s="97"/>
      <c r="TX206" s="97"/>
      <c r="TY206" s="97"/>
      <c r="TZ206" s="97"/>
      <c r="UA206" s="97"/>
      <c r="UB206" s="97"/>
      <c r="UC206" s="97"/>
      <c r="UD206" s="97"/>
      <c r="UE206" s="97"/>
      <c r="UF206" s="97"/>
      <c r="UG206" s="97"/>
      <c r="UH206" s="97"/>
      <c r="UI206" s="97"/>
      <c r="UJ206" s="97"/>
      <c r="UK206" s="97"/>
      <c r="UL206" s="97"/>
      <c r="UM206" s="97"/>
      <c r="UN206" s="97"/>
      <c r="UO206" s="97"/>
      <c r="UP206" s="97"/>
      <c r="UQ206" s="97"/>
      <c r="UR206" s="97"/>
      <c r="US206" s="97"/>
      <c r="UT206" s="97"/>
      <c r="UU206" s="97"/>
      <c r="UV206" s="97"/>
      <c r="UW206" s="97"/>
      <c r="UX206" s="97"/>
      <c r="UY206" s="97"/>
      <c r="UZ206" s="97"/>
      <c r="VA206" s="97"/>
      <c r="VB206" s="97"/>
      <c r="VC206" s="97"/>
      <c r="VD206" s="97"/>
      <c r="VE206" s="97"/>
      <c r="VF206" s="97"/>
    </row>
    <row r="207" spans="1:578" s="98" customFormat="1" ht="15">
      <c r="A207" s="84">
        <v>129</v>
      </c>
      <c r="B207" s="29" t="s">
        <v>43</v>
      </c>
      <c r="C207" s="85" t="s">
        <v>44</v>
      </c>
      <c r="D207" s="86">
        <v>203</v>
      </c>
      <c r="E207" s="85" t="s">
        <v>45</v>
      </c>
      <c r="F207" s="25" t="s">
        <v>46</v>
      </c>
      <c r="G207" s="29" t="s">
        <v>548</v>
      </c>
      <c r="H207" s="26" t="s">
        <v>549</v>
      </c>
      <c r="I207" s="89">
        <v>33770</v>
      </c>
      <c r="J207" s="90"/>
      <c r="K207" s="90">
        <v>19</v>
      </c>
      <c r="L207" s="88">
        <v>40</v>
      </c>
      <c r="M207" s="88" t="s">
        <v>49</v>
      </c>
      <c r="N207" s="88" t="s">
        <v>50</v>
      </c>
      <c r="O207" s="26" t="s">
        <v>550</v>
      </c>
      <c r="P207" s="87" t="s">
        <v>1174</v>
      </c>
      <c r="Q207" s="34" t="s">
        <v>1148</v>
      </c>
      <c r="R207" s="88">
        <v>1</v>
      </c>
      <c r="S207" s="91">
        <v>33470</v>
      </c>
      <c r="T207" s="91"/>
      <c r="U207" s="91"/>
      <c r="V207" s="91">
        <f t="shared" si="91"/>
        <v>33470</v>
      </c>
      <c r="W207" s="92"/>
      <c r="X207" s="92"/>
      <c r="Y207" s="92">
        <f t="shared" si="92"/>
        <v>33470</v>
      </c>
      <c r="Z207" s="91">
        <v>1549</v>
      </c>
      <c r="AA207" s="91">
        <v>1016</v>
      </c>
      <c r="AB207" s="93">
        <f>102.68*6</f>
        <v>616.08000000000004</v>
      </c>
      <c r="AC207" s="92">
        <f t="shared" si="93"/>
        <v>5857.25</v>
      </c>
      <c r="AD207" s="92">
        <f t="shared" si="94"/>
        <v>1004.0999999999999</v>
      </c>
      <c r="AE207" s="92">
        <f t="shared" si="95"/>
        <v>1706.9699999999998</v>
      </c>
      <c r="AF207" s="92">
        <f t="shared" si="96"/>
        <v>669.4</v>
      </c>
      <c r="AG207" s="92">
        <f t="shared" si="97"/>
        <v>6005.8333333333339</v>
      </c>
      <c r="AH207" s="92">
        <f t="shared" si="98"/>
        <v>60058.333333333336</v>
      </c>
      <c r="AI207" s="92">
        <f t="shared" si="99"/>
        <v>18017.5</v>
      </c>
      <c r="AJ207" s="92">
        <f>+(Y207+Z207+AA207+AB207+AC207+AD207+AE207+AF207)+((AG207+AH207+AI207)/12)</f>
        <v>52895.605555555558</v>
      </c>
      <c r="AK207" s="92">
        <f t="shared" si="101"/>
        <v>634747.26666666672</v>
      </c>
      <c r="AL207" s="92"/>
      <c r="AM207" s="92"/>
      <c r="AN207" s="92"/>
      <c r="AO207" s="92"/>
      <c r="AP207" s="97"/>
      <c r="AQ207" s="94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  <c r="IG207" s="97"/>
      <c r="IH207" s="97"/>
      <c r="II207" s="97"/>
      <c r="IJ207" s="97"/>
      <c r="IK207" s="97"/>
      <c r="IL207" s="97"/>
      <c r="IM207" s="97"/>
      <c r="IN207" s="97"/>
      <c r="IO207" s="97"/>
      <c r="IP207" s="97"/>
      <c r="IQ207" s="97"/>
      <c r="IR207" s="97"/>
      <c r="IS207" s="97"/>
      <c r="IT207" s="97"/>
      <c r="IU207" s="97"/>
      <c r="IV207" s="97"/>
      <c r="IW207" s="97"/>
      <c r="IX207" s="97"/>
      <c r="IY207" s="97"/>
      <c r="IZ207" s="97"/>
      <c r="JA207" s="97"/>
      <c r="JB207" s="97"/>
      <c r="JC207" s="97"/>
      <c r="JD207" s="97"/>
      <c r="JE207" s="97"/>
      <c r="JF207" s="97"/>
      <c r="JG207" s="97"/>
      <c r="JH207" s="97"/>
      <c r="JI207" s="97"/>
      <c r="JJ207" s="97"/>
      <c r="JK207" s="97"/>
      <c r="JL207" s="97"/>
      <c r="JM207" s="97"/>
      <c r="JN207" s="97"/>
      <c r="JO207" s="97"/>
      <c r="JP207" s="97"/>
      <c r="JQ207" s="97"/>
      <c r="JR207" s="97"/>
      <c r="JS207" s="97"/>
      <c r="JT207" s="97"/>
      <c r="JU207" s="97"/>
      <c r="JV207" s="97"/>
      <c r="JW207" s="97"/>
      <c r="JX207" s="97"/>
      <c r="JY207" s="97"/>
      <c r="JZ207" s="97"/>
      <c r="KA207" s="97"/>
      <c r="KB207" s="97"/>
      <c r="KC207" s="97"/>
      <c r="KD207" s="97"/>
      <c r="KE207" s="97"/>
      <c r="KF207" s="97"/>
      <c r="KG207" s="97"/>
      <c r="KH207" s="97"/>
      <c r="KI207" s="97"/>
      <c r="KJ207" s="97"/>
      <c r="KK207" s="97"/>
      <c r="KL207" s="97"/>
      <c r="KM207" s="97"/>
      <c r="KN207" s="97"/>
      <c r="KO207" s="97"/>
      <c r="KP207" s="97"/>
      <c r="KQ207" s="97"/>
      <c r="KR207" s="97"/>
      <c r="KS207" s="97"/>
      <c r="KT207" s="97"/>
      <c r="KU207" s="97"/>
      <c r="KV207" s="97"/>
      <c r="KW207" s="97"/>
      <c r="KX207" s="97"/>
      <c r="KY207" s="97"/>
      <c r="KZ207" s="97"/>
      <c r="LA207" s="97"/>
      <c r="LB207" s="97"/>
      <c r="LC207" s="97"/>
      <c r="LD207" s="97"/>
      <c r="LE207" s="97"/>
      <c r="LF207" s="97"/>
      <c r="LG207" s="97"/>
      <c r="LH207" s="97"/>
      <c r="LI207" s="97"/>
      <c r="LJ207" s="97"/>
      <c r="LK207" s="97"/>
      <c r="LL207" s="97"/>
      <c r="LM207" s="97"/>
      <c r="LN207" s="97"/>
      <c r="LO207" s="97"/>
      <c r="LP207" s="97"/>
      <c r="LQ207" s="97"/>
      <c r="LR207" s="97"/>
      <c r="LS207" s="97"/>
      <c r="LT207" s="97"/>
      <c r="LU207" s="97"/>
      <c r="LV207" s="97"/>
      <c r="LW207" s="97"/>
      <c r="LX207" s="97"/>
      <c r="LY207" s="97"/>
      <c r="LZ207" s="97"/>
      <c r="MA207" s="97"/>
      <c r="MB207" s="97"/>
      <c r="MC207" s="97"/>
      <c r="MD207" s="97"/>
      <c r="ME207" s="97"/>
      <c r="MF207" s="97"/>
      <c r="MG207" s="97"/>
      <c r="MH207" s="97"/>
      <c r="MI207" s="97"/>
      <c r="MJ207" s="97"/>
      <c r="MK207" s="97"/>
      <c r="ML207" s="97"/>
      <c r="MM207" s="97"/>
      <c r="MN207" s="97"/>
      <c r="MO207" s="97"/>
      <c r="MP207" s="97"/>
      <c r="MQ207" s="97"/>
      <c r="MR207" s="97"/>
      <c r="MS207" s="97"/>
      <c r="MT207" s="97"/>
      <c r="MU207" s="97"/>
      <c r="MV207" s="97"/>
      <c r="MW207" s="97"/>
      <c r="MX207" s="97"/>
      <c r="MY207" s="97"/>
      <c r="MZ207" s="97"/>
      <c r="NA207" s="97"/>
      <c r="NB207" s="97"/>
      <c r="NC207" s="97"/>
      <c r="ND207" s="97"/>
      <c r="NE207" s="97"/>
      <c r="NF207" s="97"/>
      <c r="NG207" s="97"/>
      <c r="NH207" s="97"/>
      <c r="NI207" s="97"/>
      <c r="NJ207" s="97"/>
      <c r="NK207" s="97"/>
      <c r="NL207" s="97"/>
      <c r="NM207" s="97"/>
      <c r="NN207" s="97"/>
      <c r="NO207" s="97"/>
      <c r="NP207" s="97"/>
      <c r="NQ207" s="97"/>
      <c r="NR207" s="97"/>
      <c r="NS207" s="97"/>
      <c r="NT207" s="97"/>
      <c r="NU207" s="97"/>
      <c r="NV207" s="97"/>
      <c r="NW207" s="97"/>
      <c r="NX207" s="97"/>
      <c r="NY207" s="97"/>
      <c r="NZ207" s="97"/>
      <c r="OA207" s="97"/>
      <c r="OB207" s="97"/>
      <c r="OC207" s="97"/>
      <c r="OD207" s="97"/>
      <c r="OE207" s="97"/>
      <c r="OF207" s="97"/>
      <c r="OG207" s="97"/>
      <c r="OH207" s="97"/>
      <c r="OI207" s="97"/>
      <c r="OJ207" s="97"/>
      <c r="OK207" s="97"/>
      <c r="OL207" s="97"/>
      <c r="OM207" s="97"/>
      <c r="ON207" s="97"/>
      <c r="OO207" s="97"/>
      <c r="OP207" s="97"/>
      <c r="OQ207" s="97"/>
      <c r="OR207" s="97"/>
      <c r="OS207" s="97"/>
      <c r="OT207" s="97"/>
      <c r="OU207" s="97"/>
      <c r="OV207" s="97"/>
      <c r="OW207" s="97"/>
      <c r="OX207" s="97"/>
      <c r="OY207" s="97"/>
      <c r="OZ207" s="97"/>
      <c r="PA207" s="97"/>
      <c r="PB207" s="97"/>
      <c r="PC207" s="97"/>
      <c r="PD207" s="97"/>
      <c r="PE207" s="97"/>
      <c r="PF207" s="97"/>
      <c r="PG207" s="97"/>
      <c r="PH207" s="97"/>
      <c r="PI207" s="97"/>
      <c r="PJ207" s="97"/>
      <c r="PK207" s="97"/>
      <c r="PL207" s="97"/>
      <c r="PM207" s="97"/>
      <c r="PN207" s="97"/>
      <c r="PO207" s="97"/>
      <c r="PP207" s="97"/>
      <c r="PQ207" s="97"/>
      <c r="PR207" s="97"/>
      <c r="PS207" s="97"/>
      <c r="PT207" s="97"/>
      <c r="PU207" s="97"/>
      <c r="PV207" s="97"/>
      <c r="PW207" s="97"/>
      <c r="PX207" s="97"/>
      <c r="PY207" s="97"/>
      <c r="PZ207" s="97"/>
      <c r="QA207" s="97"/>
      <c r="QB207" s="97"/>
      <c r="QC207" s="97"/>
      <c r="QD207" s="97"/>
      <c r="QE207" s="97"/>
      <c r="QF207" s="97"/>
      <c r="QG207" s="97"/>
      <c r="QH207" s="97"/>
      <c r="QI207" s="97"/>
      <c r="QJ207" s="97"/>
      <c r="QK207" s="97"/>
      <c r="QL207" s="97"/>
      <c r="QM207" s="97"/>
      <c r="QN207" s="97"/>
      <c r="QO207" s="97"/>
      <c r="QP207" s="97"/>
      <c r="QQ207" s="97"/>
      <c r="QR207" s="97"/>
      <c r="QS207" s="97"/>
      <c r="QT207" s="97"/>
      <c r="QU207" s="97"/>
      <c r="QV207" s="97"/>
      <c r="QW207" s="97"/>
      <c r="QX207" s="97"/>
      <c r="QY207" s="97"/>
      <c r="QZ207" s="97"/>
      <c r="RA207" s="97"/>
      <c r="RB207" s="97"/>
      <c r="RC207" s="97"/>
      <c r="RD207" s="97"/>
      <c r="RE207" s="97"/>
      <c r="RF207" s="97"/>
      <c r="RG207" s="97"/>
      <c r="RH207" s="97"/>
      <c r="RI207" s="97"/>
      <c r="RJ207" s="97"/>
      <c r="RK207" s="97"/>
      <c r="RL207" s="97"/>
      <c r="RM207" s="97"/>
      <c r="RN207" s="97"/>
      <c r="RO207" s="97"/>
      <c r="RP207" s="97"/>
      <c r="RQ207" s="97"/>
      <c r="RR207" s="97"/>
      <c r="RS207" s="97"/>
      <c r="RT207" s="97"/>
      <c r="RU207" s="97"/>
      <c r="RV207" s="97"/>
      <c r="RW207" s="97"/>
      <c r="RX207" s="97"/>
      <c r="RY207" s="97"/>
      <c r="RZ207" s="97"/>
      <c r="SA207" s="97"/>
      <c r="SB207" s="97"/>
      <c r="SC207" s="97"/>
      <c r="SD207" s="97"/>
      <c r="SE207" s="97"/>
      <c r="SF207" s="97"/>
      <c r="SG207" s="97"/>
      <c r="SH207" s="97"/>
      <c r="SI207" s="97"/>
      <c r="SJ207" s="97"/>
      <c r="SK207" s="97"/>
      <c r="SL207" s="97"/>
      <c r="SM207" s="97"/>
      <c r="SN207" s="97"/>
      <c r="SO207" s="97"/>
      <c r="SP207" s="97"/>
      <c r="SQ207" s="97"/>
      <c r="SR207" s="97"/>
      <c r="SS207" s="97"/>
      <c r="ST207" s="97"/>
      <c r="SU207" s="97"/>
      <c r="SV207" s="97"/>
      <c r="SW207" s="97"/>
      <c r="SX207" s="97"/>
      <c r="SY207" s="97"/>
      <c r="SZ207" s="97"/>
      <c r="TA207" s="97"/>
      <c r="TB207" s="97"/>
      <c r="TC207" s="97"/>
      <c r="TD207" s="97"/>
      <c r="TE207" s="97"/>
      <c r="TF207" s="97"/>
      <c r="TG207" s="97"/>
      <c r="TH207" s="97"/>
      <c r="TI207" s="97"/>
      <c r="TJ207" s="97"/>
      <c r="TK207" s="97"/>
      <c r="TL207" s="97"/>
      <c r="TM207" s="97"/>
      <c r="TN207" s="97"/>
      <c r="TO207" s="97"/>
      <c r="TP207" s="97"/>
      <c r="TQ207" s="97"/>
      <c r="TR207" s="97"/>
      <c r="TS207" s="97"/>
      <c r="TT207" s="97"/>
      <c r="TU207" s="97"/>
      <c r="TV207" s="97"/>
      <c r="TW207" s="97"/>
      <c r="TX207" s="97"/>
      <c r="TY207" s="97"/>
      <c r="TZ207" s="97"/>
      <c r="UA207" s="97"/>
      <c r="UB207" s="97"/>
      <c r="UC207" s="97"/>
      <c r="UD207" s="97"/>
      <c r="UE207" s="97"/>
      <c r="UF207" s="97"/>
      <c r="UG207" s="97"/>
      <c r="UH207" s="97"/>
      <c r="UI207" s="97"/>
      <c r="UJ207" s="97"/>
      <c r="UK207" s="97"/>
      <c r="UL207" s="97"/>
      <c r="UM207" s="97"/>
      <c r="UN207" s="97"/>
      <c r="UO207" s="97"/>
      <c r="UP207" s="97"/>
      <c r="UQ207" s="97"/>
      <c r="UR207" s="97"/>
      <c r="US207" s="97"/>
      <c r="UT207" s="97"/>
      <c r="UU207" s="97"/>
      <c r="UV207" s="97"/>
      <c r="UW207" s="97"/>
      <c r="UX207" s="97"/>
      <c r="UY207" s="97"/>
      <c r="UZ207" s="97"/>
      <c r="VA207" s="97"/>
      <c r="VB207" s="97"/>
      <c r="VC207" s="97"/>
      <c r="VD207" s="97"/>
      <c r="VE207" s="97"/>
      <c r="VF207" s="97"/>
    </row>
    <row r="208" spans="1:578" s="98" customFormat="1" ht="15">
      <c r="A208" s="84">
        <v>130</v>
      </c>
      <c r="B208" s="29" t="s">
        <v>43</v>
      </c>
      <c r="C208" s="85" t="s">
        <v>44</v>
      </c>
      <c r="D208" s="86">
        <v>203</v>
      </c>
      <c r="E208" s="85" t="s">
        <v>45</v>
      </c>
      <c r="F208" s="25" t="s">
        <v>46</v>
      </c>
      <c r="G208" s="29" t="s">
        <v>551</v>
      </c>
      <c r="H208" s="26" t="s">
        <v>552</v>
      </c>
      <c r="I208" s="89">
        <v>33336</v>
      </c>
      <c r="J208" s="90" t="s">
        <v>353</v>
      </c>
      <c r="K208" s="90"/>
      <c r="L208" s="88">
        <v>40</v>
      </c>
      <c r="M208" s="88" t="s">
        <v>49</v>
      </c>
      <c r="N208" s="88" t="s">
        <v>59</v>
      </c>
      <c r="O208" s="26" t="s">
        <v>553</v>
      </c>
      <c r="P208" s="87" t="s">
        <v>1174</v>
      </c>
      <c r="Q208" s="34" t="s">
        <v>1148</v>
      </c>
      <c r="R208" s="88">
        <v>1</v>
      </c>
      <c r="S208" s="92">
        <v>11881</v>
      </c>
      <c r="T208" s="92">
        <v>500</v>
      </c>
      <c r="U208" s="92"/>
      <c r="V208" s="91">
        <f t="shared" si="91"/>
        <v>12381</v>
      </c>
      <c r="W208" s="92">
        <f t="shared" ref="W208:W239" si="102">+V208*20%</f>
        <v>2476.2000000000003</v>
      </c>
      <c r="X208" s="92"/>
      <c r="Y208" s="92">
        <f t="shared" si="92"/>
        <v>14857.2</v>
      </c>
      <c r="Z208" s="92">
        <v>926</v>
      </c>
      <c r="AA208" s="92">
        <v>630</v>
      </c>
      <c r="AB208" s="93">
        <f>102.68*6</f>
        <v>616.08000000000004</v>
      </c>
      <c r="AC208" s="92">
        <f t="shared" si="93"/>
        <v>2600.0099999999998</v>
      </c>
      <c r="AD208" s="92">
        <f t="shared" si="94"/>
        <v>445.71600000000001</v>
      </c>
      <c r="AE208" s="92">
        <f t="shared" si="95"/>
        <v>757.71719999999993</v>
      </c>
      <c r="AF208" s="92">
        <f t="shared" si="96"/>
        <v>297.14400000000001</v>
      </c>
      <c r="AG208" s="92">
        <f t="shared" si="97"/>
        <v>2735.5333333333333</v>
      </c>
      <c r="AH208" s="92">
        <f t="shared" si="98"/>
        <v>27355.333333333336</v>
      </c>
      <c r="AI208" s="92">
        <f t="shared" si="99"/>
        <v>8206.6</v>
      </c>
      <c r="AJ208" s="92">
        <f t="shared" ref="AJ208:AJ239" si="103">Y208+AB208+AC208+AD208+AE208+AF208+Z208+AA208+(AG208/12+AH208/12+AI208/12)</f>
        <v>24321.322755555557</v>
      </c>
      <c r="AK208" s="92">
        <f t="shared" si="101"/>
        <v>291855.87306666665</v>
      </c>
      <c r="AL208" s="92"/>
      <c r="AM208" s="92"/>
      <c r="AN208" s="92"/>
      <c r="AO208" s="92"/>
      <c r="AP208" s="97"/>
      <c r="AQ208" s="94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  <c r="CF208" s="97"/>
      <c r="CG208" s="97"/>
      <c r="CH208" s="97"/>
      <c r="CI208" s="97"/>
      <c r="CJ208" s="97"/>
      <c r="CK208" s="97"/>
      <c r="CL208" s="97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  <c r="DU208" s="97"/>
      <c r="DV208" s="97"/>
      <c r="DW208" s="97"/>
      <c r="DX208" s="97"/>
      <c r="DY208" s="97"/>
      <c r="DZ208" s="97"/>
      <c r="EA208" s="97"/>
      <c r="EB208" s="97"/>
      <c r="EC208" s="97"/>
      <c r="ED208" s="97"/>
      <c r="EE208" s="97"/>
      <c r="EF208" s="97"/>
      <c r="EG208" s="97"/>
      <c r="EH208" s="97"/>
      <c r="EI208" s="97"/>
      <c r="EJ208" s="97"/>
      <c r="EK208" s="97"/>
      <c r="EL208" s="97"/>
      <c r="EM208" s="97"/>
      <c r="EN208" s="97"/>
      <c r="EO208" s="97"/>
      <c r="EP208" s="97"/>
      <c r="EQ208" s="97"/>
      <c r="ER208" s="97"/>
      <c r="ES208" s="97"/>
      <c r="ET208" s="97"/>
      <c r="EU208" s="97"/>
      <c r="EV208" s="97"/>
      <c r="EW208" s="97"/>
      <c r="EX208" s="97"/>
      <c r="EY208" s="97"/>
      <c r="EZ208" s="97"/>
      <c r="FA208" s="97"/>
      <c r="FB208" s="97"/>
      <c r="FC208" s="97"/>
      <c r="FD208" s="97"/>
      <c r="FE208" s="97"/>
      <c r="FF208" s="97"/>
      <c r="FG208" s="97"/>
      <c r="FH208" s="97"/>
      <c r="FI208" s="97"/>
      <c r="FJ208" s="97"/>
      <c r="FK208" s="97"/>
      <c r="FL208" s="97"/>
      <c r="FM208" s="97"/>
      <c r="FN208" s="97"/>
      <c r="FO208" s="97"/>
      <c r="FP208" s="97"/>
      <c r="FQ208" s="97"/>
      <c r="FR208" s="97"/>
      <c r="FS208" s="97"/>
      <c r="FT208" s="97"/>
      <c r="FU208" s="97"/>
      <c r="FV208" s="97"/>
      <c r="FW208" s="97"/>
      <c r="FX208" s="97"/>
      <c r="FY208" s="97"/>
      <c r="FZ208" s="97"/>
      <c r="GA208" s="97"/>
      <c r="GB208" s="97"/>
      <c r="GC208" s="97"/>
      <c r="GD208" s="97"/>
      <c r="GE208" s="97"/>
      <c r="GF208" s="97"/>
      <c r="GG208" s="97"/>
      <c r="GH208" s="97"/>
      <c r="GI208" s="97"/>
      <c r="GJ208" s="97"/>
      <c r="GK208" s="97"/>
      <c r="GL208" s="97"/>
      <c r="GM208" s="97"/>
      <c r="GN208" s="97"/>
      <c r="GO208" s="97"/>
      <c r="GP208" s="97"/>
      <c r="GQ208" s="97"/>
      <c r="GR208" s="97"/>
      <c r="GS208" s="97"/>
      <c r="GT208" s="97"/>
      <c r="GU208" s="97"/>
      <c r="GV208" s="97"/>
      <c r="GW208" s="97"/>
      <c r="GX208" s="97"/>
      <c r="GY208" s="97"/>
      <c r="GZ208" s="97"/>
      <c r="HA208" s="97"/>
      <c r="HB208" s="97"/>
      <c r="HC208" s="97"/>
      <c r="HD208" s="97"/>
      <c r="HE208" s="97"/>
      <c r="HF208" s="97"/>
      <c r="HG208" s="97"/>
      <c r="HH208" s="97"/>
      <c r="HI208" s="97"/>
      <c r="HJ208" s="97"/>
      <c r="HK208" s="97"/>
      <c r="HL208" s="97"/>
      <c r="HM208" s="97"/>
      <c r="HN208" s="97"/>
      <c r="HO208" s="97"/>
      <c r="HP208" s="97"/>
      <c r="HQ208" s="97"/>
      <c r="HR208" s="97"/>
      <c r="HS208" s="97"/>
      <c r="HT208" s="97"/>
      <c r="HU208" s="97"/>
      <c r="HV208" s="97"/>
      <c r="HW208" s="97"/>
      <c r="HX208" s="97"/>
      <c r="HY208" s="97"/>
      <c r="HZ208" s="97"/>
      <c r="IA208" s="97"/>
      <c r="IB208" s="97"/>
      <c r="IC208" s="97"/>
      <c r="ID208" s="97"/>
      <c r="IE208" s="97"/>
      <c r="IF208" s="97"/>
      <c r="IG208" s="97"/>
      <c r="IH208" s="97"/>
      <c r="II208" s="97"/>
      <c r="IJ208" s="97"/>
      <c r="IK208" s="97"/>
      <c r="IL208" s="97"/>
      <c r="IM208" s="97"/>
      <c r="IN208" s="97"/>
      <c r="IO208" s="97"/>
      <c r="IP208" s="97"/>
      <c r="IQ208" s="97"/>
      <c r="IR208" s="97"/>
      <c r="IS208" s="97"/>
      <c r="IT208" s="97"/>
      <c r="IU208" s="97"/>
      <c r="IV208" s="97"/>
      <c r="IW208" s="97"/>
      <c r="IX208" s="97"/>
      <c r="IY208" s="97"/>
      <c r="IZ208" s="97"/>
      <c r="JA208" s="97"/>
      <c r="JB208" s="97"/>
      <c r="JC208" s="97"/>
      <c r="JD208" s="97"/>
      <c r="JE208" s="97"/>
      <c r="JF208" s="97"/>
      <c r="JG208" s="97"/>
      <c r="JH208" s="97"/>
      <c r="JI208" s="97"/>
      <c r="JJ208" s="97"/>
      <c r="JK208" s="97"/>
      <c r="JL208" s="97"/>
      <c r="JM208" s="97"/>
      <c r="JN208" s="97"/>
      <c r="JO208" s="97"/>
      <c r="JP208" s="97"/>
      <c r="JQ208" s="97"/>
      <c r="JR208" s="97"/>
      <c r="JS208" s="97"/>
      <c r="JT208" s="97"/>
      <c r="JU208" s="97"/>
      <c r="JV208" s="97"/>
      <c r="JW208" s="97"/>
      <c r="JX208" s="97"/>
      <c r="JY208" s="97"/>
      <c r="JZ208" s="97"/>
      <c r="KA208" s="97"/>
      <c r="KB208" s="97"/>
      <c r="KC208" s="97"/>
      <c r="KD208" s="97"/>
      <c r="KE208" s="97"/>
      <c r="KF208" s="97"/>
      <c r="KG208" s="97"/>
      <c r="KH208" s="97"/>
      <c r="KI208" s="97"/>
      <c r="KJ208" s="97"/>
      <c r="KK208" s="97"/>
      <c r="KL208" s="97"/>
      <c r="KM208" s="97"/>
      <c r="KN208" s="97"/>
      <c r="KO208" s="97"/>
      <c r="KP208" s="97"/>
      <c r="KQ208" s="97"/>
      <c r="KR208" s="97"/>
      <c r="KS208" s="97"/>
      <c r="KT208" s="97"/>
      <c r="KU208" s="97"/>
      <c r="KV208" s="97"/>
      <c r="KW208" s="97"/>
      <c r="KX208" s="97"/>
      <c r="KY208" s="97"/>
      <c r="KZ208" s="97"/>
      <c r="LA208" s="97"/>
      <c r="LB208" s="97"/>
      <c r="LC208" s="97"/>
      <c r="LD208" s="97"/>
      <c r="LE208" s="97"/>
      <c r="LF208" s="97"/>
      <c r="LG208" s="97"/>
      <c r="LH208" s="97"/>
      <c r="LI208" s="97"/>
      <c r="LJ208" s="97"/>
      <c r="LK208" s="97"/>
      <c r="LL208" s="97"/>
      <c r="LM208" s="97"/>
      <c r="LN208" s="97"/>
      <c r="LO208" s="97"/>
      <c r="LP208" s="97"/>
      <c r="LQ208" s="97"/>
      <c r="LR208" s="97"/>
      <c r="LS208" s="97"/>
      <c r="LT208" s="97"/>
      <c r="LU208" s="97"/>
      <c r="LV208" s="97"/>
      <c r="LW208" s="97"/>
      <c r="LX208" s="97"/>
      <c r="LY208" s="97"/>
      <c r="LZ208" s="97"/>
      <c r="MA208" s="97"/>
      <c r="MB208" s="97"/>
      <c r="MC208" s="97"/>
      <c r="MD208" s="97"/>
      <c r="ME208" s="97"/>
      <c r="MF208" s="97"/>
      <c r="MG208" s="97"/>
      <c r="MH208" s="97"/>
      <c r="MI208" s="97"/>
      <c r="MJ208" s="97"/>
      <c r="MK208" s="97"/>
      <c r="ML208" s="97"/>
      <c r="MM208" s="97"/>
      <c r="MN208" s="97"/>
      <c r="MO208" s="97"/>
      <c r="MP208" s="97"/>
      <c r="MQ208" s="97"/>
      <c r="MR208" s="97"/>
      <c r="MS208" s="97"/>
      <c r="MT208" s="97"/>
      <c r="MU208" s="97"/>
      <c r="MV208" s="97"/>
      <c r="MW208" s="97"/>
      <c r="MX208" s="97"/>
      <c r="MY208" s="97"/>
      <c r="MZ208" s="97"/>
      <c r="NA208" s="97"/>
      <c r="NB208" s="97"/>
      <c r="NC208" s="97"/>
      <c r="ND208" s="97"/>
      <c r="NE208" s="97"/>
      <c r="NF208" s="97"/>
      <c r="NG208" s="97"/>
      <c r="NH208" s="97"/>
      <c r="NI208" s="97"/>
      <c r="NJ208" s="97"/>
      <c r="NK208" s="97"/>
      <c r="NL208" s="97"/>
      <c r="NM208" s="97"/>
      <c r="NN208" s="97"/>
      <c r="NO208" s="97"/>
      <c r="NP208" s="97"/>
      <c r="NQ208" s="97"/>
      <c r="NR208" s="97"/>
      <c r="NS208" s="97"/>
      <c r="NT208" s="97"/>
      <c r="NU208" s="97"/>
      <c r="NV208" s="97"/>
      <c r="NW208" s="97"/>
      <c r="NX208" s="97"/>
      <c r="NY208" s="97"/>
      <c r="NZ208" s="97"/>
      <c r="OA208" s="97"/>
      <c r="OB208" s="97"/>
      <c r="OC208" s="97"/>
      <c r="OD208" s="97"/>
      <c r="OE208" s="97"/>
      <c r="OF208" s="97"/>
      <c r="OG208" s="97"/>
      <c r="OH208" s="97"/>
      <c r="OI208" s="97"/>
      <c r="OJ208" s="97"/>
      <c r="OK208" s="97"/>
      <c r="OL208" s="97"/>
      <c r="OM208" s="97"/>
      <c r="ON208" s="97"/>
      <c r="OO208" s="97"/>
      <c r="OP208" s="97"/>
      <c r="OQ208" s="97"/>
      <c r="OR208" s="97"/>
      <c r="OS208" s="97"/>
      <c r="OT208" s="97"/>
      <c r="OU208" s="97"/>
      <c r="OV208" s="97"/>
      <c r="OW208" s="97"/>
      <c r="OX208" s="97"/>
      <c r="OY208" s="97"/>
      <c r="OZ208" s="97"/>
      <c r="PA208" s="97"/>
      <c r="PB208" s="97"/>
      <c r="PC208" s="97"/>
      <c r="PD208" s="97"/>
      <c r="PE208" s="97"/>
      <c r="PF208" s="97"/>
      <c r="PG208" s="97"/>
      <c r="PH208" s="97"/>
      <c r="PI208" s="97"/>
      <c r="PJ208" s="97"/>
      <c r="PK208" s="97"/>
      <c r="PL208" s="97"/>
      <c r="PM208" s="97"/>
      <c r="PN208" s="97"/>
      <c r="PO208" s="97"/>
      <c r="PP208" s="97"/>
      <c r="PQ208" s="97"/>
      <c r="PR208" s="97"/>
      <c r="PS208" s="97"/>
      <c r="PT208" s="97"/>
      <c r="PU208" s="97"/>
      <c r="PV208" s="97"/>
      <c r="PW208" s="97"/>
      <c r="PX208" s="97"/>
      <c r="PY208" s="97"/>
      <c r="PZ208" s="97"/>
      <c r="QA208" s="97"/>
      <c r="QB208" s="97"/>
      <c r="QC208" s="97"/>
      <c r="QD208" s="97"/>
      <c r="QE208" s="97"/>
      <c r="QF208" s="97"/>
      <c r="QG208" s="97"/>
      <c r="QH208" s="97"/>
      <c r="QI208" s="97"/>
      <c r="QJ208" s="97"/>
      <c r="QK208" s="97"/>
      <c r="QL208" s="97"/>
      <c r="QM208" s="97"/>
      <c r="QN208" s="97"/>
      <c r="QO208" s="97"/>
      <c r="QP208" s="97"/>
      <c r="QQ208" s="97"/>
      <c r="QR208" s="97"/>
      <c r="QS208" s="97"/>
      <c r="QT208" s="97"/>
      <c r="QU208" s="97"/>
      <c r="QV208" s="97"/>
      <c r="QW208" s="97"/>
      <c r="QX208" s="97"/>
      <c r="QY208" s="97"/>
      <c r="QZ208" s="97"/>
      <c r="RA208" s="97"/>
      <c r="RB208" s="97"/>
      <c r="RC208" s="97"/>
      <c r="RD208" s="97"/>
      <c r="RE208" s="97"/>
      <c r="RF208" s="97"/>
      <c r="RG208" s="97"/>
      <c r="RH208" s="97"/>
      <c r="RI208" s="97"/>
      <c r="RJ208" s="97"/>
      <c r="RK208" s="97"/>
      <c r="RL208" s="97"/>
      <c r="RM208" s="97"/>
      <c r="RN208" s="97"/>
      <c r="RO208" s="97"/>
      <c r="RP208" s="97"/>
      <c r="RQ208" s="97"/>
      <c r="RR208" s="97"/>
      <c r="RS208" s="97"/>
      <c r="RT208" s="97"/>
      <c r="RU208" s="97"/>
      <c r="RV208" s="97"/>
      <c r="RW208" s="97"/>
      <c r="RX208" s="97"/>
      <c r="RY208" s="97"/>
      <c r="RZ208" s="97"/>
      <c r="SA208" s="97"/>
      <c r="SB208" s="97"/>
      <c r="SC208" s="97"/>
      <c r="SD208" s="97"/>
      <c r="SE208" s="97"/>
      <c r="SF208" s="97"/>
      <c r="SG208" s="97"/>
      <c r="SH208" s="97"/>
      <c r="SI208" s="97"/>
      <c r="SJ208" s="97"/>
      <c r="SK208" s="97"/>
      <c r="SL208" s="97"/>
      <c r="SM208" s="97"/>
      <c r="SN208" s="97"/>
      <c r="SO208" s="97"/>
      <c r="SP208" s="97"/>
      <c r="SQ208" s="97"/>
      <c r="SR208" s="97"/>
      <c r="SS208" s="97"/>
      <c r="ST208" s="97"/>
      <c r="SU208" s="97"/>
      <c r="SV208" s="97"/>
      <c r="SW208" s="97"/>
      <c r="SX208" s="97"/>
      <c r="SY208" s="97"/>
      <c r="SZ208" s="97"/>
      <c r="TA208" s="97"/>
      <c r="TB208" s="97"/>
      <c r="TC208" s="97"/>
      <c r="TD208" s="97"/>
      <c r="TE208" s="97"/>
      <c r="TF208" s="97"/>
      <c r="TG208" s="97"/>
      <c r="TH208" s="97"/>
      <c r="TI208" s="97"/>
      <c r="TJ208" s="97"/>
      <c r="TK208" s="97"/>
      <c r="TL208" s="97"/>
      <c r="TM208" s="97"/>
      <c r="TN208" s="97"/>
      <c r="TO208" s="97"/>
      <c r="TP208" s="97"/>
      <c r="TQ208" s="97"/>
      <c r="TR208" s="97"/>
      <c r="TS208" s="97"/>
      <c r="TT208" s="97"/>
      <c r="TU208" s="97"/>
      <c r="TV208" s="97"/>
      <c r="TW208" s="97"/>
      <c r="TX208" s="97"/>
      <c r="TY208" s="97"/>
      <c r="TZ208" s="97"/>
      <c r="UA208" s="97"/>
      <c r="UB208" s="97"/>
      <c r="UC208" s="97"/>
      <c r="UD208" s="97"/>
      <c r="UE208" s="97"/>
      <c r="UF208" s="97"/>
      <c r="UG208" s="97"/>
      <c r="UH208" s="97"/>
      <c r="UI208" s="97"/>
      <c r="UJ208" s="97"/>
      <c r="UK208" s="97"/>
      <c r="UL208" s="97"/>
      <c r="UM208" s="97"/>
      <c r="UN208" s="97"/>
      <c r="UO208" s="97"/>
      <c r="UP208" s="97"/>
      <c r="UQ208" s="97"/>
      <c r="UR208" s="97"/>
      <c r="US208" s="97"/>
      <c r="UT208" s="97"/>
      <c r="UU208" s="97"/>
      <c r="UV208" s="97"/>
      <c r="UW208" s="97"/>
      <c r="UX208" s="97"/>
      <c r="UY208" s="97"/>
      <c r="UZ208" s="97"/>
      <c r="VA208" s="97"/>
      <c r="VB208" s="97"/>
      <c r="VC208" s="97"/>
      <c r="VD208" s="97"/>
      <c r="VE208" s="97"/>
      <c r="VF208" s="97"/>
    </row>
    <row r="209" spans="1:578" s="98" customFormat="1" ht="15">
      <c r="A209" s="84">
        <v>131</v>
      </c>
      <c r="B209" s="29" t="s">
        <v>43</v>
      </c>
      <c r="C209" s="85" t="s">
        <v>44</v>
      </c>
      <c r="D209" s="86">
        <v>203</v>
      </c>
      <c r="E209" s="85" t="s">
        <v>45</v>
      </c>
      <c r="F209" s="25" t="s">
        <v>46</v>
      </c>
      <c r="G209" s="29" t="s">
        <v>554</v>
      </c>
      <c r="H209" s="26" t="s">
        <v>555</v>
      </c>
      <c r="I209" s="89">
        <v>36983</v>
      </c>
      <c r="J209" s="90" t="s">
        <v>353</v>
      </c>
      <c r="K209" s="90"/>
      <c r="L209" s="88">
        <v>40</v>
      </c>
      <c r="M209" s="88" t="s">
        <v>49</v>
      </c>
      <c r="N209" s="88" t="s">
        <v>59</v>
      </c>
      <c r="O209" s="26" t="s">
        <v>553</v>
      </c>
      <c r="P209" s="87" t="s">
        <v>1174</v>
      </c>
      <c r="Q209" s="34" t="s">
        <v>1148</v>
      </c>
      <c r="R209" s="88">
        <v>1</v>
      </c>
      <c r="S209" s="92">
        <v>11881</v>
      </c>
      <c r="T209" s="92">
        <v>500</v>
      </c>
      <c r="U209" s="92"/>
      <c r="V209" s="91">
        <f t="shared" si="91"/>
        <v>12381</v>
      </c>
      <c r="W209" s="92">
        <f t="shared" si="102"/>
        <v>2476.2000000000003</v>
      </c>
      <c r="X209" s="92"/>
      <c r="Y209" s="92">
        <f t="shared" si="92"/>
        <v>14857.2</v>
      </c>
      <c r="Z209" s="92">
        <v>926</v>
      </c>
      <c r="AA209" s="92">
        <v>630</v>
      </c>
      <c r="AB209" s="93">
        <f>102.68*4</f>
        <v>410.72</v>
      </c>
      <c r="AC209" s="92">
        <f t="shared" si="93"/>
        <v>2600.0099999999998</v>
      </c>
      <c r="AD209" s="92">
        <f t="shared" si="94"/>
        <v>445.71600000000001</v>
      </c>
      <c r="AE209" s="92">
        <f t="shared" si="95"/>
        <v>757.71719999999993</v>
      </c>
      <c r="AF209" s="92">
        <f t="shared" si="96"/>
        <v>297.14400000000001</v>
      </c>
      <c r="AG209" s="92">
        <f t="shared" si="97"/>
        <v>2735.5333333333333</v>
      </c>
      <c r="AH209" s="92">
        <f t="shared" si="98"/>
        <v>27355.333333333336</v>
      </c>
      <c r="AI209" s="92">
        <f t="shared" si="99"/>
        <v>8206.6</v>
      </c>
      <c r="AJ209" s="92">
        <f t="shared" si="103"/>
        <v>24115.962755555556</v>
      </c>
      <c r="AK209" s="92">
        <f t="shared" si="101"/>
        <v>289391.5530666667</v>
      </c>
      <c r="AL209" s="92"/>
      <c r="AM209" s="92"/>
      <c r="AN209" s="92"/>
      <c r="AO209" s="92"/>
      <c r="AP209" s="97"/>
      <c r="AQ209" s="94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  <c r="CF209" s="97"/>
      <c r="CG209" s="97"/>
      <c r="CH209" s="97"/>
      <c r="CI209" s="97"/>
      <c r="CJ209" s="97"/>
      <c r="CK209" s="97"/>
      <c r="CL209" s="97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/>
      <c r="KO209" s="97"/>
      <c r="KP209" s="97"/>
      <c r="KQ209" s="97"/>
      <c r="KR209" s="97"/>
      <c r="KS209" s="97"/>
      <c r="KT209" s="97"/>
      <c r="KU209" s="97"/>
      <c r="KV209" s="97"/>
      <c r="KW209" s="97"/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  <c r="TC209" s="97"/>
      <c r="TD209" s="97"/>
      <c r="TE209" s="97"/>
      <c r="TF209" s="97"/>
      <c r="TG209" s="97"/>
      <c r="TH209" s="97"/>
      <c r="TI209" s="97"/>
      <c r="TJ209" s="97"/>
      <c r="TK209" s="97"/>
      <c r="TL209" s="97"/>
      <c r="TM209" s="97"/>
      <c r="TN209" s="97"/>
      <c r="TO209" s="97"/>
      <c r="TP209" s="97"/>
      <c r="TQ209" s="97"/>
      <c r="TR209" s="97"/>
      <c r="TS209" s="97"/>
      <c r="TT209" s="97"/>
      <c r="TU209" s="97"/>
      <c r="TV209" s="97"/>
      <c r="TW209" s="97"/>
      <c r="TX209" s="97"/>
      <c r="TY209" s="97"/>
      <c r="TZ209" s="97"/>
      <c r="UA209" s="97"/>
      <c r="UB209" s="97"/>
      <c r="UC209" s="97"/>
      <c r="UD209" s="97"/>
      <c r="UE209" s="97"/>
      <c r="UF209" s="97"/>
      <c r="UG209" s="97"/>
      <c r="UH209" s="97"/>
      <c r="UI209" s="97"/>
      <c r="UJ209" s="97"/>
      <c r="UK209" s="97"/>
      <c r="UL209" s="97"/>
      <c r="UM209" s="97"/>
      <c r="UN209" s="97"/>
      <c r="UO209" s="97"/>
      <c r="UP209" s="97"/>
      <c r="UQ209" s="97"/>
      <c r="UR209" s="97"/>
      <c r="US209" s="97"/>
      <c r="UT209" s="97"/>
      <c r="UU209" s="97"/>
      <c r="UV209" s="97"/>
      <c r="UW209" s="97"/>
      <c r="UX209" s="97"/>
      <c r="UY209" s="97"/>
      <c r="UZ209" s="97"/>
      <c r="VA209" s="97"/>
      <c r="VB209" s="97"/>
      <c r="VC209" s="97"/>
      <c r="VD209" s="97"/>
      <c r="VE209" s="97"/>
      <c r="VF209" s="97"/>
    </row>
    <row r="210" spans="1:578" s="98" customFormat="1" ht="15">
      <c r="A210" s="84">
        <v>132</v>
      </c>
      <c r="B210" s="29" t="s">
        <v>43</v>
      </c>
      <c r="C210" s="85" t="s">
        <v>44</v>
      </c>
      <c r="D210" s="86">
        <v>203</v>
      </c>
      <c r="E210" s="85" t="s">
        <v>45</v>
      </c>
      <c r="F210" s="25" t="s">
        <v>46</v>
      </c>
      <c r="G210" s="29" t="s">
        <v>556</v>
      </c>
      <c r="H210" s="26" t="s">
        <v>557</v>
      </c>
      <c r="I210" s="89">
        <v>38930</v>
      </c>
      <c r="J210" s="90" t="s">
        <v>353</v>
      </c>
      <c r="K210" s="90"/>
      <c r="L210" s="88">
        <v>40</v>
      </c>
      <c r="M210" s="88" t="s">
        <v>49</v>
      </c>
      <c r="N210" s="88" t="s">
        <v>59</v>
      </c>
      <c r="O210" s="26" t="s">
        <v>553</v>
      </c>
      <c r="P210" s="87" t="s">
        <v>1174</v>
      </c>
      <c r="Q210" s="34" t="s">
        <v>1148</v>
      </c>
      <c r="R210" s="88">
        <v>1</v>
      </c>
      <c r="S210" s="92">
        <v>11881</v>
      </c>
      <c r="T210" s="92">
        <v>500</v>
      </c>
      <c r="U210" s="92"/>
      <c r="V210" s="91">
        <f t="shared" si="91"/>
        <v>12381</v>
      </c>
      <c r="W210" s="92">
        <f t="shared" si="102"/>
        <v>2476.2000000000003</v>
      </c>
      <c r="X210" s="92"/>
      <c r="Y210" s="92">
        <f t="shared" si="92"/>
        <v>14857.2</v>
      </c>
      <c r="Z210" s="92">
        <v>926</v>
      </c>
      <c r="AA210" s="92">
        <v>630</v>
      </c>
      <c r="AB210" s="92">
        <f>102.68*3</f>
        <v>308.04000000000002</v>
      </c>
      <c r="AC210" s="92">
        <f t="shared" si="93"/>
        <v>2600.0099999999998</v>
      </c>
      <c r="AD210" s="92">
        <f t="shared" si="94"/>
        <v>445.71600000000001</v>
      </c>
      <c r="AE210" s="92">
        <f t="shared" si="95"/>
        <v>757.71719999999993</v>
      </c>
      <c r="AF210" s="92">
        <f t="shared" si="96"/>
        <v>297.14400000000001</v>
      </c>
      <c r="AG210" s="92">
        <f t="shared" si="97"/>
        <v>2735.5333333333333</v>
      </c>
      <c r="AH210" s="92">
        <f t="shared" si="98"/>
        <v>27355.333333333336</v>
      </c>
      <c r="AI210" s="92">
        <f t="shared" si="99"/>
        <v>8206.6</v>
      </c>
      <c r="AJ210" s="92">
        <f t="shared" si="103"/>
        <v>24013.282755555556</v>
      </c>
      <c r="AK210" s="92">
        <f t="shared" si="101"/>
        <v>288159.39306666667</v>
      </c>
      <c r="AL210" s="92"/>
      <c r="AM210" s="92"/>
      <c r="AN210" s="92"/>
      <c r="AO210" s="92"/>
      <c r="AP210" s="97"/>
      <c r="AQ210" s="94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  <c r="DU210" s="97"/>
      <c r="DV210" s="97"/>
      <c r="DW210" s="97"/>
      <c r="DX210" s="97"/>
      <c r="DY210" s="97"/>
      <c r="DZ210" s="97"/>
      <c r="EA210" s="97"/>
      <c r="EB210" s="97"/>
      <c r="EC210" s="97"/>
      <c r="ED210" s="97"/>
      <c r="EE210" s="97"/>
      <c r="EF210" s="97"/>
      <c r="EG210" s="97"/>
      <c r="EH210" s="97"/>
      <c r="EI210" s="97"/>
      <c r="EJ210" s="97"/>
      <c r="EK210" s="97"/>
      <c r="EL210" s="97"/>
      <c r="EM210" s="97"/>
      <c r="EN210" s="97"/>
      <c r="EO210" s="97"/>
      <c r="EP210" s="97"/>
      <c r="EQ210" s="97"/>
      <c r="ER210" s="97"/>
      <c r="ES210" s="97"/>
      <c r="ET210" s="97"/>
      <c r="EU210" s="97"/>
      <c r="EV210" s="97"/>
      <c r="EW210" s="97"/>
      <c r="EX210" s="97"/>
      <c r="EY210" s="97"/>
      <c r="EZ210" s="97"/>
      <c r="FA210" s="97"/>
      <c r="FB210" s="97"/>
      <c r="FC210" s="97"/>
      <c r="FD210" s="97"/>
      <c r="FE210" s="97"/>
      <c r="FF210" s="97"/>
      <c r="FG210" s="97"/>
      <c r="FH210" s="97"/>
      <c r="FI210" s="97"/>
      <c r="FJ210" s="97"/>
      <c r="FK210" s="97"/>
      <c r="FL210" s="97"/>
      <c r="FM210" s="97"/>
      <c r="FN210" s="97"/>
      <c r="FO210" s="97"/>
      <c r="FP210" s="97"/>
      <c r="FQ210" s="97"/>
      <c r="FR210" s="97"/>
      <c r="FS210" s="97"/>
      <c r="FT210" s="97"/>
      <c r="FU210" s="97"/>
      <c r="FV210" s="97"/>
      <c r="FW210" s="97"/>
      <c r="FX210" s="97"/>
      <c r="FY210" s="97"/>
      <c r="FZ210" s="97"/>
      <c r="GA210" s="97"/>
      <c r="GB210" s="97"/>
      <c r="GC210" s="97"/>
      <c r="GD210" s="97"/>
      <c r="GE210" s="97"/>
      <c r="GF210" s="97"/>
      <c r="GG210" s="97"/>
      <c r="GH210" s="97"/>
      <c r="GI210" s="97"/>
      <c r="GJ210" s="97"/>
      <c r="GK210" s="97"/>
      <c r="GL210" s="97"/>
      <c r="GM210" s="97"/>
      <c r="GN210" s="97"/>
      <c r="GO210" s="97"/>
      <c r="GP210" s="97"/>
      <c r="GQ210" s="97"/>
      <c r="GR210" s="97"/>
      <c r="GS210" s="97"/>
      <c r="GT210" s="97"/>
      <c r="GU210" s="97"/>
      <c r="GV210" s="97"/>
      <c r="GW210" s="97"/>
      <c r="GX210" s="97"/>
      <c r="GY210" s="97"/>
      <c r="GZ210" s="97"/>
      <c r="HA210" s="97"/>
      <c r="HB210" s="97"/>
      <c r="HC210" s="97"/>
      <c r="HD210" s="97"/>
      <c r="HE210" s="97"/>
      <c r="HF210" s="97"/>
      <c r="HG210" s="97"/>
      <c r="HH210" s="97"/>
      <c r="HI210" s="97"/>
      <c r="HJ210" s="97"/>
      <c r="HK210" s="97"/>
      <c r="HL210" s="97"/>
      <c r="HM210" s="97"/>
      <c r="HN210" s="97"/>
      <c r="HO210" s="97"/>
      <c r="HP210" s="97"/>
      <c r="HQ210" s="97"/>
      <c r="HR210" s="97"/>
      <c r="HS210" s="97"/>
      <c r="HT210" s="97"/>
      <c r="HU210" s="97"/>
      <c r="HV210" s="97"/>
      <c r="HW210" s="97"/>
      <c r="HX210" s="97"/>
      <c r="HY210" s="97"/>
      <c r="HZ210" s="97"/>
      <c r="IA210" s="97"/>
      <c r="IB210" s="97"/>
      <c r="IC210" s="97"/>
      <c r="ID210" s="97"/>
      <c r="IE210" s="97"/>
      <c r="IF210" s="97"/>
      <c r="IG210" s="97"/>
      <c r="IH210" s="97"/>
      <c r="II210" s="97"/>
      <c r="IJ210" s="97"/>
      <c r="IK210" s="97"/>
      <c r="IL210" s="97"/>
      <c r="IM210" s="97"/>
      <c r="IN210" s="97"/>
      <c r="IO210" s="97"/>
      <c r="IP210" s="97"/>
      <c r="IQ210" s="97"/>
      <c r="IR210" s="97"/>
      <c r="IS210" s="97"/>
      <c r="IT210" s="97"/>
      <c r="IU210" s="97"/>
      <c r="IV210" s="97"/>
      <c r="IW210" s="97"/>
      <c r="IX210" s="97"/>
      <c r="IY210" s="97"/>
      <c r="IZ210" s="97"/>
      <c r="JA210" s="97"/>
      <c r="JB210" s="97"/>
      <c r="JC210" s="97"/>
      <c r="JD210" s="97"/>
      <c r="JE210" s="97"/>
      <c r="JF210" s="97"/>
      <c r="JG210" s="97"/>
      <c r="JH210" s="97"/>
      <c r="JI210" s="97"/>
      <c r="JJ210" s="97"/>
      <c r="JK210" s="97"/>
      <c r="JL210" s="97"/>
      <c r="JM210" s="97"/>
      <c r="JN210" s="97"/>
      <c r="JO210" s="97"/>
      <c r="JP210" s="97"/>
      <c r="JQ210" s="97"/>
      <c r="JR210" s="97"/>
      <c r="JS210" s="97"/>
      <c r="JT210" s="97"/>
      <c r="JU210" s="97"/>
      <c r="JV210" s="97"/>
      <c r="JW210" s="97"/>
      <c r="JX210" s="97"/>
      <c r="JY210" s="97"/>
      <c r="JZ210" s="97"/>
      <c r="KA210" s="97"/>
      <c r="KB210" s="97"/>
      <c r="KC210" s="97"/>
      <c r="KD210" s="97"/>
      <c r="KE210" s="97"/>
      <c r="KF210" s="97"/>
      <c r="KG210" s="97"/>
      <c r="KH210" s="97"/>
      <c r="KI210" s="97"/>
      <c r="KJ210" s="97"/>
      <c r="KK210" s="97"/>
      <c r="KL210" s="97"/>
      <c r="KM210" s="97"/>
      <c r="KN210" s="97"/>
      <c r="KO210" s="97"/>
      <c r="KP210" s="97"/>
      <c r="KQ210" s="97"/>
      <c r="KR210" s="97"/>
      <c r="KS210" s="97"/>
      <c r="KT210" s="97"/>
      <c r="KU210" s="97"/>
      <c r="KV210" s="97"/>
      <c r="KW210" s="97"/>
      <c r="KX210" s="97"/>
      <c r="KY210" s="97"/>
      <c r="KZ210" s="97"/>
      <c r="LA210" s="97"/>
      <c r="LB210" s="97"/>
      <c r="LC210" s="97"/>
      <c r="LD210" s="97"/>
      <c r="LE210" s="97"/>
      <c r="LF210" s="97"/>
      <c r="LG210" s="97"/>
      <c r="LH210" s="97"/>
      <c r="LI210" s="97"/>
      <c r="LJ210" s="97"/>
      <c r="LK210" s="97"/>
      <c r="LL210" s="97"/>
      <c r="LM210" s="97"/>
      <c r="LN210" s="97"/>
      <c r="LO210" s="97"/>
      <c r="LP210" s="97"/>
      <c r="LQ210" s="97"/>
      <c r="LR210" s="97"/>
      <c r="LS210" s="97"/>
      <c r="LT210" s="97"/>
      <c r="LU210" s="97"/>
      <c r="LV210" s="97"/>
      <c r="LW210" s="97"/>
      <c r="LX210" s="97"/>
      <c r="LY210" s="97"/>
      <c r="LZ210" s="97"/>
      <c r="MA210" s="97"/>
      <c r="MB210" s="97"/>
      <c r="MC210" s="97"/>
      <c r="MD210" s="97"/>
      <c r="ME210" s="97"/>
      <c r="MF210" s="97"/>
      <c r="MG210" s="97"/>
      <c r="MH210" s="97"/>
      <c r="MI210" s="97"/>
      <c r="MJ210" s="97"/>
      <c r="MK210" s="97"/>
      <c r="ML210" s="97"/>
      <c r="MM210" s="97"/>
      <c r="MN210" s="97"/>
      <c r="MO210" s="97"/>
      <c r="MP210" s="97"/>
      <c r="MQ210" s="97"/>
      <c r="MR210" s="97"/>
      <c r="MS210" s="97"/>
      <c r="MT210" s="97"/>
      <c r="MU210" s="97"/>
      <c r="MV210" s="97"/>
      <c r="MW210" s="97"/>
      <c r="MX210" s="97"/>
      <c r="MY210" s="97"/>
      <c r="MZ210" s="97"/>
      <c r="NA210" s="97"/>
      <c r="NB210" s="97"/>
      <c r="NC210" s="97"/>
      <c r="ND210" s="97"/>
      <c r="NE210" s="97"/>
      <c r="NF210" s="97"/>
      <c r="NG210" s="97"/>
      <c r="NH210" s="97"/>
      <c r="NI210" s="97"/>
      <c r="NJ210" s="97"/>
      <c r="NK210" s="97"/>
      <c r="NL210" s="97"/>
      <c r="NM210" s="97"/>
      <c r="NN210" s="97"/>
      <c r="NO210" s="97"/>
      <c r="NP210" s="97"/>
      <c r="NQ210" s="97"/>
      <c r="NR210" s="97"/>
      <c r="NS210" s="97"/>
      <c r="NT210" s="97"/>
      <c r="NU210" s="97"/>
      <c r="NV210" s="97"/>
      <c r="NW210" s="97"/>
      <c r="NX210" s="97"/>
      <c r="NY210" s="97"/>
      <c r="NZ210" s="97"/>
      <c r="OA210" s="97"/>
      <c r="OB210" s="97"/>
      <c r="OC210" s="97"/>
      <c r="OD210" s="97"/>
      <c r="OE210" s="97"/>
      <c r="OF210" s="97"/>
      <c r="OG210" s="97"/>
      <c r="OH210" s="97"/>
      <c r="OI210" s="97"/>
      <c r="OJ210" s="97"/>
      <c r="OK210" s="97"/>
      <c r="OL210" s="97"/>
      <c r="OM210" s="97"/>
      <c r="ON210" s="97"/>
      <c r="OO210" s="97"/>
      <c r="OP210" s="97"/>
      <c r="OQ210" s="97"/>
      <c r="OR210" s="97"/>
      <c r="OS210" s="97"/>
      <c r="OT210" s="97"/>
      <c r="OU210" s="97"/>
      <c r="OV210" s="97"/>
      <c r="OW210" s="97"/>
      <c r="OX210" s="97"/>
      <c r="OY210" s="97"/>
      <c r="OZ210" s="97"/>
      <c r="PA210" s="97"/>
      <c r="PB210" s="97"/>
      <c r="PC210" s="97"/>
      <c r="PD210" s="97"/>
      <c r="PE210" s="97"/>
      <c r="PF210" s="97"/>
      <c r="PG210" s="97"/>
      <c r="PH210" s="97"/>
      <c r="PI210" s="97"/>
      <c r="PJ210" s="97"/>
      <c r="PK210" s="97"/>
      <c r="PL210" s="97"/>
      <c r="PM210" s="97"/>
      <c r="PN210" s="97"/>
      <c r="PO210" s="97"/>
      <c r="PP210" s="97"/>
      <c r="PQ210" s="97"/>
      <c r="PR210" s="97"/>
      <c r="PS210" s="97"/>
      <c r="PT210" s="97"/>
      <c r="PU210" s="97"/>
      <c r="PV210" s="97"/>
      <c r="PW210" s="97"/>
      <c r="PX210" s="97"/>
      <c r="PY210" s="97"/>
      <c r="PZ210" s="97"/>
      <c r="QA210" s="97"/>
      <c r="QB210" s="97"/>
      <c r="QC210" s="97"/>
      <c r="QD210" s="97"/>
      <c r="QE210" s="97"/>
      <c r="QF210" s="97"/>
      <c r="QG210" s="97"/>
      <c r="QH210" s="97"/>
      <c r="QI210" s="97"/>
      <c r="QJ210" s="97"/>
      <c r="QK210" s="97"/>
      <c r="QL210" s="97"/>
      <c r="QM210" s="97"/>
      <c r="QN210" s="97"/>
      <c r="QO210" s="97"/>
      <c r="QP210" s="97"/>
      <c r="QQ210" s="97"/>
      <c r="QR210" s="97"/>
      <c r="QS210" s="97"/>
      <c r="QT210" s="97"/>
      <c r="QU210" s="97"/>
      <c r="QV210" s="97"/>
      <c r="QW210" s="97"/>
      <c r="QX210" s="97"/>
      <c r="QY210" s="97"/>
      <c r="QZ210" s="97"/>
      <c r="RA210" s="97"/>
      <c r="RB210" s="97"/>
      <c r="RC210" s="97"/>
      <c r="RD210" s="97"/>
      <c r="RE210" s="97"/>
      <c r="RF210" s="97"/>
      <c r="RG210" s="97"/>
      <c r="RH210" s="97"/>
      <c r="RI210" s="97"/>
      <c r="RJ210" s="97"/>
      <c r="RK210" s="97"/>
      <c r="RL210" s="97"/>
      <c r="RM210" s="97"/>
      <c r="RN210" s="97"/>
      <c r="RO210" s="97"/>
      <c r="RP210" s="97"/>
      <c r="RQ210" s="97"/>
      <c r="RR210" s="97"/>
      <c r="RS210" s="97"/>
      <c r="RT210" s="97"/>
      <c r="RU210" s="97"/>
      <c r="RV210" s="97"/>
      <c r="RW210" s="97"/>
      <c r="RX210" s="97"/>
      <c r="RY210" s="97"/>
      <c r="RZ210" s="97"/>
      <c r="SA210" s="97"/>
      <c r="SB210" s="97"/>
      <c r="SC210" s="97"/>
      <c r="SD210" s="97"/>
      <c r="SE210" s="97"/>
      <c r="SF210" s="97"/>
      <c r="SG210" s="97"/>
      <c r="SH210" s="97"/>
      <c r="SI210" s="97"/>
      <c r="SJ210" s="97"/>
      <c r="SK210" s="97"/>
      <c r="SL210" s="97"/>
      <c r="SM210" s="97"/>
      <c r="SN210" s="97"/>
      <c r="SO210" s="97"/>
      <c r="SP210" s="97"/>
      <c r="SQ210" s="97"/>
      <c r="SR210" s="97"/>
      <c r="SS210" s="97"/>
      <c r="ST210" s="97"/>
      <c r="SU210" s="97"/>
      <c r="SV210" s="97"/>
      <c r="SW210" s="97"/>
      <c r="SX210" s="97"/>
      <c r="SY210" s="97"/>
      <c r="SZ210" s="97"/>
      <c r="TA210" s="97"/>
      <c r="TB210" s="97"/>
      <c r="TC210" s="97"/>
      <c r="TD210" s="97"/>
      <c r="TE210" s="97"/>
      <c r="TF210" s="97"/>
      <c r="TG210" s="97"/>
      <c r="TH210" s="97"/>
      <c r="TI210" s="97"/>
      <c r="TJ210" s="97"/>
      <c r="TK210" s="97"/>
      <c r="TL210" s="97"/>
      <c r="TM210" s="97"/>
      <c r="TN210" s="97"/>
      <c r="TO210" s="97"/>
      <c r="TP210" s="97"/>
      <c r="TQ210" s="97"/>
      <c r="TR210" s="97"/>
      <c r="TS210" s="97"/>
      <c r="TT210" s="97"/>
      <c r="TU210" s="97"/>
      <c r="TV210" s="97"/>
      <c r="TW210" s="97"/>
      <c r="TX210" s="97"/>
      <c r="TY210" s="97"/>
      <c r="TZ210" s="97"/>
      <c r="UA210" s="97"/>
      <c r="UB210" s="97"/>
      <c r="UC210" s="97"/>
      <c r="UD210" s="97"/>
      <c r="UE210" s="97"/>
      <c r="UF210" s="97"/>
      <c r="UG210" s="97"/>
      <c r="UH210" s="97"/>
      <c r="UI210" s="97"/>
      <c r="UJ210" s="97"/>
      <c r="UK210" s="97"/>
      <c r="UL210" s="97"/>
      <c r="UM210" s="97"/>
      <c r="UN210" s="97"/>
      <c r="UO210" s="97"/>
      <c r="UP210" s="97"/>
      <c r="UQ210" s="97"/>
      <c r="UR210" s="97"/>
      <c r="US210" s="97"/>
      <c r="UT210" s="97"/>
      <c r="UU210" s="97"/>
      <c r="UV210" s="97"/>
      <c r="UW210" s="97"/>
      <c r="UX210" s="97"/>
      <c r="UY210" s="97"/>
      <c r="UZ210" s="97"/>
      <c r="VA210" s="97"/>
      <c r="VB210" s="97"/>
      <c r="VC210" s="97"/>
      <c r="VD210" s="97"/>
      <c r="VE210" s="97"/>
      <c r="VF210" s="97"/>
    </row>
    <row r="211" spans="1:578" s="98" customFormat="1" ht="15">
      <c r="A211" s="84">
        <v>133</v>
      </c>
      <c r="B211" s="29" t="s">
        <v>43</v>
      </c>
      <c r="C211" s="85" t="s">
        <v>44</v>
      </c>
      <c r="D211" s="86">
        <v>203</v>
      </c>
      <c r="E211" s="85" t="s">
        <v>45</v>
      </c>
      <c r="F211" s="25" t="s">
        <v>46</v>
      </c>
      <c r="G211" s="29" t="s">
        <v>558</v>
      </c>
      <c r="H211" s="26" t="s">
        <v>559</v>
      </c>
      <c r="I211" s="89">
        <v>33280</v>
      </c>
      <c r="J211" s="90" t="s">
        <v>353</v>
      </c>
      <c r="K211" s="90"/>
      <c r="L211" s="88">
        <v>40</v>
      </c>
      <c r="M211" s="88" t="s">
        <v>49</v>
      </c>
      <c r="N211" s="88" t="s">
        <v>59</v>
      </c>
      <c r="O211" s="26" t="s">
        <v>553</v>
      </c>
      <c r="P211" s="87" t="s">
        <v>1174</v>
      </c>
      <c r="Q211" s="34" t="s">
        <v>1148</v>
      </c>
      <c r="R211" s="88">
        <v>1</v>
      </c>
      <c r="S211" s="92">
        <v>11881</v>
      </c>
      <c r="T211" s="92">
        <v>500</v>
      </c>
      <c r="U211" s="92"/>
      <c r="V211" s="91">
        <f t="shared" si="91"/>
        <v>12381</v>
      </c>
      <c r="W211" s="92">
        <f t="shared" si="102"/>
        <v>2476.2000000000003</v>
      </c>
      <c r="X211" s="92"/>
      <c r="Y211" s="92">
        <f t="shared" si="92"/>
        <v>14857.2</v>
      </c>
      <c r="Z211" s="92">
        <v>926</v>
      </c>
      <c r="AA211" s="92">
        <v>630</v>
      </c>
      <c r="AB211" s="93">
        <f>102.68*6</f>
        <v>616.08000000000004</v>
      </c>
      <c r="AC211" s="92">
        <f t="shared" si="93"/>
        <v>2600.0099999999998</v>
      </c>
      <c r="AD211" s="92">
        <f t="shared" si="94"/>
        <v>445.71600000000001</v>
      </c>
      <c r="AE211" s="92">
        <f t="shared" si="95"/>
        <v>757.71719999999993</v>
      </c>
      <c r="AF211" s="92">
        <f t="shared" si="96"/>
        <v>297.14400000000001</v>
      </c>
      <c r="AG211" s="92">
        <f t="shared" si="97"/>
        <v>2735.5333333333333</v>
      </c>
      <c r="AH211" s="92">
        <f t="shared" si="98"/>
        <v>27355.333333333336</v>
      </c>
      <c r="AI211" s="92">
        <f t="shared" si="99"/>
        <v>8206.6</v>
      </c>
      <c r="AJ211" s="92">
        <f t="shared" si="103"/>
        <v>24321.322755555557</v>
      </c>
      <c r="AK211" s="92">
        <f t="shared" si="101"/>
        <v>291855.87306666665</v>
      </c>
      <c r="AL211" s="92"/>
      <c r="AM211" s="92"/>
      <c r="AN211" s="92"/>
      <c r="AO211" s="92"/>
      <c r="AP211" s="97"/>
      <c r="AQ211" s="94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/>
      <c r="DZ211" s="97"/>
      <c r="EA211" s="97"/>
      <c r="EB211" s="97"/>
      <c r="EC211" s="97"/>
      <c r="ED211" s="97"/>
      <c r="EE211" s="97"/>
      <c r="EF211" s="97"/>
      <c r="EG211" s="97"/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97"/>
      <c r="LW211" s="97"/>
      <c r="LX211" s="97"/>
      <c r="LY211" s="97"/>
      <c r="LZ211" s="97"/>
      <c r="MA211" s="97"/>
      <c r="MB211" s="97"/>
      <c r="MC211" s="97"/>
      <c r="MD211" s="97"/>
      <c r="ME211" s="97"/>
      <c r="MF211" s="97"/>
      <c r="MG211" s="97"/>
      <c r="MH211" s="97"/>
      <c r="MI211" s="97"/>
      <c r="MJ211" s="97"/>
      <c r="MK211" s="97"/>
      <c r="ML211" s="97"/>
      <c r="MM211" s="97"/>
      <c r="MN211" s="97"/>
      <c r="MO211" s="97"/>
      <c r="MP211" s="97"/>
      <c r="MQ211" s="97"/>
      <c r="MR211" s="97"/>
      <c r="MS211" s="97"/>
      <c r="MT211" s="97"/>
      <c r="MU211" s="97"/>
      <c r="MV211" s="97"/>
      <c r="MW211" s="97"/>
      <c r="MX211" s="97"/>
      <c r="MY211" s="97"/>
      <c r="MZ211" s="97"/>
      <c r="NA211" s="97"/>
      <c r="NB211" s="97"/>
      <c r="NC211" s="97"/>
      <c r="ND211" s="97"/>
      <c r="NE211" s="97"/>
      <c r="NF211" s="97"/>
      <c r="NG211" s="97"/>
      <c r="NH211" s="97"/>
      <c r="NI211" s="97"/>
      <c r="NJ211" s="97"/>
      <c r="NK211" s="97"/>
      <c r="NL211" s="97"/>
      <c r="NM211" s="97"/>
      <c r="NN211" s="97"/>
      <c r="NO211" s="97"/>
      <c r="NP211" s="97"/>
      <c r="NQ211" s="97"/>
      <c r="NR211" s="97"/>
      <c r="NS211" s="97"/>
      <c r="NT211" s="97"/>
      <c r="NU211" s="97"/>
      <c r="NV211" s="97"/>
      <c r="NW211" s="97"/>
      <c r="NX211" s="97"/>
      <c r="NY211" s="97"/>
      <c r="NZ211" s="97"/>
      <c r="OA211" s="97"/>
      <c r="OB211" s="97"/>
      <c r="OC211" s="97"/>
      <c r="OD211" s="97"/>
      <c r="OE211" s="97"/>
      <c r="OF211" s="97"/>
      <c r="OG211" s="97"/>
      <c r="OH211" s="97"/>
      <c r="OI211" s="97"/>
      <c r="OJ211" s="97"/>
      <c r="OK211" s="97"/>
      <c r="OL211" s="97"/>
      <c r="OM211" s="97"/>
      <c r="ON211" s="97"/>
      <c r="OO211" s="97"/>
      <c r="OP211" s="97"/>
      <c r="OQ211" s="97"/>
      <c r="OR211" s="97"/>
      <c r="OS211" s="97"/>
      <c r="OT211" s="97"/>
      <c r="OU211" s="97"/>
      <c r="OV211" s="97"/>
      <c r="OW211" s="97"/>
      <c r="OX211" s="97"/>
      <c r="OY211" s="97"/>
      <c r="OZ211" s="97"/>
      <c r="PA211" s="97"/>
      <c r="PB211" s="97"/>
      <c r="PC211" s="97"/>
      <c r="PD211" s="97"/>
      <c r="PE211" s="97"/>
      <c r="PF211" s="97"/>
      <c r="PG211" s="97"/>
      <c r="PH211" s="97"/>
      <c r="PI211" s="97"/>
      <c r="PJ211" s="97"/>
      <c r="PK211" s="97"/>
      <c r="PL211" s="97"/>
      <c r="PM211" s="97"/>
      <c r="PN211" s="97"/>
      <c r="PO211" s="97"/>
      <c r="PP211" s="97"/>
      <c r="PQ211" s="97"/>
      <c r="PR211" s="97"/>
      <c r="PS211" s="97"/>
      <c r="PT211" s="97"/>
      <c r="PU211" s="97"/>
      <c r="PV211" s="97"/>
      <c r="PW211" s="97"/>
      <c r="PX211" s="97"/>
      <c r="PY211" s="97"/>
      <c r="PZ211" s="97"/>
      <c r="QA211" s="97"/>
      <c r="QB211" s="97"/>
      <c r="QC211" s="97"/>
      <c r="QD211" s="97"/>
      <c r="QE211" s="97"/>
      <c r="QF211" s="97"/>
      <c r="QG211" s="97"/>
      <c r="QH211" s="97"/>
      <c r="QI211" s="97"/>
      <c r="QJ211" s="97"/>
      <c r="QK211" s="97"/>
      <c r="QL211" s="97"/>
      <c r="QM211" s="97"/>
      <c r="QN211" s="97"/>
      <c r="QO211" s="97"/>
      <c r="QP211" s="97"/>
      <c r="QQ211" s="97"/>
      <c r="QR211" s="97"/>
      <c r="QS211" s="97"/>
      <c r="QT211" s="97"/>
      <c r="QU211" s="97"/>
      <c r="QV211" s="97"/>
      <c r="QW211" s="97"/>
      <c r="QX211" s="97"/>
      <c r="QY211" s="97"/>
      <c r="QZ211" s="97"/>
      <c r="RA211" s="97"/>
      <c r="RB211" s="97"/>
      <c r="RC211" s="97"/>
      <c r="RD211" s="97"/>
      <c r="RE211" s="97"/>
      <c r="RF211" s="97"/>
      <c r="RG211" s="97"/>
      <c r="RH211" s="97"/>
      <c r="RI211" s="97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  <c r="TC211" s="97"/>
      <c r="TD211" s="97"/>
      <c r="TE211" s="97"/>
      <c r="TF211" s="97"/>
      <c r="TG211" s="97"/>
      <c r="TH211" s="97"/>
      <c r="TI211" s="97"/>
      <c r="TJ211" s="97"/>
      <c r="TK211" s="97"/>
      <c r="TL211" s="97"/>
      <c r="TM211" s="97"/>
      <c r="TN211" s="97"/>
      <c r="TO211" s="97"/>
      <c r="TP211" s="97"/>
      <c r="TQ211" s="97"/>
      <c r="TR211" s="97"/>
      <c r="TS211" s="97"/>
      <c r="TT211" s="97"/>
      <c r="TU211" s="97"/>
      <c r="TV211" s="97"/>
      <c r="TW211" s="97"/>
      <c r="TX211" s="97"/>
      <c r="TY211" s="97"/>
      <c r="TZ211" s="97"/>
      <c r="UA211" s="97"/>
      <c r="UB211" s="97"/>
      <c r="UC211" s="97"/>
      <c r="UD211" s="97"/>
      <c r="UE211" s="97"/>
      <c r="UF211" s="97"/>
      <c r="UG211" s="97"/>
      <c r="UH211" s="97"/>
      <c r="UI211" s="97"/>
      <c r="UJ211" s="97"/>
      <c r="UK211" s="97"/>
      <c r="UL211" s="97"/>
      <c r="UM211" s="97"/>
      <c r="UN211" s="97"/>
      <c r="UO211" s="97"/>
      <c r="UP211" s="97"/>
      <c r="UQ211" s="97"/>
      <c r="UR211" s="97"/>
      <c r="US211" s="97"/>
      <c r="UT211" s="97"/>
      <c r="UU211" s="97"/>
      <c r="UV211" s="97"/>
      <c r="UW211" s="97"/>
      <c r="UX211" s="97"/>
      <c r="UY211" s="97"/>
      <c r="UZ211" s="97"/>
      <c r="VA211" s="97"/>
      <c r="VB211" s="97"/>
      <c r="VC211" s="97"/>
      <c r="VD211" s="97"/>
      <c r="VE211" s="97"/>
      <c r="VF211" s="97"/>
    </row>
    <row r="212" spans="1:578" s="98" customFormat="1" ht="15">
      <c r="A212" s="84">
        <v>134</v>
      </c>
      <c r="B212" s="29" t="s">
        <v>43</v>
      </c>
      <c r="C212" s="85" t="s">
        <v>44</v>
      </c>
      <c r="D212" s="86">
        <v>203</v>
      </c>
      <c r="E212" s="85" t="s">
        <v>45</v>
      </c>
      <c r="F212" s="25" t="s">
        <v>46</v>
      </c>
      <c r="G212" s="29" t="s">
        <v>560</v>
      </c>
      <c r="H212" s="26" t="s">
        <v>561</v>
      </c>
      <c r="I212" s="89">
        <v>38839</v>
      </c>
      <c r="J212" s="90" t="s">
        <v>353</v>
      </c>
      <c r="K212" s="90"/>
      <c r="L212" s="88">
        <v>40</v>
      </c>
      <c r="M212" s="88" t="s">
        <v>49</v>
      </c>
      <c r="N212" s="88" t="s">
        <v>59</v>
      </c>
      <c r="O212" s="26" t="s">
        <v>553</v>
      </c>
      <c r="P212" s="87" t="s">
        <v>1174</v>
      </c>
      <c r="Q212" s="34" t="s">
        <v>1148</v>
      </c>
      <c r="R212" s="88">
        <v>1</v>
      </c>
      <c r="S212" s="92">
        <v>11881</v>
      </c>
      <c r="T212" s="92">
        <v>500</v>
      </c>
      <c r="U212" s="92"/>
      <c r="V212" s="91">
        <f t="shared" si="91"/>
        <v>12381</v>
      </c>
      <c r="W212" s="92">
        <f t="shared" si="102"/>
        <v>2476.2000000000003</v>
      </c>
      <c r="X212" s="92"/>
      <c r="Y212" s="92">
        <f t="shared" si="92"/>
        <v>14857.2</v>
      </c>
      <c r="Z212" s="92">
        <v>926</v>
      </c>
      <c r="AA212" s="92">
        <v>630</v>
      </c>
      <c r="AB212" s="92">
        <f>102.68*3</f>
        <v>308.04000000000002</v>
      </c>
      <c r="AC212" s="92">
        <f t="shared" si="93"/>
        <v>2600.0099999999998</v>
      </c>
      <c r="AD212" s="92">
        <f t="shared" si="94"/>
        <v>445.71600000000001</v>
      </c>
      <c r="AE212" s="92">
        <f t="shared" si="95"/>
        <v>757.71719999999993</v>
      </c>
      <c r="AF212" s="92">
        <f t="shared" si="96"/>
        <v>297.14400000000001</v>
      </c>
      <c r="AG212" s="92">
        <f t="shared" si="97"/>
        <v>2735.5333333333333</v>
      </c>
      <c r="AH212" s="92">
        <f t="shared" si="98"/>
        <v>27355.333333333336</v>
      </c>
      <c r="AI212" s="92">
        <f t="shared" si="99"/>
        <v>8206.6</v>
      </c>
      <c r="AJ212" s="92">
        <f t="shared" si="103"/>
        <v>24013.282755555556</v>
      </c>
      <c r="AK212" s="92">
        <f t="shared" si="101"/>
        <v>288159.39306666667</v>
      </c>
      <c r="AL212" s="92"/>
      <c r="AM212" s="92"/>
      <c r="AN212" s="92"/>
      <c r="AO212" s="92"/>
      <c r="AP212" s="97"/>
      <c r="AQ212" s="94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  <c r="CR212" s="97"/>
      <c r="CS212" s="97"/>
      <c r="CT212" s="97"/>
      <c r="CU212" s="97"/>
      <c r="CV212" s="97"/>
      <c r="CW212" s="97"/>
      <c r="CX212" s="97"/>
      <c r="CY212" s="97"/>
      <c r="CZ212" s="97"/>
      <c r="DA212" s="97"/>
      <c r="DB212" s="97"/>
      <c r="DC212" s="97"/>
      <c r="DD212" s="97"/>
      <c r="DE212" s="97"/>
      <c r="DF212" s="97"/>
      <c r="DG212" s="97"/>
      <c r="DH212" s="97"/>
      <c r="DI212" s="97"/>
      <c r="DJ212" s="97"/>
      <c r="DK212" s="97"/>
      <c r="DL212" s="97"/>
      <c r="DM212" s="97"/>
      <c r="DN212" s="97"/>
      <c r="DO212" s="97"/>
      <c r="DP212" s="97"/>
      <c r="DQ212" s="97"/>
      <c r="DR212" s="97"/>
      <c r="DS212" s="97"/>
      <c r="DT212" s="97"/>
      <c r="DU212" s="97"/>
      <c r="DV212" s="97"/>
      <c r="DW212" s="97"/>
      <c r="DX212" s="97"/>
      <c r="DY212" s="97"/>
      <c r="DZ212" s="97"/>
      <c r="EA212" s="97"/>
      <c r="EB212" s="97"/>
      <c r="EC212" s="97"/>
      <c r="ED212" s="97"/>
      <c r="EE212" s="97"/>
      <c r="EF212" s="97"/>
      <c r="EG212" s="97"/>
      <c r="EH212" s="97"/>
      <c r="EI212" s="97"/>
      <c r="EJ212" s="97"/>
      <c r="EK212" s="97"/>
      <c r="EL212" s="97"/>
      <c r="EM212" s="97"/>
      <c r="EN212" s="97"/>
      <c r="EO212" s="97"/>
      <c r="EP212" s="97"/>
      <c r="EQ212" s="97"/>
      <c r="ER212" s="97"/>
      <c r="ES212" s="97"/>
      <c r="ET212" s="97"/>
      <c r="EU212" s="97"/>
      <c r="EV212" s="97"/>
      <c r="EW212" s="97"/>
      <c r="EX212" s="97"/>
      <c r="EY212" s="97"/>
      <c r="EZ212" s="97"/>
      <c r="FA212" s="97"/>
      <c r="FB212" s="97"/>
      <c r="FC212" s="97"/>
      <c r="FD212" s="97"/>
      <c r="FE212" s="97"/>
      <c r="FF212" s="97"/>
      <c r="FG212" s="97"/>
      <c r="FH212" s="97"/>
      <c r="FI212" s="97"/>
      <c r="FJ212" s="97"/>
      <c r="FK212" s="97"/>
      <c r="FL212" s="97"/>
      <c r="FM212" s="97"/>
      <c r="FN212" s="97"/>
      <c r="FO212" s="97"/>
      <c r="FP212" s="97"/>
      <c r="FQ212" s="97"/>
      <c r="FR212" s="97"/>
      <c r="FS212" s="97"/>
      <c r="FT212" s="97"/>
      <c r="FU212" s="97"/>
      <c r="FV212" s="97"/>
      <c r="FW212" s="97"/>
      <c r="FX212" s="97"/>
      <c r="FY212" s="97"/>
      <c r="FZ212" s="97"/>
      <c r="GA212" s="97"/>
      <c r="GB212" s="97"/>
      <c r="GC212" s="97"/>
      <c r="GD212" s="97"/>
      <c r="GE212" s="97"/>
      <c r="GF212" s="97"/>
      <c r="GG212" s="97"/>
      <c r="GH212" s="97"/>
      <c r="GI212" s="97"/>
      <c r="GJ212" s="97"/>
      <c r="GK212" s="97"/>
      <c r="GL212" s="97"/>
      <c r="GM212" s="97"/>
      <c r="GN212" s="97"/>
      <c r="GO212" s="97"/>
      <c r="GP212" s="97"/>
      <c r="GQ212" s="97"/>
      <c r="GR212" s="97"/>
      <c r="GS212" s="97"/>
      <c r="GT212" s="97"/>
      <c r="GU212" s="97"/>
      <c r="GV212" s="97"/>
      <c r="GW212" s="97"/>
      <c r="GX212" s="97"/>
      <c r="GY212" s="97"/>
      <c r="GZ212" s="97"/>
      <c r="HA212" s="97"/>
      <c r="HB212" s="97"/>
      <c r="HC212" s="97"/>
      <c r="HD212" s="97"/>
      <c r="HE212" s="97"/>
      <c r="HF212" s="97"/>
      <c r="HG212" s="97"/>
      <c r="HH212" s="97"/>
      <c r="HI212" s="97"/>
      <c r="HJ212" s="97"/>
      <c r="HK212" s="97"/>
      <c r="HL212" s="97"/>
      <c r="HM212" s="97"/>
      <c r="HN212" s="97"/>
      <c r="HO212" s="97"/>
      <c r="HP212" s="97"/>
      <c r="HQ212" s="97"/>
      <c r="HR212" s="97"/>
      <c r="HS212" s="97"/>
      <c r="HT212" s="97"/>
      <c r="HU212" s="97"/>
      <c r="HV212" s="97"/>
      <c r="HW212" s="97"/>
      <c r="HX212" s="97"/>
      <c r="HY212" s="97"/>
      <c r="HZ212" s="97"/>
      <c r="IA212" s="97"/>
      <c r="IB212" s="97"/>
      <c r="IC212" s="97"/>
      <c r="ID212" s="97"/>
      <c r="IE212" s="97"/>
      <c r="IF212" s="97"/>
      <c r="IG212" s="97"/>
      <c r="IH212" s="97"/>
      <c r="II212" s="97"/>
      <c r="IJ212" s="97"/>
      <c r="IK212" s="97"/>
      <c r="IL212" s="97"/>
      <c r="IM212" s="97"/>
      <c r="IN212" s="97"/>
      <c r="IO212" s="97"/>
      <c r="IP212" s="97"/>
      <c r="IQ212" s="97"/>
      <c r="IR212" s="97"/>
      <c r="IS212" s="97"/>
      <c r="IT212" s="97"/>
      <c r="IU212" s="97"/>
      <c r="IV212" s="97"/>
      <c r="IW212" s="97"/>
      <c r="IX212" s="97"/>
      <c r="IY212" s="97"/>
      <c r="IZ212" s="97"/>
      <c r="JA212" s="97"/>
      <c r="JB212" s="97"/>
      <c r="JC212" s="97"/>
      <c r="JD212" s="97"/>
      <c r="JE212" s="97"/>
      <c r="JF212" s="97"/>
      <c r="JG212" s="97"/>
      <c r="JH212" s="97"/>
      <c r="JI212" s="97"/>
      <c r="JJ212" s="97"/>
      <c r="JK212" s="97"/>
      <c r="JL212" s="97"/>
      <c r="JM212" s="97"/>
      <c r="JN212" s="97"/>
      <c r="JO212" s="97"/>
      <c r="JP212" s="97"/>
      <c r="JQ212" s="97"/>
      <c r="JR212" s="97"/>
      <c r="JS212" s="97"/>
      <c r="JT212" s="97"/>
      <c r="JU212" s="97"/>
      <c r="JV212" s="97"/>
      <c r="JW212" s="97"/>
      <c r="JX212" s="97"/>
      <c r="JY212" s="97"/>
      <c r="JZ212" s="97"/>
      <c r="KA212" s="97"/>
      <c r="KB212" s="97"/>
      <c r="KC212" s="97"/>
      <c r="KD212" s="97"/>
      <c r="KE212" s="97"/>
      <c r="KF212" s="97"/>
      <c r="KG212" s="97"/>
      <c r="KH212" s="97"/>
      <c r="KI212" s="97"/>
      <c r="KJ212" s="97"/>
      <c r="KK212" s="97"/>
      <c r="KL212" s="97"/>
      <c r="KM212" s="97"/>
      <c r="KN212" s="97"/>
      <c r="KO212" s="97"/>
      <c r="KP212" s="97"/>
      <c r="KQ212" s="97"/>
      <c r="KR212" s="97"/>
      <c r="KS212" s="97"/>
      <c r="KT212" s="97"/>
      <c r="KU212" s="97"/>
      <c r="KV212" s="97"/>
      <c r="KW212" s="97"/>
      <c r="KX212" s="97"/>
      <c r="KY212" s="97"/>
      <c r="KZ212" s="97"/>
      <c r="LA212" s="97"/>
      <c r="LB212" s="97"/>
      <c r="LC212" s="97"/>
      <c r="LD212" s="97"/>
      <c r="LE212" s="97"/>
      <c r="LF212" s="97"/>
      <c r="LG212" s="97"/>
      <c r="LH212" s="97"/>
      <c r="LI212" s="97"/>
      <c r="LJ212" s="97"/>
      <c r="LK212" s="97"/>
      <c r="LL212" s="97"/>
      <c r="LM212" s="97"/>
      <c r="LN212" s="97"/>
      <c r="LO212" s="97"/>
      <c r="LP212" s="97"/>
      <c r="LQ212" s="97"/>
      <c r="LR212" s="97"/>
      <c r="LS212" s="97"/>
      <c r="LT212" s="97"/>
      <c r="LU212" s="97"/>
      <c r="LV212" s="97"/>
      <c r="LW212" s="97"/>
      <c r="LX212" s="97"/>
      <c r="LY212" s="97"/>
      <c r="LZ212" s="97"/>
      <c r="MA212" s="97"/>
      <c r="MB212" s="97"/>
      <c r="MC212" s="97"/>
      <c r="MD212" s="97"/>
      <c r="ME212" s="97"/>
      <c r="MF212" s="97"/>
      <c r="MG212" s="97"/>
      <c r="MH212" s="97"/>
      <c r="MI212" s="97"/>
      <c r="MJ212" s="97"/>
      <c r="MK212" s="97"/>
      <c r="ML212" s="97"/>
      <c r="MM212" s="97"/>
      <c r="MN212" s="97"/>
      <c r="MO212" s="97"/>
      <c r="MP212" s="97"/>
      <c r="MQ212" s="97"/>
      <c r="MR212" s="97"/>
      <c r="MS212" s="97"/>
      <c r="MT212" s="97"/>
      <c r="MU212" s="97"/>
      <c r="MV212" s="97"/>
      <c r="MW212" s="97"/>
      <c r="MX212" s="97"/>
      <c r="MY212" s="97"/>
      <c r="MZ212" s="97"/>
      <c r="NA212" s="97"/>
      <c r="NB212" s="97"/>
      <c r="NC212" s="97"/>
      <c r="ND212" s="97"/>
      <c r="NE212" s="97"/>
      <c r="NF212" s="97"/>
      <c r="NG212" s="97"/>
      <c r="NH212" s="97"/>
      <c r="NI212" s="97"/>
      <c r="NJ212" s="97"/>
      <c r="NK212" s="97"/>
      <c r="NL212" s="97"/>
      <c r="NM212" s="97"/>
      <c r="NN212" s="97"/>
      <c r="NO212" s="97"/>
      <c r="NP212" s="97"/>
      <c r="NQ212" s="97"/>
      <c r="NR212" s="97"/>
      <c r="NS212" s="97"/>
      <c r="NT212" s="97"/>
      <c r="NU212" s="97"/>
      <c r="NV212" s="97"/>
      <c r="NW212" s="97"/>
      <c r="NX212" s="97"/>
      <c r="NY212" s="97"/>
      <c r="NZ212" s="97"/>
      <c r="OA212" s="97"/>
      <c r="OB212" s="97"/>
      <c r="OC212" s="97"/>
      <c r="OD212" s="97"/>
      <c r="OE212" s="97"/>
      <c r="OF212" s="97"/>
      <c r="OG212" s="97"/>
      <c r="OH212" s="97"/>
      <c r="OI212" s="97"/>
      <c r="OJ212" s="97"/>
      <c r="OK212" s="97"/>
      <c r="OL212" s="97"/>
      <c r="OM212" s="97"/>
      <c r="ON212" s="97"/>
      <c r="OO212" s="97"/>
      <c r="OP212" s="97"/>
      <c r="OQ212" s="97"/>
      <c r="OR212" s="97"/>
      <c r="OS212" s="97"/>
      <c r="OT212" s="97"/>
      <c r="OU212" s="97"/>
      <c r="OV212" s="97"/>
      <c r="OW212" s="97"/>
      <c r="OX212" s="97"/>
      <c r="OY212" s="97"/>
      <c r="OZ212" s="97"/>
      <c r="PA212" s="97"/>
      <c r="PB212" s="97"/>
      <c r="PC212" s="97"/>
      <c r="PD212" s="97"/>
      <c r="PE212" s="97"/>
      <c r="PF212" s="97"/>
      <c r="PG212" s="97"/>
      <c r="PH212" s="97"/>
      <c r="PI212" s="97"/>
      <c r="PJ212" s="97"/>
      <c r="PK212" s="97"/>
      <c r="PL212" s="97"/>
      <c r="PM212" s="97"/>
      <c r="PN212" s="97"/>
      <c r="PO212" s="97"/>
      <c r="PP212" s="97"/>
      <c r="PQ212" s="97"/>
      <c r="PR212" s="97"/>
      <c r="PS212" s="97"/>
      <c r="PT212" s="97"/>
      <c r="PU212" s="97"/>
      <c r="PV212" s="97"/>
      <c r="PW212" s="97"/>
      <c r="PX212" s="97"/>
      <c r="PY212" s="97"/>
      <c r="PZ212" s="97"/>
      <c r="QA212" s="97"/>
      <c r="QB212" s="97"/>
      <c r="QC212" s="97"/>
      <c r="QD212" s="97"/>
      <c r="QE212" s="97"/>
      <c r="QF212" s="97"/>
      <c r="QG212" s="97"/>
      <c r="QH212" s="97"/>
      <c r="QI212" s="97"/>
      <c r="QJ212" s="97"/>
      <c r="QK212" s="97"/>
      <c r="QL212" s="97"/>
      <c r="QM212" s="97"/>
      <c r="QN212" s="97"/>
      <c r="QO212" s="97"/>
      <c r="QP212" s="97"/>
      <c r="QQ212" s="97"/>
      <c r="QR212" s="97"/>
      <c r="QS212" s="97"/>
      <c r="QT212" s="97"/>
      <c r="QU212" s="97"/>
      <c r="QV212" s="97"/>
      <c r="QW212" s="97"/>
      <c r="QX212" s="97"/>
      <c r="QY212" s="97"/>
      <c r="QZ212" s="97"/>
      <c r="RA212" s="97"/>
      <c r="RB212" s="97"/>
      <c r="RC212" s="97"/>
      <c r="RD212" s="97"/>
      <c r="RE212" s="97"/>
      <c r="RF212" s="97"/>
      <c r="RG212" s="97"/>
      <c r="RH212" s="97"/>
      <c r="RI212" s="97"/>
      <c r="RJ212" s="97"/>
      <c r="RK212" s="97"/>
      <c r="RL212" s="97"/>
      <c r="RM212" s="97"/>
      <c r="RN212" s="97"/>
      <c r="RO212" s="97"/>
      <c r="RP212" s="97"/>
      <c r="RQ212" s="97"/>
      <c r="RR212" s="97"/>
      <c r="RS212" s="97"/>
      <c r="RT212" s="97"/>
      <c r="RU212" s="97"/>
      <c r="RV212" s="97"/>
      <c r="RW212" s="97"/>
      <c r="RX212" s="97"/>
      <c r="RY212" s="97"/>
      <c r="RZ212" s="97"/>
      <c r="SA212" s="97"/>
      <c r="SB212" s="97"/>
      <c r="SC212" s="97"/>
      <c r="SD212" s="97"/>
      <c r="SE212" s="97"/>
      <c r="SF212" s="97"/>
      <c r="SG212" s="97"/>
      <c r="SH212" s="97"/>
      <c r="SI212" s="97"/>
      <c r="SJ212" s="97"/>
      <c r="SK212" s="97"/>
      <c r="SL212" s="97"/>
      <c r="SM212" s="97"/>
      <c r="SN212" s="97"/>
      <c r="SO212" s="97"/>
      <c r="SP212" s="97"/>
      <c r="SQ212" s="97"/>
      <c r="SR212" s="97"/>
      <c r="SS212" s="97"/>
      <c r="ST212" s="97"/>
      <c r="SU212" s="97"/>
      <c r="SV212" s="97"/>
      <c r="SW212" s="97"/>
      <c r="SX212" s="97"/>
      <c r="SY212" s="97"/>
      <c r="SZ212" s="97"/>
      <c r="TA212" s="97"/>
      <c r="TB212" s="97"/>
      <c r="TC212" s="97"/>
      <c r="TD212" s="97"/>
      <c r="TE212" s="97"/>
      <c r="TF212" s="97"/>
      <c r="TG212" s="97"/>
      <c r="TH212" s="97"/>
      <c r="TI212" s="97"/>
      <c r="TJ212" s="97"/>
      <c r="TK212" s="97"/>
      <c r="TL212" s="97"/>
      <c r="TM212" s="97"/>
      <c r="TN212" s="97"/>
      <c r="TO212" s="97"/>
      <c r="TP212" s="97"/>
      <c r="TQ212" s="97"/>
      <c r="TR212" s="97"/>
      <c r="TS212" s="97"/>
      <c r="TT212" s="97"/>
      <c r="TU212" s="97"/>
      <c r="TV212" s="97"/>
      <c r="TW212" s="97"/>
      <c r="TX212" s="97"/>
      <c r="TY212" s="97"/>
      <c r="TZ212" s="97"/>
      <c r="UA212" s="97"/>
      <c r="UB212" s="97"/>
      <c r="UC212" s="97"/>
      <c r="UD212" s="97"/>
      <c r="UE212" s="97"/>
      <c r="UF212" s="97"/>
      <c r="UG212" s="97"/>
      <c r="UH212" s="97"/>
      <c r="UI212" s="97"/>
      <c r="UJ212" s="97"/>
      <c r="UK212" s="97"/>
      <c r="UL212" s="97"/>
      <c r="UM212" s="97"/>
      <c r="UN212" s="97"/>
      <c r="UO212" s="97"/>
      <c r="UP212" s="97"/>
      <c r="UQ212" s="97"/>
      <c r="UR212" s="97"/>
      <c r="US212" s="97"/>
      <c r="UT212" s="97"/>
      <c r="UU212" s="97"/>
      <c r="UV212" s="97"/>
      <c r="UW212" s="97"/>
      <c r="UX212" s="97"/>
      <c r="UY212" s="97"/>
      <c r="UZ212" s="97"/>
      <c r="VA212" s="97"/>
      <c r="VB212" s="97"/>
      <c r="VC212" s="97"/>
      <c r="VD212" s="97"/>
      <c r="VE212" s="97"/>
      <c r="VF212" s="97"/>
    </row>
    <row r="213" spans="1:578" s="98" customFormat="1" ht="15">
      <c r="A213" s="84">
        <v>135</v>
      </c>
      <c r="B213" s="29" t="s">
        <v>43</v>
      </c>
      <c r="C213" s="85" t="s">
        <v>44</v>
      </c>
      <c r="D213" s="86">
        <v>203</v>
      </c>
      <c r="E213" s="85" t="s">
        <v>45</v>
      </c>
      <c r="F213" s="25" t="s">
        <v>46</v>
      </c>
      <c r="G213" s="29" t="s">
        <v>562</v>
      </c>
      <c r="H213" s="26" t="s">
        <v>563</v>
      </c>
      <c r="I213" s="89">
        <v>33543</v>
      </c>
      <c r="J213" s="90" t="s">
        <v>353</v>
      </c>
      <c r="K213" s="90"/>
      <c r="L213" s="88">
        <v>40</v>
      </c>
      <c r="M213" s="88" t="s">
        <v>49</v>
      </c>
      <c r="N213" s="88" t="s">
        <v>59</v>
      </c>
      <c r="O213" s="26" t="s">
        <v>553</v>
      </c>
      <c r="P213" s="87" t="s">
        <v>1174</v>
      </c>
      <c r="Q213" s="34" t="s">
        <v>1148</v>
      </c>
      <c r="R213" s="88">
        <v>1</v>
      </c>
      <c r="S213" s="92">
        <v>11881</v>
      </c>
      <c r="T213" s="92">
        <v>500</v>
      </c>
      <c r="U213" s="92"/>
      <c r="V213" s="91">
        <f t="shared" si="91"/>
        <v>12381</v>
      </c>
      <c r="W213" s="92">
        <f t="shared" si="102"/>
        <v>2476.2000000000003</v>
      </c>
      <c r="X213" s="92"/>
      <c r="Y213" s="92">
        <f t="shared" si="92"/>
        <v>14857.2</v>
      </c>
      <c r="Z213" s="92">
        <v>926</v>
      </c>
      <c r="AA213" s="92">
        <v>630</v>
      </c>
      <c r="AB213" s="93">
        <f>102.68*6</f>
        <v>616.08000000000004</v>
      </c>
      <c r="AC213" s="92">
        <f t="shared" si="93"/>
        <v>2600.0099999999998</v>
      </c>
      <c r="AD213" s="92">
        <f t="shared" si="94"/>
        <v>445.71600000000001</v>
      </c>
      <c r="AE213" s="92">
        <f t="shared" si="95"/>
        <v>757.71719999999993</v>
      </c>
      <c r="AF213" s="92">
        <f t="shared" si="96"/>
        <v>297.14400000000001</v>
      </c>
      <c r="AG213" s="92">
        <f t="shared" si="97"/>
        <v>2735.5333333333333</v>
      </c>
      <c r="AH213" s="92">
        <f t="shared" si="98"/>
        <v>27355.333333333336</v>
      </c>
      <c r="AI213" s="92">
        <f t="shared" si="99"/>
        <v>8206.6</v>
      </c>
      <c r="AJ213" s="92">
        <f t="shared" si="103"/>
        <v>24321.322755555557</v>
      </c>
      <c r="AK213" s="92">
        <f t="shared" si="101"/>
        <v>291855.87306666665</v>
      </c>
      <c r="AL213" s="92"/>
      <c r="AM213" s="92"/>
      <c r="AN213" s="92"/>
      <c r="AO213" s="92"/>
      <c r="AP213" s="97"/>
      <c r="AQ213" s="94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  <c r="CF213" s="97"/>
      <c r="CG213" s="97"/>
      <c r="CH213" s="97"/>
      <c r="CI213" s="97"/>
      <c r="CJ213" s="97"/>
      <c r="CK213" s="97"/>
      <c r="CL213" s="97"/>
      <c r="CM213" s="97"/>
      <c r="CN213" s="97"/>
      <c r="CO213" s="97"/>
      <c r="CP213" s="97"/>
      <c r="CQ213" s="97"/>
      <c r="CR213" s="97"/>
      <c r="CS213" s="97"/>
      <c r="CT213" s="97"/>
      <c r="CU213" s="97"/>
      <c r="CV213" s="97"/>
      <c r="CW213" s="97"/>
      <c r="CX213" s="97"/>
      <c r="CY213" s="97"/>
      <c r="CZ213" s="97"/>
      <c r="DA213" s="97"/>
      <c r="DB213" s="97"/>
      <c r="DC213" s="97"/>
      <c r="DD213" s="97"/>
      <c r="DE213" s="97"/>
      <c r="DF213" s="97"/>
      <c r="DG213" s="97"/>
      <c r="DH213" s="97"/>
      <c r="DI213" s="97"/>
      <c r="DJ213" s="97"/>
      <c r="DK213" s="97"/>
      <c r="DL213" s="97"/>
      <c r="DM213" s="97"/>
      <c r="DN213" s="97"/>
      <c r="DO213" s="97"/>
      <c r="DP213" s="97"/>
      <c r="DQ213" s="97"/>
      <c r="DR213" s="97"/>
      <c r="DS213" s="97"/>
      <c r="DT213" s="97"/>
      <c r="DU213" s="97"/>
      <c r="DV213" s="97"/>
      <c r="DW213" s="97"/>
      <c r="DX213" s="97"/>
      <c r="DY213" s="97"/>
      <c r="DZ213" s="97"/>
      <c r="EA213" s="97"/>
      <c r="EB213" s="97"/>
      <c r="EC213" s="97"/>
      <c r="ED213" s="97"/>
      <c r="EE213" s="97"/>
      <c r="EF213" s="97"/>
      <c r="EG213" s="97"/>
      <c r="EH213" s="97"/>
      <c r="EI213" s="97"/>
      <c r="EJ213" s="97"/>
      <c r="EK213" s="97"/>
      <c r="EL213" s="97"/>
      <c r="EM213" s="97"/>
      <c r="EN213" s="97"/>
      <c r="EO213" s="97"/>
      <c r="EP213" s="97"/>
      <c r="EQ213" s="97"/>
      <c r="ER213" s="97"/>
      <c r="ES213" s="97"/>
      <c r="ET213" s="97"/>
      <c r="EU213" s="97"/>
      <c r="EV213" s="97"/>
      <c r="EW213" s="97"/>
      <c r="EX213" s="97"/>
      <c r="EY213" s="97"/>
      <c r="EZ213" s="97"/>
      <c r="FA213" s="97"/>
      <c r="FB213" s="97"/>
      <c r="FC213" s="97"/>
      <c r="FD213" s="97"/>
      <c r="FE213" s="97"/>
      <c r="FF213" s="97"/>
      <c r="FG213" s="97"/>
      <c r="FH213" s="97"/>
      <c r="FI213" s="97"/>
      <c r="FJ213" s="97"/>
      <c r="FK213" s="97"/>
      <c r="FL213" s="97"/>
      <c r="FM213" s="97"/>
      <c r="FN213" s="97"/>
      <c r="FO213" s="97"/>
      <c r="FP213" s="97"/>
      <c r="FQ213" s="97"/>
      <c r="FR213" s="97"/>
      <c r="FS213" s="97"/>
      <c r="FT213" s="97"/>
      <c r="FU213" s="97"/>
      <c r="FV213" s="97"/>
      <c r="FW213" s="97"/>
      <c r="FX213" s="97"/>
      <c r="FY213" s="97"/>
      <c r="FZ213" s="97"/>
      <c r="GA213" s="97"/>
      <c r="GB213" s="97"/>
      <c r="GC213" s="97"/>
      <c r="GD213" s="97"/>
      <c r="GE213" s="97"/>
      <c r="GF213" s="97"/>
      <c r="GG213" s="97"/>
      <c r="GH213" s="97"/>
      <c r="GI213" s="97"/>
      <c r="GJ213" s="97"/>
      <c r="GK213" s="97"/>
      <c r="GL213" s="97"/>
      <c r="GM213" s="97"/>
      <c r="GN213" s="97"/>
      <c r="GO213" s="97"/>
      <c r="GP213" s="97"/>
      <c r="GQ213" s="97"/>
      <c r="GR213" s="97"/>
      <c r="GS213" s="97"/>
      <c r="GT213" s="97"/>
      <c r="GU213" s="97"/>
      <c r="GV213" s="97"/>
      <c r="GW213" s="97"/>
      <c r="GX213" s="97"/>
      <c r="GY213" s="97"/>
      <c r="GZ213" s="97"/>
      <c r="HA213" s="97"/>
      <c r="HB213" s="97"/>
      <c r="HC213" s="97"/>
      <c r="HD213" s="97"/>
      <c r="HE213" s="97"/>
      <c r="HF213" s="97"/>
      <c r="HG213" s="97"/>
      <c r="HH213" s="97"/>
      <c r="HI213" s="97"/>
      <c r="HJ213" s="97"/>
      <c r="HK213" s="97"/>
      <c r="HL213" s="97"/>
      <c r="HM213" s="97"/>
      <c r="HN213" s="97"/>
      <c r="HO213" s="97"/>
      <c r="HP213" s="97"/>
      <c r="HQ213" s="97"/>
      <c r="HR213" s="97"/>
      <c r="HS213" s="97"/>
      <c r="HT213" s="97"/>
      <c r="HU213" s="97"/>
      <c r="HV213" s="97"/>
      <c r="HW213" s="97"/>
      <c r="HX213" s="97"/>
      <c r="HY213" s="97"/>
      <c r="HZ213" s="97"/>
      <c r="IA213" s="97"/>
      <c r="IB213" s="97"/>
      <c r="IC213" s="97"/>
      <c r="ID213" s="97"/>
      <c r="IE213" s="97"/>
      <c r="IF213" s="97"/>
      <c r="IG213" s="97"/>
      <c r="IH213" s="97"/>
      <c r="II213" s="97"/>
      <c r="IJ213" s="97"/>
      <c r="IK213" s="97"/>
      <c r="IL213" s="97"/>
      <c r="IM213" s="97"/>
      <c r="IN213" s="97"/>
      <c r="IO213" s="97"/>
      <c r="IP213" s="97"/>
      <c r="IQ213" s="97"/>
      <c r="IR213" s="97"/>
      <c r="IS213" s="97"/>
      <c r="IT213" s="97"/>
      <c r="IU213" s="97"/>
      <c r="IV213" s="97"/>
      <c r="IW213" s="97"/>
      <c r="IX213" s="97"/>
      <c r="IY213" s="97"/>
      <c r="IZ213" s="97"/>
      <c r="JA213" s="97"/>
      <c r="JB213" s="97"/>
      <c r="JC213" s="97"/>
      <c r="JD213" s="97"/>
      <c r="JE213" s="97"/>
      <c r="JF213" s="97"/>
      <c r="JG213" s="97"/>
      <c r="JH213" s="97"/>
      <c r="JI213" s="97"/>
      <c r="JJ213" s="97"/>
      <c r="JK213" s="97"/>
      <c r="JL213" s="97"/>
      <c r="JM213" s="97"/>
      <c r="JN213" s="97"/>
      <c r="JO213" s="97"/>
      <c r="JP213" s="97"/>
      <c r="JQ213" s="97"/>
      <c r="JR213" s="97"/>
      <c r="JS213" s="97"/>
      <c r="JT213" s="97"/>
      <c r="JU213" s="97"/>
      <c r="JV213" s="97"/>
      <c r="JW213" s="97"/>
      <c r="JX213" s="97"/>
      <c r="JY213" s="97"/>
      <c r="JZ213" s="97"/>
      <c r="KA213" s="97"/>
      <c r="KB213" s="97"/>
      <c r="KC213" s="97"/>
      <c r="KD213" s="97"/>
      <c r="KE213" s="97"/>
      <c r="KF213" s="97"/>
      <c r="KG213" s="97"/>
      <c r="KH213" s="97"/>
      <c r="KI213" s="97"/>
      <c r="KJ213" s="97"/>
      <c r="KK213" s="97"/>
      <c r="KL213" s="97"/>
      <c r="KM213" s="97"/>
      <c r="KN213" s="97"/>
      <c r="KO213" s="97"/>
      <c r="KP213" s="97"/>
      <c r="KQ213" s="97"/>
      <c r="KR213" s="97"/>
      <c r="KS213" s="97"/>
      <c r="KT213" s="97"/>
      <c r="KU213" s="97"/>
      <c r="KV213" s="97"/>
      <c r="KW213" s="97"/>
      <c r="KX213" s="97"/>
      <c r="KY213" s="97"/>
      <c r="KZ213" s="97"/>
      <c r="LA213" s="97"/>
      <c r="LB213" s="97"/>
      <c r="LC213" s="97"/>
      <c r="LD213" s="97"/>
      <c r="LE213" s="97"/>
      <c r="LF213" s="97"/>
      <c r="LG213" s="97"/>
      <c r="LH213" s="97"/>
      <c r="LI213" s="97"/>
      <c r="LJ213" s="97"/>
      <c r="LK213" s="97"/>
      <c r="LL213" s="97"/>
      <c r="LM213" s="97"/>
      <c r="LN213" s="97"/>
      <c r="LO213" s="97"/>
      <c r="LP213" s="97"/>
      <c r="LQ213" s="97"/>
      <c r="LR213" s="97"/>
      <c r="LS213" s="97"/>
      <c r="LT213" s="97"/>
      <c r="LU213" s="97"/>
      <c r="LV213" s="97"/>
      <c r="LW213" s="97"/>
      <c r="LX213" s="97"/>
      <c r="LY213" s="97"/>
      <c r="LZ213" s="97"/>
      <c r="MA213" s="97"/>
      <c r="MB213" s="97"/>
      <c r="MC213" s="97"/>
      <c r="MD213" s="97"/>
      <c r="ME213" s="97"/>
      <c r="MF213" s="97"/>
      <c r="MG213" s="97"/>
      <c r="MH213" s="97"/>
      <c r="MI213" s="97"/>
      <c r="MJ213" s="97"/>
      <c r="MK213" s="97"/>
      <c r="ML213" s="97"/>
      <c r="MM213" s="97"/>
      <c r="MN213" s="97"/>
      <c r="MO213" s="97"/>
      <c r="MP213" s="97"/>
      <c r="MQ213" s="97"/>
      <c r="MR213" s="97"/>
      <c r="MS213" s="97"/>
      <c r="MT213" s="97"/>
      <c r="MU213" s="97"/>
      <c r="MV213" s="97"/>
      <c r="MW213" s="97"/>
      <c r="MX213" s="97"/>
      <c r="MY213" s="97"/>
      <c r="MZ213" s="97"/>
      <c r="NA213" s="97"/>
      <c r="NB213" s="97"/>
      <c r="NC213" s="97"/>
      <c r="ND213" s="97"/>
      <c r="NE213" s="97"/>
      <c r="NF213" s="97"/>
      <c r="NG213" s="97"/>
      <c r="NH213" s="97"/>
      <c r="NI213" s="97"/>
      <c r="NJ213" s="97"/>
      <c r="NK213" s="97"/>
      <c r="NL213" s="97"/>
      <c r="NM213" s="97"/>
      <c r="NN213" s="97"/>
      <c r="NO213" s="97"/>
      <c r="NP213" s="97"/>
      <c r="NQ213" s="97"/>
      <c r="NR213" s="97"/>
      <c r="NS213" s="97"/>
      <c r="NT213" s="97"/>
      <c r="NU213" s="97"/>
      <c r="NV213" s="97"/>
      <c r="NW213" s="97"/>
      <c r="NX213" s="97"/>
      <c r="NY213" s="97"/>
      <c r="NZ213" s="97"/>
      <c r="OA213" s="97"/>
      <c r="OB213" s="97"/>
      <c r="OC213" s="97"/>
      <c r="OD213" s="97"/>
      <c r="OE213" s="97"/>
      <c r="OF213" s="97"/>
      <c r="OG213" s="97"/>
      <c r="OH213" s="97"/>
      <c r="OI213" s="97"/>
      <c r="OJ213" s="97"/>
      <c r="OK213" s="97"/>
      <c r="OL213" s="97"/>
      <c r="OM213" s="97"/>
      <c r="ON213" s="97"/>
      <c r="OO213" s="97"/>
      <c r="OP213" s="97"/>
      <c r="OQ213" s="97"/>
      <c r="OR213" s="97"/>
      <c r="OS213" s="97"/>
      <c r="OT213" s="97"/>
      <c r="OU213" s="97"/>
      <c r="OV213" s="97"/>
      <c r="OW213" s="97"/>
      <c r="OX213" s="97"/>
      <c r="OY213" s="97"/>
      <c r="OZ213" s="97"/>
      <c r="PA213" s="97"/>
      <c r="PB213" s="97"/>
      <c r="PC213" s="97"/>
      <c r="PD213" s="97"/>
      <c r="PE213" s="97"/>
      <c r="PF213" s="97"/>
      <c r="PG213" s="97"/>
      <c r="PH213" s="97"/>
      <c r="PI213" s="97"/>
      <c r="PJ213" s="97"/>
      <c r="PK213" s="97"/>
      <c r="PL213" s="97"/>
      <c r="PM213" s="97"/>
      <c r="PN213" s="97"/>
      <c r="PO213" s="97"/>
      <c r="PP213" s="97"/>
      <c r="PQ213" s="97"/>
      <c r="PR213" s="97"/>
      <c r="PS213" s="97"/>
      <c r="PT213" s="97"/>
      <c r="PU213" s="97"/>
      <c r="PV213" s="97"/>
      <c r="PW213" s="97"/>
      <c r="PX213" s="97"/>
      <c r="PY213" s="97"/>
      <c r="PZ213" s="97"/>
      <c r="QA213" s="97"/>
      <c r="QB213" s="97"/>
      <c r="QC213" s="97"/>
      <c r="QD213" s="97"/>
      <c r="QE213" s="97"/>
      <c r="QF213" s="97"/>
      <c r="QG213" s="97"/>
      <c r="QH213" s="97"/>
      <c r="QI213" s="97"/>
      <c r="QJ213" s="97"/>
      <c r="QK213" s="97"/>
      <c r="QL213" s="97"/>
      <c r="QM213" s="97"/>
      <c r="QN213" s="97"/>
      <c r="QO213" s="97"/>
      <c r="QP213" s="97"/>
      <c r="QQ213" s="97"/>
      <c r="QR213" s="97"/>
      <c r="QS213" s="97"/>
      <c r="QT213" s="97"/>
      <c r="QU213" s="97"/>
      <c r="QV213" s="97"/>
      <c r="QW213" s="97"/>
      <c r="QX213" s="97"/>
      <c r="QY213" s="97"/>
      <c r="QZ213" s="97"/>
      <c r="RA213" s="97"/>
      <c r="RB213" s="97"/>
      <c r="RC213" s="97"/>
      <c r="RD213" s="97"/>
      <c r="RE213" s="97"/>
      <c r="RF213" s="97"/>
      <c r="RG213" s="97"/>
      <c r="RH213" s="97"/>
      <c r="RI213" s="97"/>
      <c r="RJ213" s="97"/>
      <c r="RK213" s="97"/>
      <c r="RL213" s="97"/>
      <c r="RM213" s="97"/>
      <c r="RN213" s="97"/>
      <c r="RO213" s="97"/>
      <c r="RP213" s="97"/>
      <c r="RQ213" s="97"/>
      <c r="RR213" s="97"/>
      <c r="RS213" s="97"/>
      <c r="RT213" s="97"/>
      <c r="RU213" s="97"/>
      <c r="RV213" s="97"/>
      <c r="RW213" s="97"/>
      <c r="RX213" s="97"/>
      <c r="RY213" s="97"/>
      <c r="RZ213" s="97"/>
      <c r="SA213" s="97"/>
      <c r="SB213" s="97"/>
      <c r="SC213" s="97"/>
      <c r="SD213" s="97"/>
      <c r="SE213" s="97"/>
      <c r="SF213" s="97"/>
      <c r="SG213" s="97"/>
      <c r="SH213" s="97"/>
      <c r="SI213" s="97"/>
      <c r="SJ213" s="97"/>
      <c r="SK213" s="97"/>
      <c r="SL213" s="97"/>
      <c r="SM213" s="97"/>
      <c r="SN213" s="97"/>
      <c r="SO213" s="97"/>
      <c r="SP213" s="97"/>
      <c r="SQ213" s="97"/>
      <c r="SR213" s="97"/>
      <c r="SS213" s="97"/>
      <c r="ST213" s="97"/>
      <c r="SU213" s="97"/>
      <c r="SV213" s="97"/>
      <c r="SW213" s="97"/>
      <c r="SX213" s="97"/>
      <c r="SY213" s="97"/>
      <c r="SZ213" s="97"/>
      <c r="TA213" s="97"/>
      <c r="TB213" s="97"/>
      <c r="TC213" s="97"/>
      <c r="TD213" s="97"/>
      <c r="TE213" s="97"/>
      <c r="TF213" s="97"/>
      <c r="TG213" s="97"/>
      <c r="TH213" s="97"/>
      <c r="TI213" s="97"/>
      <c r="TJ213" s="97"/>
      <c r="TK213" s="97"/>
      <c r="TL213" s="97"/>
      <c r="TM213" s="97"/>
      <c r="TN213" s="97"/>
      <c r="TO213" s="97"/>
      <c r="TP213" s="97"/>
      <c r="TQ213" s="97"/>
      <c r="TR213" s="97"/>
      <c r="TS213" s="97"/>
      <c r="TT213" s="97"/>
      <c r="TU213" s="97"/>
      <c r="TV213" s="97"/>
      <c r="TW213" s="97"/>
      <c r="TX213" s="97"/>
      <c r="TY213" s="97"/>
      <c r="TZ213" s="97"/>
      <c r="UA213" s="97"/>
      <c r="UB213" s="97"/>
      <c r="UC213" s="97"/>
      <c r="UD213" s="97"/>
      <c r="UE213" s="97"/>
      <c r="UF213" s="97"/>
      <c r="UG213" s="97"/>
      <c r="UH213" s="97"/>
      <c r="UI213" s="97"/>
      <c r="UJ213" s="97"/>
      <c r="UK213" s="97"/>
      <c r="UL213" s="97"/>
      <c r="UM213" s="97"/>
      <c r="UN213" s="97"/>
      <c r="UO213" s="97"/>
      <c r="UP213" s="97"/>
      <c r="UQ213" s="97"/>
      <c r="UR213" s="97"/>
      <c r="US213" s="97"/>
      <c r="UT213" s="97"/>
      <c r="UU213" s="97"/>
      <c r="UV213" s="97"/>
      <c r="UW213" s="97"/>
      <c r="UX213" s="97"/>
      <c r="UY213" s="97"/>
      <c r="UZ213" s="97"/>
      <c r="VA213" s="97"/>
      <c r="VB213" s="97"/>
      <c r="VC213" s="97"/>
      <c r="VD213" s="97"/>
      <c r="VE213" s="97"/>
      <c r="VF213" s="97"/>
    </row>
    <row r="214" spans="1:578" s="98" customFormat="1" ht="15">
      <c r="A214" s="84">
        <v>136</v>
      </c>
      <c r="B214" s="29" t="s">
        <v>43</v>
      </c>
      <c r="C214" s="85" t="s">
        <v>44</v>
      </c>
      <c r="D214" s="86">
        <v>203</v>
      </c>
      <c r="E214" s="85" t="s">
        <v>45</v>
      </c>
      <c r="F214" s="25" t="s">
        <v>46</v>
      </c>
      <c r="G214" s="29" t="s">
        <v>564</v>
      </c>
      <c r="H214" s="26" t="s">
        <v>565</v>
      </c>
      <c r="I214" s="89">
        <v>33154</v>
      </c>
      <c r="J214" s="90" t="s">
        <v>353</v>
      </c>
      <c r="K214" s="90"/>
      <c r="L214" s="88">
        <v>40</v>
      </c>
      <c r="M214" s="88" t="s">
        <v>49</v>
      </c>
      <c r="N214" s="88" t="s">
        <v>59</v>
      </c>
      <c r="O214" s="26" t="s">
        <v>553</v>
      </c>
      <c r="P214" s="87" t="s">
        <v>1174</v>
      </c>
      <c r="Q214" s="34" t="s">
        <v>1148</v>
      </c>
      <c r="R214" s="88">
        <v>1</v>
      </c>
      <c r="S214" s="92">
        <v>11881</v>
      </c>
      <c r="T214" s="92">
        <v>500</v>
      </c>
      <c r="U214" s="92"/>
      <c r="V214" s="91">
        <f t="shared" si="91"/>
        <v>12381</v>
      </c>
      <c r="W214" s="92">
        <f t="shared" si="102"/>
        <v>2476.2000000000003</v>
      </c>
      <c r="X214" s="92"/>
      <c r="Y214" s="92">
        <f t="shared" si="92"/>
        <v>14857.2</v>
      </c>
      <c r="Z214" s="92">
        <v>926</v>
      </c>
      <c r="AA214" s="92">
        <v>630</v>
      </c>
      <c r="AB214" s="93">
        <f>102.68*6</f>
        <v>616.08000000000004</v>
      </c>
      <c r="AC214" s="92">
        <f t="shared" si="93"/>
        <v>2600.0099999999998</v>
      </c>
      <c r="AD214" s="92">
        <f t="shared" si="94"/>
        <v>445.71600000000001</v>
      </c>
      <c r="AE214" s="92">
        <f t="shared" si="95"/>
        <v>757.71719999999993</v>
      </c>
      <c r="AF214" s="92">
        <f t="shared" si="96"/>
        <v>297.14400000000001</v>
      </c>
      <c r="AG214" s="92">
        <f t="shared" si="97"/>
        <v>2735.5333333333333</v>
      </c>
      <c r="AH214" s="92">
        <f t="shared" si="98"/>
        <v>27355.333333333336</v>
      </c>
      <c r="AI214" s="92">
        <f t="shared" si="99"/>
        <v>8206.6</v>
      </c>
      <c r="AJ214" s="92">
        <f t="shared" si="103"/>
        <v>24321.322755555557</v>
      </c>
      <c r="AK214" s="92">
        <f t="shared" si="101"/>
        <v>291855.87306666665</v>
      </c>
      <c r="AL214" s="92"/>
      <c r="AM214" s="92"/>
      <c r="AN214" s="92"/>
      <c r="AO214" s="92"/>
      <c r="AP214" s="97"/>
      <c r="AQ214" s="94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  <c r="ON214" s="97"/>
      <c r="OO214" s="97"/>
      <c r="OP214" s="97"/>
      <c r="OQ214" s="97"/>
      <c r="OR214" s="97"/>
      <c r="OS214" s="97"/>
      <c r="OT214" s="97"/>
      <c r="OU214" s="97"/>
      <c r="OV214" s="97"/>
      <c r="OW214" s="97"/>
      <c r="OX214" s="97"/>
      <c r="OY214" s="97"/>
      <c r="OZ214" s="97"/>
      <c r="PA214" s="97"/>
      <c r="PB214" s="97"/>
      <c r="PC214" s="97"/>
      <c r="PD214" s="97"/>
      <c r="PE214" s="97"/>
      <c r="PF214" s="97"/>
      <c r="PG214" s="97"/>
      <c r="PH214" s="97"/>
      <c r="PI214" s="97"/>
      <c r="PJ214" s="97"/>
      <c r="PK214" s="97"/>
      <c r="PL214" s="97"/>
      <c r="PM214" s="97"/>
      <c r="PN214" s="97"/>
      <c r="PO214" s="97"/>
      <c r="PP214" s="97"/>
      <c r="PQ214" s="97"/>
      <c r="PR214" s="97"/>
      <c r="PS214" s="97"/>
      <c r="PT214" s="97"/>
      <c r="PU214" s="97"/>
      <c r="PV214" s="97"/>
      <c r="PW214" s="97"/>
      <c r="PX214" s="97"/>
      <c r="PY214" s="97"/>
      <c r="PZ214" s="97"/>
      <c r="QA214" s="97"/>
      <c r="QB214" s="97"/>
      <c r="QC214" s="97"/>
      <c r="QD214" s="97"/>
      <c r="QE214" s="97"/>
      <c r="QF214" s="97"/>
      <c r="QG214" s="97"/>
      <c r="QH214" s="97"/>
      <c r="QI214" s="97"/>
      <c r="QJ214" s="97"/>
      <c r="QK214" s="97"/>
      <c r="QL214" s="97"/>
      <c r="QM214" s="97"/>
      <c r="QN214" s="97"/>
      <c r="QO214" s="97"/>
      <c r="QP214" s="97"/>
      <c r="QQ214" s="97"/>
      <c r="QR214" s="97"/>
      <c r="QS214" s="97"/>
      <c r="QT214" s="97"/>
      <c r="QU214" s="97"/>
      <c r="QV214" s="97"/>
      <c r="QW214" s="97"/>
      <c r="QX214" s="97"/>
      <c r="QY214" s="97"/>
      <c r="QZ214" s="97"/>
      <c r="RA214" s="97"/>
      <c r="RB214" s="97"/>
      <c r="RC214" s="97"/>
      <c r="RD214" s="97"/>
      <c r="RE214" s="97"/>
      <c r="RF214" s="97"/>
      <c r="RG214" s="97"/>
      <c r="RH214" s="97"/>
      <c r="RI214" s="97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  <c r="TC214" s="97"/>
      <c r="TD214" s="97"/>
      <c r="TE214" s="97"/>
      <c r="TF214" s="97"/>
      <c r="TG214" s="97"/>
      <c r="TH214" s="97"/>
      <c r="TI214" s="97"/>
      <c r="TJ214" s="97"/>
      <c r="TK214" s="97"/>
      <c r="TL214" s="97"/>
      <c r="TM214" s="97"/>
      <c r="TN214" s="97"/>
      <c r="TO214" s="97"/>
      <c r="TP214" s="97"/>
      <c r="TQ214" s="97"/>
      <c r="TR214" s="97"/>
      <c r="TS214" s="97"/>
      <c r="TT214" s="97"/>
      <c r="TU214" s="97"/>
      <c r="TV214" s="97"/>
      <c r="TW214" s="97"/>
      <c r="TX214" s="97"/>
      <c r="TY214" s="97"/>
      <c r="TZ214" s="97"/>
      <c r="UA214" s="97"/>
      <c r="UB214" s="97"/>
      <c r="UC214" s="97"/>
      <c r="UD214" s="97"/>
      <c r="UE214" s="97"/>
      <c r="UF214" s="97"/>
      <c r="UG214" s="97"/>
      <c r="UH214" s="97"/>
      <c r="UI214" s="97"/>
      <c r="UJ214" s="97"/>
      <c r="UK214" s="97"/>
      <c r="UL214" s="97"/>
      <c r="UM214" s="97"/>
      <c r="UN214" s="97"/>
      <c r="UO214" s="97"/>
      <c r="UP214" s="97"/>
      <c r="UQ214" s="97"/>
      <c r="UR214" s="97"/>
      <c r="US214" s="97"/>
      <c r="UT214" s="97"/>
      <c r="UU214" s="97"/>
      <c r="UV214" s="97"/>
      <c r="UW214" s="97"/>
      <c r="UX214" s="97"/>
      <c r="UY214" s="97"/>
      <c r="UZ214" s="97"/>
      <c r="VA214" s="97"/>
      <c r="VB214" s="97"/>
      <c r="VC214" s="97"/>
      <c r="VD214" s="97"/>
      <c r="VE214" s="97"/>
      <c r="VF214" s="97"/>
    </row>
    <row r="215" spans="1:578" s="97" customFormat="1" ht="15">
      <c r="A215" s="84">
        <v>137</v>
      </c>
      <c r="B215" s="29" t="s">
        <v>43</v>
      </c>
      <c r="C215" s="85" t="s">
        <v>44</v>
      </c>
      <c r="D215" s="86">
        <v>203</v>
      </c>
      <c r="E215" s="85" t="s">
        <v>45</v>
      </c>
      <c r="F215" s="25" t="s">
        <v>46</v>
      </c>
      <c r="G215" s="29" t="s">
        <v>566</v>
      </c>
      <c r="H215" s="26" t="s">
        <v>567</v>
      </c>
      <c r="I215" s="89">
        <v>33604</v>
      </c>
      <c r="J215" s="90" t="s">
        <v>353</v>
      </c>
      <c r="K215" s="90"/>
      <c r="L215" s="88">
        <v>40</v>
      </c>
      <c r="M215" s="88" t="s">
        <v>49</v>
      </c>
      <c r="N215" s="88" t="s">
        <v>59</v>
      </c>
      <c r="O215" s="26" t="s">
        <v>553</v>
      </c>
      <c r="P215" s="87" t="s">
        <v>1174</v>
      </c>
      <c r="Q215" s="34" t="s">
        <v>1148</v>
      </c>
      <c r="R215" s="88">
        <v>1</v>
      </c>
      <c r="S215" s="92">
        <v>11881</v>
      </c>
      <c r="T215" s="92">
        <v>500</v>
      </c>
      <c r="U215" s="92"/>
      <c r="V215" s="91">
        <f t="shared" si="91"/>
        <v>12381</v>
      </c>
      <c r="W215" s="92">
        <f t="shared" si="102"/>
        <v>2476.2000000000003</v>
      </c>
      <c r="X215" s="92"/>
      <c r="Y215" s="92">
        <f t="shared" si="92"/>
        <v>14857.2</v>
      </c>
      <c r="Z215" s="92">
        <v>926</v>
      </c>
      <c r="AA215" s="92">
        <v>630</v>
      </c>
      <c r="AB215" s="93">
        <f>102.68*6</f>
        <v>616.08000000000004</v>
      </c>
      <c r="AC215" s="92">
        <f t="shared" si="93"/>
        <v>2600.0099999999998</v>
      </c>
      <c r="AD215" s="92">
        <f t="shared" si="94"/>
        <v>445.71600000000001</v>
      </c>
      <c r="AE215" s="92">
        <f t="shared" si="95"/>
        <v>757.71719999999993</v>
      </c>
      <c r="AF215" s="92">
        <f t="shared" si="96"/>
        <v>297.14400000000001</v>
      </c>
      <c r="AG215" s="92">
        <f t="shared" si="97"/>
        <v>2735.5333333333333</v>
      </c>
      <c r="AH215" s="92">
        <f t="shared" si="98"/>
        <v>27355.333333333336</v>
      </c>
      <c r="AI215" s="92">
        <f t="shared" si="99"/>
        <v>8206.6</v>
      </c>
      <c r="AJ215" s="92">
        <f t="shared" si="103"/>
        <v>24321.322755555557</v>
      </c>
      <c r="AK215" s="92">
        <f t="shared" si="101"/>
        <v>291855.87306666665</v>
      </c>
      <c r="AL215" s="92"/>
      <c r="AM215" s="92"/>
      <c r="AN215" s="92"/>
      <c r="AO215" s="92"/>
      <c r="AQ215" s="94"/>
    </row>
    <row r="216" spans="1:578" s="97" customFormat="1" ht="15">
      <c r="A216" s="84">
        <v>138</v>
      </c>
      <c r="B216" s="29" t="s">
        <v>43</v>
      </c>
      <c r="C216" s="85" t="s">
        <v>44</v>
      </c>
      <c r="D216" s="86">
        <v>203</v>
      </c>
      <c r="E216" s="85" t="s">
        <v>45</v>
      </c>
      <c r="F216" s="25" t="s">
        <v>46</v>
      </c>
      <c r="G216" s="29" t="s">
        <v>568</v>
      </c>
      <c r="H216" s="26" t="s">
        <v>569</v>
      </c>
      <c r="I216" s="89">
        <v>38231</v>
      </c>
      <c r="J216" s="90" t="s">
        <v>353</v>
      </c>
      <c r="K216" s="90"/>
      <c r="L216" s="88">
        <v>40</v>
      </c>
      <c r="M216" s="88" t="s">
        <v>49</v>
      </c>
      <c r="N216" s="88" t="s">
        <v>59</v>
      </c>
      <c r="O216" s="26" t="s">
        <v>553</v>
      </c>
      <c r="P216" s="87" t="s">
        <v>1174</v>
      </c>
      <c r="Q216" s="34" t="s">
        <v>1148</v>
      </c>
      <c r="R216" s="88">
        <v>1</v>
      </c>
      <c r="S216" s="92">
        <v>11881</v>
      </c>
      <c r="T216" s="92">
        <v>500</v>
      </c>
      <c r="U216" s="92"/>
      <c r="V216" s="91">
        <f t="shared" si="91"/>
        <v>12381</v>
      </c>
      <c r="W216" s="92">
        <f t="shared" si="102"/>
        <v>2476.2000000000003</v>
      </c>
      <c r="X216" s="92"/>
      <c r="Y216" s="92">
        <f t="shared" si="92"/>
        <v>14857.2</v>
      </c>
      <c r="Z216" s="92">
        <v>926</v>
      </c>
      <c r="AA216" s="92">
        <v>630</v>
      </c>
      <c r="AB216" s="93">
        <f>102.68*4</f>
        <v>410.72</v>
      </c>
      <c r="AC216" s="92">
        <f t="shared" si="93"/>
        <v>2600.0099999999998</v>
      </c>
      <c r="AD216" s="92">
        <f t="shared" si="94"/>
        <v>445.71600000000001</v>
      </c>
      <c r="AE216" s="92">
        <f t="shared" si="95"/>
        <v>757.71719999999993</v>
      </c>
      <c r="AF216" s="92">
        <f t="shared" si="96"/>
        <v>297.14400000000001</v>
      </c>
      <c r="AG216" s="92">
        <f t="shared" si="97"/>
        <v>2735.5333333333333</v>
      </c>
      <c r="AH216" s="92">
        <f t="shared" si="98"/>
        <v>27355.333333333336</v>
      </c>
      <c r="AI216" s="92">
        <f t="shared" si="99"/>
        <v>8206.6</v>
      </c>
      <c r="AJ216" s="92">
        <f t="shared" si="103"/>
        <v>24115.962755555556</v>
      </c>
      <c r="AK216" s="92">
        <f t="shared" si="101"/>
        <v>289391.5530666667</v>
      </c>
      <c r="AL216" s="92"/>
      <c r="AM216" s="92"/>
      <c r="AN216" s="92"/>
      <c r="AO216" s="92"/>
      <c r="AQ216" s="94"/>
    </row>
    <row r="217" spans="1:578" s="97" customFormat="1" ht="15">
      <c r="A217" s="84">
        <v>139</v>
      </c>
      <c r="B217" s="29" t="s">
        <v>43</v>
      </c>
      <c r="C217" s="85" t="s">
        <v>44</v>
      </c>
      <c r="D217" s="86">
        <v>203</v>
      </c>
      <c r="E217" s="85" t="s">
        <v>45</v>
      </c>
      <c r="F217" s="25" t="s">
        <v>46</v>
      </c>
      <c r="G217" s="29" t="s">
        <v>570</v>
      </c>
      <c r="H217" s="26" t="s">
        <v>571</v>
      </c>
      <c r="I217" s="89">
        <v>33604</v>
      </c>
      <c r="J217" s="90" t="s">
        <v>353</v>
      </c>
      <c r="K217" s="90"/>
      <c r="L217" s="88">
        <v>40</v>
      </c>
      <c r="M217" s="88" t="s">
        <v>49</v>
      </c>
      <c r="N217" s="88" t="s">
        <v>59</v>
      </c>
      <c r="O217" s="26" t="s">
        <v>553</v>
      </c>
      <c r="P217" s="87" t="s">
        <v>1174</v>
      </c>
      <c r="Q217" s="34" t="s">
        <v>1148</v>
      </c>
      <c r="R217" s="88">
        <v>1</v>
      </c>
      <c r="S217" s="92">
        <v>11881</v>
      </c>
      <c r="T217" s="92">
        <v>500</v>
      </c>
      <c r="U217" s="92"/>
      <c r="V217" s="91">
        <f t="shared" si="91"/>
        <v>12381</v>
      </c>
      <c r="W217" s="92">
        <f t="shared" si="102"/>
        <v>2476.2000000000003</v>
      </c>
      <c r="X217" s="92"/>
      <c r="Y217" s="92">
        <f t="shared" si="92"/>
        <v>14857.2</v>
      </c>
      <c r="Z217" s="92">
        <v>926</v>
      </c>
      <c r="AA217" s="92">
        <v>630</v>
      </c>
      <c r="AB217" s="93">
        <f>102.68*6</f>
        <v>616.08000000000004</v>
      </c>
      <c r="AC217" s="92">
        <f t="shared" si="93"/>
        <v>2600.0099999999998</v>
      </c>
      <c r="AD217" s="92">
        <f t="shared" si="94"/>
        <v>445.71600000000001</v>
      </c>
      <c r="AE217" s="92">
        <f t="shared" si="95"/>
        <v>757.71719999999993</v>
      </c>
      <c r="AF217" s="92">
        <f t="shared" si="96"/>
        <v>297.14400000000001</v>
      </c>
      <c r="AG217" s="92">
        <f t="shared" si="97"/>
        <v>2735.5333333333333</v>
      </c>
      <c r="AH217" s="92">
        <f t="shared" si="98"/>
        <v>27355.333333333336</v>
      </c>
      <c r="AI217" s="92">
        <f t="shared" si="99"/>
        <v>8206.6</v>
      </c>
      <c r="AJ217" s="92">
        <f t="shared" si="103"/>
        <v>24321.322755555557</v>
      </c>
      <c r="AK217" s="92">
        <f t="shared" si="101"/>
        <v>291855.87306666665</v>
      </c>
      <c r="AL217" s="92"/>
      <c r="AM217" s="92"/>
      <c r="AN217" s="92"/>
      <c r="AO217" s="92"/>
      <c r="AQ217" s="94"/>
    </row>
    <row r="218" spans="1:578" s="98" customFormat="1" ht="15">
      <c r="A218" s="84">
        <v>140</v>
      </c>
      <c r="B218" s="29" t="s">
        <v>43</v>
      </c>
      <c r="C218" s="85" t="s">
        <v>44</v>
      </c>
      <c r="D218" s="86">
        <v>203</v>
      </c>
      <c r="E218" s="85" t="s">
        <v>45</v>
      </c>
      <c r="F218" s="25" t="s">
        <v>46</v>
      </c>
      <c r="G218" s="29" t="s">
        <v>572</v>
      </c>
      <c r="H218" s="26" t="s">
        <v>573</v>
      </c>
      <c r="I218" s="89">
        <v>39770</v>
      </c>
      <c r="J218" s="90" t="s">
        <v>353</v>
      </c>
      <c r="K218" s="90"/>
      <c r="L218" s="88">
        <v>40</v>
      </c>
      <c r="M218" s="88" t="s">
        <v>49</v>
      </c>
      <c r="N218" s="88" t="s">
        <v>59</v>
      </c>
      <c r="O218" s="26" t="s">
        <v>553</v>
      </c>
      <c r="P218" s="87" t="s">
        <v>1174</v>
      </c>
      <c r="Q218" s="34" t="s">
        <v>1148</v>
      </c>
      <c r="R218" s="88">
        <v>1</v>
      </c>
      <c r="S218" s="92">
        <v>11881</v>
      </c>
      <c r="T218" s="92">
        <v>500</v>
      </c>
      <c r="U218" s="92"/>
      <c r="V218" s="91">
        <f t="shared" si="91"/>
        <v>12381</v>
      </c>
      <c r="W218" s="92">
        <f t="shared" si="102"/>
        <v>2476.2000000000003</v>
      </c>
      <c r="X218" s="92"/>
      <c r="Y218" s="92">
        <f t="shared" si="92"/>
        <v>14857.2</v>
      </c>
      <c r="Z218" s="92">
        <v>926</v>
      </c>
      <c r="AA218" s="92">
        <v>630</v>
      </c>
      <c r="AB218" s="92">
        <f>102.68*3</f>
        <v>308.04000000000002</v>
      </c>
      <c r="AC218" s="92">
        <f t="shared" si="93"/>
        <v>2600.0099999999998</v>
      </c>
      <c r="AD218" s="92">
        <f t="shared" si="94"/>
        <v>445.71600000000001</v>
      </c>
      <c r="AE218" s="92">
        <f t="shared" si="95"/>
        <v>757.71719999999993</v>
      </c>
      <c r="AF218" s="92">
        <f t="shared" si="96"/>
        <v>297.14400000000001</v>
      </c>
      <c r="AG218" s="92">
        <f t="shared" si="97"/>
        <v>2735.5333333333333</v>
      </c>
      <c r="AH218" s="92">
        <f t="shared" si="98"/>
        <v>27355.333333333336</v>
      </c>
      <c r="AI218" s="92">
        <f t="shared" si="99"/>
        <v>8206.6</v>
      </c>
      <c r="AJ218" s="92">
        <f t="shared" si="103"/>
        <v>24013.282755555556</v>
      </c>
      <c r="AK218" s="92">
        <f t="shared" si="101"/>
        <v>288159.39306666667</v>
      </c>
      <c r="AL218" s="92"/>
      <c r="AM218" s="92"/>
      <c r="AN218" s="92"/>
      <c r="AO218" s="92"/>
      <c r="AP218" s="97"/>
      <c r="AQ218" s="94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  <c r="CF218" s="97"/>
      <c r="CG218" s="97"/>
      <c r="CH218" s="97"/>
      <c r="CI218" s="97"/>
      <c r="CJ218" s="97"/>
      <c r="CK218" s="97"/>
      <c r="CL218" s="97"/>
      <c r="CM218" s="97"/>
      <c r="CN218" s="97"/>
      <c r="CO218" s="97"/>
      <c r="CP218" s="97"/>
      <c r="CQ218" s="97"/>
      <c r="CR218" s="97"/>
      <c r="CS218" s="97"/>
      <c r="CT218" s="97"/>
      <c r="CU218" s="97"/>
      <c r="CV218" s="97"/>
      <c r="CW218" s="97"/>
      <c r="CX218" s="97"/>
      <c r="CY218" s="97"/>
      <c r="CZ218" s="97"/>
      <c r="DA218" s="97"/>
      <c r="DB218" s="97"/>
      <c r="DC218" s="97"/>
      <c r="DD218" s="97"/>
      <c r="DE218" s="97"/>
      <c r="DF218" s="97"/>
      <c r="DG218" s="97"/>
      <c r="DH218" s="97"/>
      <c r="DI218" s="97"/>
      <c r="DJ218" s="97"/>
      <c r="DK218" s="97"/>
      <c r="DL218" s="97"/>
      <c r="DM218" s="97"/>
      <c r="DN218" s="97"/>
      <c r="DO218" s="97"/>
      <c r="DP218" s="97"/>
      <c r="DQ218" s="97"/>
      <c r="DR218" s="97"/>
      <c r="DS218" s="97"/>
      <c r="DT218" s="97"/>
      <c r="DU218" s="97"/>
      <c r="DV218" s="97"/>
      <c r="DW218" s="97"/>
      <c r="DX218" s="97"/>
      <c r="DY218" s="97"/>
      <c r="DZ218" s="97"/>
      <c r="EA218" s="97"/>
      <c r="EB218" s="97"/>
      <c r="EC218" s="97"/>
      <c r="ED218" s="97"/>
      <c r="EE218" s="97"/>
      <c r="EF218" s="97"/>
      <c r="EG218" s="97"/>
      <c r="EH218" s="97"/>
      <c r="EI218" s="97"/>
      <c r="EJ218" s="97"/>
      <c r="EK218" s="97"/>
      <c r="EL218" s="97"/>
      <c r="EM218" s="97"/>
      <c r="EN218" s="97"/>
      <c r="EO218" s="97"/>
      <c r="EP218" s="97"/>
      <c r="EQ218" s="97"/>
      <c r="ER218" s="97"/>
      <c r="ES218" s="97"/>
      <c r="ET218" s="97"/>
      <c r="EU218" s="97"/>
      <c r="EV218" s="97"/>
      <c r="EW218" s="97"/>
      <c r="EX218" s="97"/>
      <c r="EY218" s="97"/>
      <c r="EZ218" s="97"/>
      <c r="FA218" s="97"/>
      <c r="FB218" s="97"/>
      <c r="FC218" s="97"/>
      <c r="FD218" s="97"/>
      <c r="FE218" s="97"/>
      <c r="FF218" s="97"/>
      <c r="FG218" s="97"/>
      <c r="FH218" s="97"/>
      <c r="FI218" s="97"/>
      <c r="FJ218" s="97"/>
      <c r="FK218" s="97"/>
      <c r="FL218" s="97"/>
      <c r="FM218" s="97"/>
      <c r="FN218" s="97"/>
      <c r="FO218" s="97"/>
      <c r="FP218" s="97"/>
      <c r="FQ218" s="97"/>
      <c r="FR218" s="97"/>
      <c r="FS218" s="97"/>
      <c r="FT218" s="97"/>
      <c r="FU218" s="97"/>
      <c r="FV218" s="97"/>
      <c r="FW218" s="97"/>
      <c r="FX218" s="97"/>
      <c r="FY218" s="97"/>
      <c r="FZ218" s="97"/>
      <c r="GA218" s="97"/>
      <c r="GB218" s="97"/>
      <c r="GC218" s="97"/>
      <c r="GD218" s="97"/>
      <c r="GE218" s="97"/>
      <c r="GF218" s="97"/>
      <c r="GG218" s="97"/>
      <c r="GH218" s="97"/>
      <c r="GI218" s="97"/>
      <c r="GJ218" s="97"/>
      <c r="GK218" s="97"/>
      <c r="GL218" s="97"/>
      <c r="GM218" s="97"/>
      <c r="GN218" s="97"/>
      <c r="GO218" s="97"/>
      <c r="GP218" s="97"/>
      <c r="GQ218" s="97"/>
      <c r="GR218" s="97"/>
      <c r="GS218" s="97"/>
      <c r="GT218" s="97"/>
      <c r="GU218" s="97"/>
      <c r="GV218" s="97"/>
      <c r="GW218" s="97"/>
      <c r="GX218" s="97"/>
      <c r="GY218" s="97"/>
      <c r="GZ218" s="97"/>
      <c r="HA218" s="97"/>
      <c r="HB218" s="97"/>
      <c r="HC218" s="97"/>
      <c r="HD218" s="97"/>
      <c r="HE218" s="97"/>
      <c r="HF218" s="97"/>
      <c r="HG218" s="97"/>
      <c r="HH218" s="97"/>
      <c r="HI218" s="97"/>
      <c r="HJ218" s="97"/>
      <c r="HK218" s="97"/>
      <c r="HL218" s="97"/>
      <c r="HM218" s="97"/>
      <c r="HN218" s="97"/>
      <c r="HO218" s="97"/>
      <c r="HP218" s="97"/>
      <c r="HQ218" s="97"/>
      <c r="HR218" s="97"/>
      <c r="HS218" s="97"/>
      <c r="HT218" s="97"/>
      <c r="HU218" s="97"/>
      <c r="HV218" s="97"/>
      <c r="HW218" s="97"/>
      <c r="HX218" s="97"/>
      <c r="HY218" s="97"/>
      <c r="HZ218" s="97"/>
      <c r="IA218" s="97"/>
      <c r="IB218" s="97"/>
      <c r="IC218" s="97"/>
      <c r="ID218" s="97"/>
      <c r="IE218" s="97"/>
      <c r="IF218" s="97"/>
      <c r="IG218" s="97"/>
      <c r="IH218" s="97"/>
      <c r="II218" s="97"/>
      <c r="IJ218" s="97"/>
      <c r="IK218" s="97"/>
      <c r="IL218" s="97"/>
      <c r="IM218" s="97"/>
      <c r="IN218" s="97"/>
      <c r="IO218" s="97"/>
      <c r="IP218" s="97"/>
      <c r="IQ218" s="97"/>
      <c r="IR218" s="97"/>
      <c r="IS218" s="97"/>
      <c r="IT218" s="97"/>
      <c r="IU218" s="97"/>
      <c r="IV218" s="97"/>
      <c r="IW218" s="97"/>
      <c r="IX218" s="97"/>
      <c r="IY218" s="97"/>
      <c r="IZ218" s="97"/>
      <c r="JA218" s="97"/>
      <c r="JB218" s="97"/>
      <c r="JC218" s="97"/>
      <c r="JD218" s="97"/>
      <c r="JE218" s="97"/>
      <c r="JF218" s="97"/>
      <c r="JG218" s="97"/>
      <c r="JH218" s="97"/>
      <c r="JI218" s="97"/>
      <c r="JJ218" s="97"/>
      <c r="JK218" s="97"/>
      <c r="JL218" s="97"/>
      <c r="JM218" s="97"/>
      <c r="JN218" s="97"/>
      <c r="JO218" s="97"/>
      <c r="JP218" s="97"/>
      <c r="JQ218" s="97"/>
      <c r="JR218" s="97"/>
      <c r="JS218" s="97"/>
      <c r="JT218" s="97"/>
      <c r="JU218" s="97"/>
      <c r="JV218" s="97"/>
      <c r="JW218" s="97"/>
      <c r="JX218" s="97"/>
      <c r="JY218" s="97"/>
      <c r="JZ218" s="97"/>
      <c r="KA218" s="97"/>
      <c r="KB218" s="97"/>
      <c r="KC218" s="97"/>
      <c r="KD218" s="97"/>
      <c r="KE218" s="97"/>
      <c r="KF218" s="97"/>
      <c r="KG218" s="97"/>
      <c r="KH218" s="97"/>
      <c r="KI218" s="97"/>
      <c r="KJ218" s="97"/>
      <c r="KK218" s="97"/>
      <c r="KL218" s="97"/>
      <c r="KM218" s="97"/>
      <c r="KN218" s="97"/>
      <c r="KO218" s="97"/>
      <c r="KP218" s="97"/>
      <c r="KQ218" s="97"/>
      <c r="KR218" s="97"/>
      <c r="KS218" s="97"/>
      <c r="KT218" s="97"/>
      <c r="KU218" s="97"/>
      <c r="KV218" s="97"/>
      <c r="KW218" s="97"/>
      <c r="KX218" s="97"/>
      <c r="KY218" s="97"/>
      <c r="KZ218" s="97"/>
      <c r="LA218" s="97"/>
      <c r="LB218" s="97"/>
      <c r="LC218" s="97"/>
      <c r="LD218" s="97"/>
      <c r="LE218" s="97"/>
      <c r="LF218" s="97"/>
      <c r="LG218" s="97"/>
      <c r="LH218" s="97"/>
      <c r="LI218" s="97"/>
      <c r="LJ218" s="97"/>
      <c r="LK218" s="97"/>
      <c r="LL218" s="97"/>
      <c r="LM218" s="97"/>
      <c r="LN218" s="97"/>
      <c r="LO218" s="97"/>
      <c r="LP218" s="97"/>
      <c r="LQ218" s="97"/>
      <c r="LR218" s="97"/>
      <c r="LS218" s="97"/>
      <c r="LT218" s="97"/>
      <c r="LU218" s="97"/>
      <c r="LV218" s="97"/>
      <c r="LW218" s="97"/>
      <c r="LX218" s="97"/>
      <c r="LY218" s="97"/>
      <c r="LZ218" s="97"/>
      <c r="MA218" s="97"/>
      <c r="MB218" s="97"/>
      <c r="MC218" s="97"/>
      <c r="MD218" s="97"/>
      <c r="ME218" s="97"/>
      <c r="MF218" s="97"/>
      <c r="MG218" s="97"/>
      <c r="MH218" s="97"/>
      <c r="MI218" s="97"/>
      <c r="MJ218" s="97"/>
      <c r="MK218" s="97"/>
      <c r="ML218" s="97"/>
      <c r="MM218" s="97"/>
      <c r="MN218" s="97"/>
      <c r="MO218" s="97"/>
      <c r="MP218" s="97"/>
      <c r="MQ218" s="97"/>
      <c r="MR218" s="97"/>
      <c r="MS218" s="97"/>
      <c r="MT218" s="97"/>
      <c r="MU218" s="97"/>
      <c r="MV218" s="97"/>
      <c r="MW218" s="97"/>
      <c r="MX218" s="97"/>
      <c r="MY218" s="97"/>
      <c r="MZ218" s="97"/>
      <c r="NA218" s="97"/>
      <c r="NB218" s="97"/>
      <c r="NC218" s="97"/>
      <c r="ND218" s="97"/>
      <c r="NE218" s="97"/>
      <c r="NF218" s="97"/>
      <c r="NG218" s="97"/>
      <c r="NH218" s="97"/>
      <c r="NI218" s="97"/>
      <c r="NJ218" s="97"/>
      <c r="NK218" s="97"/>
      <c r="NL218" s="97"/>
      <c r="NM218" s="97"/>
      <c r="NN218" s="97"/>
      <c r="NO218" s="97"/>
      <c r="NP218" s="97"/>
      <c r="NQ218" s="97"/>
      <c r="NR218" s="97"/>
      <c r="NS218" s="97"/>
      <c r="NT218" s="97"/>
      <c r="NU218" s="97"/>
      <c r="NV218" s="97"/>
      <c r="NW218" s="97"/>
      <c r="NX218" s="97"/>
      <c r="NY218" s="97"/>
      <c r="NZ218" s="97"/>
      <c r="OA218" s="97"/>
      <c r="OB218" s="97"/>
      <c r="OC218" s="97"/>
      <c r="OD218" s="97"/>
      <c r="OE218" s="97"/>
      <c r="OF218" s="97"/>
      <c r="OG218" s="97"/>
      <c r="OH218" s="97"/>
      <c r="OI218" s="97"/>
      <c r="OJ218" s="97"/>
      <c r="OK218" s="97"/>
      <c r="OL218" s="97"/>
      <c r="OM218" s="97"/>
      <c r="ON218" s="97"/>
      <c r="OO218" s="97"/>
      <c r="OP218" s="97"/>
      <c r="OQ218" s="97"/>
      <c r="OR218" s="97"/>
      <c r="OS218" s="97"/>
      <c r="OT218" s="97"/>
      <c r="OU218" s="97"/>
      <c r="OV218" s="97"/>
      <c r="OW218" s="97"/>
      <c r="OX218" s="97"/>
      <c r="OY218" s="97"/>
      <c r="OZ218" s="97"/>
      <c r="PA218" s="97"/>
      <c r="PB218" s="97"/>
      <c r="PC218" s="97"/>
      <c r="PD218" s="97"/>
      <c r="PE218" s="97"/>
      <c r="PF218" s="97"/>
      <c r="PG218" s="97"/>
      <c r="PH218" s="97"/>
      <c r="PI218" s="97"/>
      <c r="PJ218" s="97"/>
      <c r="PK218" s="97"/>
      <c r="PL218" s="97"/>
      <c r="PM218" s="97"/>
      <c r="PN218" s="97"/>
      <c r="PO218" s="97"/>
      <c r="PP218" s="97"/>
      <c r="PQ218" s="97"/>
      <c r="PR218" s="97"/>
      <c r="PS218" s="97"/>
      <c r="PT218" s="97"/>
      <c r="PU218" s="97"/>
      <c r="PV218" s="97"/>
      <c r="PW218" s="97"/>
      <c r="PX218" s="97"/>
      <c r="PY218" s="97"/>
      <c r="PZ218" s="97"/>
      <c r="QA218" s="97"/>
      <c r="QB218" s="97"/>
      <c r="QC218" s="97"/>
      <c r="QD218" s="97"/>
      <c r="QE218" s="97"/>
      <c r="QF218" s="97"/>
      <c r="QG218" s="97"/>
      <c r="QH218" s="97"/>
      <c r="QI218" s="97"/>
      <c r="QJ218" s="97"/>
      <c r="QK218" s="97"/>
      <c r="QL218" s="97"/>
      <c r="QM218" s="97"/>
      <c r="QN218" s="97"/>
      <c r="QO218" s="97"/>
      <c r="QP218" s="97"/>
      <c r="QQ218" s="97"/>
      <c r="QR218" s="97"/>
      <c r="QS218" s="97"/>
      <c r="QT218" s="97"/>
      <c r="QU218" s="97"/>
      <c r="QV218" s="97"/>
      <c r="QW218" s="97"/>
      <c r="QX218" s="97"/>
      <c r="QY218" s="97"/>
      <c r="QZ218" s="97"/>
      <c r="RA218" s="97"/>
      <c r="RB218" s="97"/>
      <c r="RC218" s="97"/>
      <c r="RD218" s="97"/>
      <c r="RE218" s="97"/>
      <c r="RF218" s="97"/>
      <c r="RG218" s="97"/>
      <c r="RH218" s="97"/>
      <c r="RI218" s="97"/>
      <c r="RJ218" s="97"/>
      <c r="RK218" s="97"/>
      <c r="RL218" s="97"/>
      <c r="RM218" s="97"/>
      <c r="RN218" s="97"/>
      <c r="RO218" s="97"/>
      <c r="RP218" s="97"/>
      <c r="RQ218" s="97"/>
      <c r="RR218" s="97"/>
      <c r="RS218" s="97"/>
      <c r="RT218" s="97"/>
      <c r="RU218" s="97"/>
      <c r="RV218" s="97"/>
      <c r="RW218" s="97"/>
      <c r="RX218" s="97"/>
      <c r="RY218" s="97"/>
      <c r="RZ218" s="97"/>
      <c r="SA218" s="97"/>
      <c r="SB218" s="97"/>
      <c r="SC218" s="97"/>
      <c r="SD218" s="97"/>
      <c r="SE218" s="97"/>
      <c r="SF218" s="97"/>
      <c r="SG218" s="97"/>
      <c r="SH218" s="97"/>
      <c r="SI218" s="97"/>
      <c r="SJ218" s="97"/>
      <c r="SK218" s="97"/>
      <c r="SL218" s="97"/>
      <c r="SM218" s="97"/>
      <c r="SN218" s="97"/>
      <c r="SO218" s="97"/>
      <c r="SP218" s="97"/>
      <c r="SQ218" s="97"/>
      <c r="SR218" s="97"/>
      <c r="SS218" s="97"/>
      <c r="ST218" s="97"/>
      <c r="SU218" s="97"/>
      <c r="SV218" s="97"/>
      <c r="SW218" s="97"/>
      <c r="SX218" s="97"/>
      <c r="SY218" s="97"/>
      <c r="SZ218" s="97"/>
      <c r="TA218" s="97"/>
      <c r="TB218" s="97"/>
      <c r="TC218" s="97"/>
      <c r="TD218" s="97"/>
      <c r="TE218" s="97"/>
      <c r="TF218" s="97"/>
      <c r="TG218" s="97"/>
      <c r="TH218" s="97"/>
      <c r="TI218" s="97"/>
      <c r="TJ218" s="97"/>
      <c r="TK218" s="97"/>
      <c r="TL218" s="97"/>
      <c r="TM218" s="97"/>
      <c r="TN218" s="97"/>
      <c r="TO218" s="97"/>
      <c r="TP218" s="97"/>
      <c r="TQ218" s="97"/>
      <c r="TR218" s="97"/>
      <c r="TS218" s="97"/>
      <c r="TT218" s="97"/>
      <c r="TU218" s="97"/>
      <c r="TV218" s="97"/>
      <c r="TW218" s="97"/>
      <c r="TX218" s="97"/>
      <c r="TY218" s="97"/>
      <c r="TZ218" s="97"/>
      <c r="UA218" s="97"/>
      <c r="UB218" s="97"/>
      <c r="UC218" s="97"/>
      <c r="UD218" s="97"/>
      <c r="UE218" s="97"/>
      <c r="UF218" s="97"/>
      <c r="UG218" s="97"/>
      <c r="UH218" s="97"/>
      <c r="UI218" s="97"/>
      <c r="UJ218" s="97"/>
      <c r="UK218" s="97"/>
      <c r="UL218" s="97"/>
      <c r="UM218" s="97"/>
      <c r="UN218" s="97"/>
      <c r="UO218" s="97"/>
      <c r="UP218" s="97"/>
      <c r="UQ218" s="97"/>
      <c r="UR218" s="97"/>
      <c r="US218" s="97"/>
      <c r="UT218" s="97"/>
      <c r="UU218" s="97"/>
      <c r="UV218" s="97"/>
      <c r="UW218" s="97"/>
      <c r="UX218" s="97"/>
      <c r="UY218" s="97"/>
      <c r="UZ218" s="97"/>
      <c r="VA218" s="97"/>
      <c r="VB218" s="97"/>
      <c r="VC218" s="97"/>
      <c r="VD218" s="97"/>
      <c r="VE218" s="97"/>
      <c r="VF218" s="97"/>
    </row>
    <row r="219" spans="1:578" s="98" customFormat="1" ht="15">
      <c r="A219" s="84">
        <v>141</v>
      </c>
      <c r="B219" s="29" t="s">
        <v>43</v>
      </c>
      <c r="C219" s="85" t="s">
        <v>44</v>
      </c>
      <c r="D219" s="86">
        <v>203</v>
      </c>
      <c r="E219" s="85" t="s">
        <v>45</v>
      </c>
      <c r="F219" s="25" t="s">
        <v>46</v>
      </c>
      <c r="G219" s="29" t="s">
        <v>574</v>
      </c>
      <c r="H219" s="26" t="s">
        <v>575</v>
      </c>
      <c r="I219" s="89">
        <v>36845</v>
      </c>
      <c r="J219" s="90" t="s">
        <v>353</v>
      </c>
      <c r="K219" s="90"/>
      <c r="L219" s="88">
        <v>40</v>
      </c>
      <c r="M219" s="88" t="s">
        <v>49</v>
      </c>
      <c r="N219" s="88" t="s">
        <v>59</v>
      </c>
      <c r="O219" s="26" t="s">
        <v>553</v>
      </c>
      <c r="P219" s="87" t="s">
        <v>1174</v>
      </c>
      <c r="Q219" s="34" t="s">
        <v>1148</v>
      </c>
      <c r="R219" s="88">
        <v>1</v>
      </c>
      <c r="S219" s="92">
        <v>11881</v>
      </c>
      <c r="T219" s="92">
        <v>500</v>
      </c>
      <c r="U219" s="92"/>
      <c r="V219" s="91">
        <f t="shared" si="91"/>
        <v>12381</v>
      </c>
      <c r="W219" s="92">
        <f t="shared" si="102"/>
        <v>2476.2000000000003</v>
      </c>
      <c r="X219" s="92"/>
      <c r="Y219" s="92">
        <f t="shared" si="92"/>
        <v>14857.2</v>
      </c>
      <c r="Z219" s="92">
        <v>926</v>
      </c>
      <c r="AA219" s="92">
        <v>630</v>
      </c>
      <c r="AB219" s="93">
        <f>102.68*4</f>
        <v>410.72</v>
      </c>
      <c r="AC219" s="92">
        <f t="shared" si="93"/>
        <v>2600.0099999999998</v>
      </c>
      <c r="AD219" s="92">
        <f t="shared" si="94"/>
        <v>445.71600000000001</v>
      </c>
      <c r="AE219" s="92">
        <f t="shared" si="95"/>
        <v>757.71719999999993</v>
      </c>
      <c r="AF219" s="92">
        <f t="shared" si="96"/>
        <v>297.14400000000001</v>
      </c>
      <c r="AG219" s="92">
        <f t="shared" si="97"/>
        <v>2735.5333333333333</v>
      </c>
      <c r="AH219" s="92">
        <f t="shared" si="98"/>
        <v>27355.333333333336</v>
      </c>
      <c r="AI219" s="92">
        <f t="shared" si="99"/>
        <v>8206.6</v>
      </c>
      <c r="AJ219" s="92">
        <f t="shared" si="103"/>
        <v>24115.962755555556</v>
      </c>
      <c r="AK219" s="92">
        <f t="shared" si="101"/>
        <v>289391.5530666667</v>
      </c>
      <c r="AL219" s="92"/>
      <c r="AM219" s="92"/>
      <c r="AN219" s="92"/>
      <c r="AO219" s="92"/>
      <c r="AP219" s="97"/>
      <c r="AQ219" s="94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  <c r="CF219" s="97"/>
      <c r="CG219" s="97"/>
      <c r="CH219" s="97"/>
      <c r="CI219" s="97"/>
      <c r="CJ219" s="97"/>
      <c r="CK219" s="97"/>
      <c r="CL219" s="97"/>
      <c r="CM219" s="97"/>
      <c r="CN219" s="97"/>
      <c r="CO219" s="97"/>
      <c r="CP219" s="97"/>
      <c r="CQ219" s="97"/>
      <c r="CR219" s="97"/>
      <c r="CS219" s="97"/>
      <c r="CT219" s="97"/>
      <c r="CU219" s="97"/>
      <c r="CV219" s="97"/>
      <c r="CW219" s="97"/>
      <c r="CX219" s="97"/>
      <c r="CY219" s="97"/>
      <c r="CZ219" s="97"/>
      <c r="DA219" s="97"/>
      <c r="DB219" s="97"/>
      <c r="DC219" s="97"/>
      <c r="DD219" s="97"/>
      <c r="DE219" s="97"/>
      <c r="DF219" s="97"/>
      <c r="DG219" s="97"/>
      <c r="DH219" s="97"/>
      <c r="DI219" s="97"/>
      <c r="DJ219" s="97"/>
      <c r="DK219" s="97"/>
      <c r="DL219" s="97"/>
      <c r="DM219" s="97"/>
      <c r="DN219" s="97"/>
      <c r="DO219" s="97"/>
      <c r="DP219" s="97"/>
      <c r="DQ219" s="97"/>
      <c r="DR219" s="97"/>
      <c r="DS219" s="97"/>
      <c r="DT219" s="97"/>
      <c r="DU219" s="97"/>
      <c r="DV219" s="97"/>
      <c r="DW219" s="97"/>
      <c r="DX219" s="97"/>
      <c r="DY219" s="97"/>
      <c r="DZ219" s="97"/>
      <c r="EA219" s="97"/>
      <c r="EB219" s="97"/>
      <c r="EC219" s="97"/>
      <c r="ED219" s="97"/>
      <c r="EE219" s="97"/>
      <c r="EF219" s="97"/>
      <c r="EG219" s="97"/>
      <c r="EH219" s="97"/>
      <c r="EI219" s="97"/>
      <c r="EJ219" s="97"/>
      <c r="EK219" s="97"/>
      <c r="EL219" s="97"/>
      <c r="EM219" s="97"/>
      <c r="EN219" s="97"/>
      <c r="EO219" s="97"/>
      <c r="EP219" s="97"/>
      <c r="EQ219" s="97"/>
      <c r="ER219" s="97"/>
      <c r="ES219" s="97"/>
      <c r="ET219" s="97"/>
      <c r="EU219" s="97"/>
      <c r="EV219" s="97"/>
      <c r="EW219" s="97"/>
      <c r="EX219" s="97"/>
      <c r="EY219" s="97"/>
      <c r="EZ219" s="97"/>
      <c r="FA219" s="97"/>
      <c r="FB219" s="97"/>
      <c r="FC219" s="97"/>
      <c r="FD219" s="97"/>
      <c r="FE219" s="97"/>
      <c r="FF219" s="97"/>
      <c r="FG219" s="97"/>
      <c r="FH219" s="97"/>
      <c r="FI219" s="97"/>
      <c r="FJ219" s="97"/>
      <c r="FK219" s="97"/>
      <c r="FL219" s="97"/>
      <c r="FM219" s="97"/>
      <c r="FN219" s="97"/>
      <c r="FO219" s="97"/>
      <c r="FP219" s="97"/>
      <c r="FQ219" s="97"/>
      <c r="FR219" s="97"/>
      <c r="FS219" s="97"/>
      <c r="FT219" s="97"/>
      <c r="FU219" s="97"/>
      <c r="FV219" s="97"/>
      <c r="FW219" s="97"/>
      <c r="FX219" s="97"/>
      <c r="FY219" s="97"/>
      <c r="FZ219" s="97"/>
      <c r="GA219" s="97"/>
      <c r="GB219" s="97"/>
      <c r="GC219" s="97"/>
      <c r="GD219" s="97"/>
      <c r="GE219" s="97"/>
      <c r="GF219" s="97"/>
      <c r="GG219" s="97"/>
      <c r="GH219" s="97"/>
      <c r="GI219" s="97"/>
      <c r="GJ219" s="97"/>
      <c r="GK219" s="97"/>
      <c r="GL219" s="97"/>
      <c r="GM219" s="97"/>
      <c r="GN219" s="97"/>
      <c r="GO219" s="97"/>
      <c r="GP219" s="97"/>
      <c r="GQ219" s="97"/>
      <c r="GR219" s="97"/>
      <c r="GS219" s="97"/>
      <c r="GT219" s="97"/>
      <c r="GU219" s="97"/>
      <c r="GV219" s="97"/>
      <c r="GW219" s="97"/>
      <c r="GX219" s="97"/>
      <c r="GY219" s="97"/>
      <c r="GZ219" s="97"/>
      <c r="HA219" s="97"/>
      <c r="HB219" s="97"/>
      <c r="HC219" s="97"/>
      <c r="HD219" s="97"/>
      <c r="HE219" s="97"/>
      <c r="HF219" s="97"/>
      <c r="HG219" s="97"/>
      <c r="HH219" s="97"/>
      <c r="HI219" s="97"/>
      <c r="HJ219" s="97"/>
      <c r="HK219" s="97"/>
      <c r="HL219" s="97"/>
      <c r="HM219" s="97"/>
      <c r="HN219" s="97"/>
      <c r="HO219" s="97"/>
      <c r="HP219" s="97"/>
      <c r="HQ219" s="97"/>
      <c r="HR219" s="97"/>
      <c r="HS219" s="97"/>
      <c r="HT219" s="97"/>
      <c r="HU219" s="97"/>
      <c r="HV219" s="97"/>
      <c r="HW219" s="97"/>
      <c r="HX219" s="97"/>
      <c r="HY219" s="97"/>
      <c r="HZ219" s="97"/>
      <c r="IA219" s="97"/>
      <c r="IB219" s="97"/>
      <c r="IC219" s="97"/>
      <c r="ID219" s="97"/>
      <c r="IE219" s="97"/>
      <c r="IF219" s="97"/>
      <c r="IG219" s="97"/>
      <c r="IH219" s="97"/>
      <c r="II219" s="97"/>
      <c r="IJ219" s="97"/>
      <c r="IK219" s="97"/>
      <c r="IL219" s="97"/>
      <c r="IM219" s="97"/>
      <c r="IN219" s="97"/>
      <c r="IO219" s="97"/>
      <c r="IP219" s="97"/>
      <c r="IQ219" s="97"/>
      <c r="IR219" s="97"/>
      <c r="IS219" s="97"/>
      <c r="IT219" s="97"/>
      <c r="IU219" s="97"/>
      <c r="IV219" s="97"/>
      <c r="IW219" s="97"/>
      <c r="IX219" s="97"/>
      <c r="IY219" s="97"/>
      <c r="IZ219" s="97"/>
      <c r="JA219" s="97"/>
      <c r="JB219" s="97"/>
      <c r="JC219" s="97"/>
      <c r="JD219" s="97"/>
      <c r="JE219" s="97"/>
      <c r="JF219" s="97"/>
      <c r="JG219" s="97"/>
      <c r="JH219" s="97"/>
      <c r="JI219" s="97"/>
      <c r="JJ219" s="97"/>
      <c r="JK219" s="97"/>
      <c r="JL219" s="97"/>
      <c r="JM219" s="97"/>
      <c r="JN219" s="97"/>
      <c r="JO219" s="97"/>
      <c r="JP219" s="97"/>
      <c r="JQ219" s="97"/>
      <c r="JR219" s="97"/>
      <c r="JS219" s="97"/>
      <c r="JT219" s="97"/>
      <c r="JU219" s="97"/>
      <c r="JV219" s="97"/>
      <c r="JW219" s="97"/>
      <c r="JX219" s="97"/>
      <c r="JY219" s="97"/>
      <c r="JZ219" s="97"/>
      <c r="KA219" s="97"/>
      <c r="KB219" s="97"/>
      <c r="KC219" s="97"/>
      <c r="KD219" s="97"/>
      <c r="KE219" s="97"/>
      <c r="KF219" s="97"/>
      <c r="KG219" s="97"/>
      <c r="KH219" s="97"/>
      <c r="KI219" s="97"/>
      <c r="KJ219" s="97"/>
      <c r="KK219" s="97"/>
      <c r="KL219" s="97"/>
      <c r="KM219" s="97"/>
      <c r="KN219" s="97"/>
      <c r="KO219" s="97"/>
      <c r="KP219" s="97"/>
      <c r="KQ219" s="97"/>
      <c r="KR219" s="97"/>
      <c r="KS219" s="97"/>
      <c r="KT219" s="97"/>
      <c r="KU219" s="97"/>
      <c r="KV219" s="97"/>
      <c r="KW219" s="97"/>
      <c r="KX219" s="97"/>
      <c r="KY219" s="97"/>
      <c r="KZ219" s="97"/>
      <c r="LA219" s="97"/>
      <c r="LB219" s="97"/>
      <c r="LC219" s="97"/>
      <c r="LD219" s="97"/>
      <c r="LE219" s="97"/>
      <c r="LF219" s="97"/>
      <c r="LG219" s="97"/>
      <c r="LH219" s="97"/>
      <c r="LI219" s="97"/>
      <c r="LJ219" s="97"/>
      <c r="LK219" s="97"/>
      <c r="LL219" s="97"/>
      <c r="LM219" s="97"/>
      <c r="LN219" s="97"/>
      <c r="LO219" s="97"/>
      <c r="LP219" s="97"/>
      <c r="LQ219" s="97"/>
      <c r="LR219" s="97"/>
      <c r="LS219" s="97"/>
      <c r="LT219" s="97"/>
      <c r="LU219" s="97"/>
      <c r="LV219" s="97"/>
      <c r="LW219" s="97"/>
      <c r="LX219" s="97"/>
      <c r="LY219" s="97"/>
      <c r="LZ219" s="97"/>
      <c r="MA219" s="97"/>
      <c r="MB219" s="97"/>
      <c r="MC219" s="97"/>
      <c r="MD219" s="97"/>
      <c r="ME219" s="97"/>
      <c r="MF219" s="97"/>
      <c r="MG219" s="97"/>
      <c r="MH219" s="97"/>
      <c r="MI219" s="97"/>
      <c r="MJ219" s="97"/>
      <c r="MK219" s="97"/>
      <c r="ML219" s="97"/>
      <c r="MM219" s="97"/>
      <c r="MN219" s="97"/>
      <c r="MO219" s="97"/>
      <c r="MP219" s="97"/>
      <c r="MQ219" s="97"/>
      <c r="MR219" s="97"/>
      <c r="MS219" s="97"/>
      <c r="MT219" s="97"/>
      <c r="MU219" s="97"/>
      <c r="MV219" s="97"/>
      <c r="MW219" s="97"/>
      <c r="MX219" s="97"/>
      <c r="MY219" s="97"/>
      <c r="MZ219" s="97"/>
      <c r="NA219" s="97"/>
      <c r="NB219" s="97"/>
      <c r="NC219" s="97"/>
      <c r="ND219" s="97"/>
      <c r="NE219" s="97"/>
      <c r="NF219" s="97"/>
      <c r="NG219" s="97"/>
      <c r="NH219" s="97"/>
      <c r="NI219" s="97"/>
      <c r="NJ219" s="97"/>
      <c r="NK219" s="97"/>
      <c r="NL219" s="97"/>
      <c r="NM219" s="97"/>
      <c r="NN219" s="97"/>
      <c r="NO219" s="97"/>
      <c r="NP219" s="97"/>
      <c r="NQ219" s="97"/>
      <c r="NR219" s="97"/>
      <c r="NS219" s="97"/>
      <c r="NT219" s="97"/>
      <c r="NU219" s="97"/>
      <c r="NV219" s="97"/>
      <c r="NW219" s="97"/>
      <c r="NX219" s="97"/>
      <c r="NY219" s="97"/>
      <c r="NZ219" s="97"/>
      <c r="OA219" s="97"/>
      <c r="OB219" s="97"/>
      <c r="OC219" s="97"/>
      <c r="OD219" s="97"/>
      <c r="OE219" s="97"/>
      <c r="OF219" s="97"/>
      <c r="OG219" s="97"/>
      <c r="OH219" s="97"/>
      <c r="OI219" s="97"/>
      <c r="OJ219" s="97"/>
      <c r="OK219" s="97"/>
      <c r="OL219" s="97"/>
      <c r="OM219" s="97"/>
      <c r="ON219" s="97"/>
      <c r="OO219" s="97"/>
      <c r="OP219" s="97"/>
      <c r="OQ219" s="97"/>
      <c r="OR219" s="97"/>
      <c r="OS219" s="97"/>
      <c r="OT219" s="97"/>
      <c r="OU219" s="97"/>
      <c r="OV219" s="97"/>
      <c r="OW219" s="97"/>
      <c r="OX219" s="97"/>
      <c r="OY219" s="97"/>
      <c r="OZ219" s="97"/>
      <c r="PA219" s="97"/>
      <c r="PB219" s="97"/>
      <c r="PC219" s="97"/>
      <c r="PD219" s="97"/>
      <c r="PE219" s="97"/>
      <c r="PF219" s="97"/>
      <c r="PG219" s="97"/>
      <c r="PH219" s="97"/>
      <c r="PI219" s="97"/>
      <c r="PJ219" s="97"/>
      <c r="PK219" s="97"/>
      <c r="PL219" s="97"/>
      <c r="PM219" s="97"/>
      <c r="PN219" s="97"/>
      <c r="PO219" s="97"/>
      <c r="PP219" s="97"/>
      <c r="PQ219" s="97"/>
      <c r="PR219" s="97"/>
      <c r="PS219" s="97"/>
      <c r="PT219" s="97"/>
      <c r="PU219" s="97"/>
      <c r="PV219" s="97"/>
      <c r="PW219" s="97"/>
      <c r="PX219" s="97"/>
      <c r="PY219" s="97"/>
      <c r="PZ219" s="97"/>
      <c r="QA219" s="97"/>
      <c r="QB219" s="97"/>
      <c r="QC219" s="97"/>
      <c r="QD219" s="97"/>
      <c r="QE219" s="97"/>
      <c r="QF219" s="97"/>
      <c r="QG219" s="97"/>
      <c r="QH219" s="97"/>
      <c r="QI219" s="97"/>
      <c r="QJ219" s="97"/>
      <c r="QK219" s="97"/>
      <c r="QL219" s="97"/>
      <c r="QM219" s="97"/>
      <c r="QN219" s="97"/>
      <c r="QO219" s="97"/>
      <c r="QP219" s="97"/>
      <c r="QQ219" s="97"/>
      <c r="QR219" s="97"/>
      <c r="QS219" s="97"/>
      <c r="QT219" s="97"/>
      <c r="QU219" s="97"/>
      <c r="QV219" s="97"/>
      <c r="QW219" s="97"/>
      <c r="QX219" s="97"/>
      <c r="QY219" s="97"/>
      <c r="QZ219" s="97"/>
      <c r="RA219" s="97"/>
      <c r="RB219" s="97"/>
      <c r="RC219" s="97"/>
      <c r="RD219" s="97"/>
      <c r="RE219" s="97"/>
      <c r="RF219" s="97"/>
      <c r="RG219" s="97"/>
      <c r="RH219" s="97"/>
      <c r="RI219" s="97"/>
      <c r="RJ219" s="97"/>
      <c r="RK219" s="97"/>
      <c r="RL219" s="97"/>
      <c r="RM219" s="97"/>
      <c r="RN219" s="97"/>
      <c r="RO219" s="97"/>
      <c r="RP219" s="97"/>
      <c r="RQ219" s="97"/>
      <c r="RR219" s="97"/>
      <c r="RS219" s="97"/>
      <c r="RT219" s="97"/>
      <c r="RU219" s="97"/>
      <c r="RV219" s="97"/>
      <c r="RW219" s="97"/>
      <c r="RX219" s="97"/>
      <c r="RY219" s="97"/>
      <c r="RZ219" s="97"/>
      <c r="SA219" s="97"/>
      <c r="SB219" s="97"/>
      <c r="SC219" s="97"/>
      <c r="SD219" s="97"/>
      <c r="SE219" s="97"/>
      <c r="SF219" s="97"/>
      <c r="SG219" s="97"/>
      <c r="SH219" s="97"/>
      <c r="SI219" s="97"/>
      <c r="SJ219" s="97"/>
      <c r="SK219" s="97"/>
      <c r="SL219" s="97"/>
      <c r="SM219" s="97"/>
      <c r="SN219" s="97"/>
      <c r="SO219" s="97"/>
      <c r="SP219" s="97"/>
      <c r="SQ219" s="97"/>
      <c r="SR219" s="97"/>
      <c r="SS219" s="97"/>
      <c r="ST219" s="97"/>
      <c r="SU219" s="97"/>
      <c r="SV219" s="97"/>
      <c r="SW219" s="97"/>
      <c r="SX219" s="97"/>
      <c r="SY219" s="97"/>
      <c r="SZ219" s="97"/>
      <c r="TA219" s="97"/>
      <c r="TB219" s="97"/>
      <c r="TC219" s="97"/>
      <c r="TD219" s="97"/>
      <c r="TE219" s="97"/>
      <c r="TF219" s="97"/>
      <c r="TG219" s="97"/>
      <c r="TH219" s="97"/>
      <c r="TI219" s="97"/>
      <c r="TJ219" s="97"/>
      <c r="TK219" s="97"/>
      <c r="TL219" s="97"/>
      <c r="TM219" s="97"/>
      <c r="TN219" s="97"/>
      <c r="TO219" s="97"/>
      <c r="TP219" s="97"/>
      <c r="TQ219" s="97"/>
      <c r="TR219" s="97"/>
      <c r="TS219" s="97"/>
      <c r="TT219" s="97"/>
      <c r="TU219" s="97"/>
      <c r="TV219" s="97"/>
      <c r="TW219" s="97"/>
      <c r="TX219" s="97"/>
      <c r="TY219" s="97"/>
      <c r="TZ219" s="97"/>
      <c r="UA219" s="97"/>
      <c r="UB219" s="97"/>
      <c r="UC219" s="97"/>
      <c r="UD219" s="97"/>
      <c r="UE219" s="97"/>
      <c r="UF219" s="97"/>
      <c r="UG219" s="97"/>
      <c r="UH219" s="97"/>
      <c r="UI219" s="97"/>
      <c r="UJ219" s="97"/>
      <c r="UK219" s="97"/>
      <c r="UL219" s="97"/>
      <c r="UM219" s="97"/>
      <c r="UN219" s="97"/>
      <c r="UO219" s="97"/>
      <c r="UP219" s="97"/>
      <c r="UQ219" s="97"/>
      <c r="UR219" s="97"/>
      <c r="US219" s="97"/>
      <c r="UT219" s="97"/>
      <c r="UU219" s="97"/>
      <c r="UV219" s="97"/>
      <c r="UW219" s="97"/>
      <c r="UX219" s="97"/>
      <c r="UY219" s="97"/>
      <c r="UZ219" s="97"/>
      <c r="VA219" s="97"/>
      <c r="VB219" s="97"/>
      <c r="VC219" s="97"/>
      <c r="VD219" s="97"/>
      <c r="VE219" s="97"/>
      <c r="VF219" s="97"/>
    </row>
    <row r="220" spans="1:578" s="123" customFormat="1" ht="15">
      <c r="A220" s="84">
        <v>142</v>
      </c>
      <c r="B220" s="29" t="s">
        <v>43</v>
      </c>
      <c r="C220" s="85" t="s">
        <v>44</v>
      </c>
      <c r="D220" s="86">
        <v>203</v>
      </c>
      <c r="E220" s="85" t="s">
        <v>45</v>
      </c>
      <c r="F220" s="25" t="s">
        <v>46</v>
      </c>
      <c r="G220" s="29" t="s">
        <v>576</v>
      </c>
      <c r="H220" s="26" t="s">
        <v>577</v>
      </c>
      <c r="I220" s="89">
        <v>37088</v>
      </c>
      <c r="J220" s="90" t="s">
        <v>353</v>
      </c>
      <c r="K220" s="90"/>
      <c r="L220" s="88">
        <v>40</v>
      </c>
      <c r="M220" s="88" t="s">
        <v>49</v>
      </c>
      <c r="N220" s="88" t="s">
        <v>59</v>
      </c>
      <c r="O220" s="26" t="s">
        <v>553</v>
      </c>
      <c r="P220" s="87" t="s">
        <v>1174</v>
      </c>
      <c r="Q220" s="34" t="s">
        <v>1148</v>
      </c>
      <c r="R220" s="88">
        <v>1</v>
      </c>
      <c r="S220" s="92">
        <v>11881</v>
      </c>
      <c r="T220" s="92">
        <v>500</v>
      </c>
      <c r="U220" s="92"/>
      <c r="V220" s="91">
        <f t="shared" si="91"/>
        <v>12381</v>
      </c>
      <c r="W220" s="92">
        <f t="shared" si="102"/>
        <v>2476.2000000000003</v>
      </c>
      <c r="X220" s="92"/>
      <c r="Y220" s="92">
        <f t="shared" si="92"/>
        <v>14857.2</v>
      </c>
      <c r="Z220" s="92">
        <v>926</v>
      </c>
      <c r="AA220" s="92">
        <v>630</v>
      </c>
      <c r="AB220" s="93">
        <f>102.68*4</f>
        <v>410.72</v>
      </c>
      <c r="AC220" s="92">
        <f t="shared" si="93"/>
        <v>2600.0099999999998</v>
      </c>
      <c r="AD220" s="92">
        <f t="shared" si="94"/>
        <v>445.71600000000001</v>
      </c>
      <c r="AE220" s="92">
        <f t="shared" si="95"/>
        <v>757.71719999999993</v>
      </c>
      <c r="AF220" s="92">
        <f t="shared" si="96"/>
        <v>297.14400000000001</v>
      </c>
      <c r="AG220" s="92">
        <f t="shared" si="97"/>
        <v>2735.5333333333333</v>
      </c>
      <c r="AH220" s="92">
        <f t="shared" si="98"/>
        <v>27355.333333333336</v>
      </c>
      <c r="AI220" s="92">
        <f t="shared" si="99"/>
        <v>8206.6</v>
      </c>
      <c r="AJ220" s="92">
        <f t="shared" si="103"/>
        <v>24115.962755555556</v>
      </c>
      <c r="AK220" s="92">
        <f t="shared" si="101"/>
        <v>289391.5530666667</v>
      </c>
      <c r="AL220" s="92"/>
      <c r="AM220" s="92"/>
      <c r="AN220" s="92"/>
      <c r="AO220" s="92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4"/>
      <c r="CU220" s="94"/>
      <c r="CV220" s="94"/>
      <c r="CW220" s="94"/>
      <c r="CX220" s="94"/>
      <c r="CY220" s="94"/>
      <c r="CZ220" s="94"/>
      <c r="DA220" s="94"/>
      <c r="DB220" s="94"/>
      <c r="DC220" s="94"/>
      <c r="DD220" s="94"/>
      <c r="DE220" s="94"/>
      <c r="DF220" s="94"/>
      <c r="DG220" s="94"/>
      <c r="DH220" s="94"/>
      <c r="DI220" s="94"/>
      <c r="DJ220" s="94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94"/>
      <c r="DV220" s="94"/>
      <c r="DW220" s="94"/>
      <c r="DX220" s="94"/>
      <c r="DY220" s="94"/>
      <c r="DZ220" s="94"/>
      <c r="EA220" s="94"/>
      <c r="EB220" s="94"/>
      <c r="EC220" s="94"/>
      <c r="ED220" s="94"/>
      <c r="EE220" s="94"/>
      <c r="EF220" s="94"/>
      <c r="EG220" s="94"/>
      <c r="EH220" s="94"/>
      <c r="EI220" s="94"/>
      <c r="EJ220" s="94"/>
      <c r="EK220" s="94"/>
      <c r="EL220" s="94"/>
      <c r="EM220" s="94"/>
      <c r="EN220" s="94"/>
      <c r="EO220" s="94"/>
      <c r="EP220" s="94"/>
      <c r="EQ220" s="94"/>
      <c r="ER220" s="94"/>
      <c r="ES220" s="94"/>
      <c r="ET220" s="94"/>
      <c r="EU220" s="94"/>
      <c r="EV220" s="94"/>
      <c r="EW220" s="94"/>
      <c r="EX220" s="94"/>
      <c r="EY220" s="94"/>
      <c r="EZ220" s="94"/>
      <c r="FA220" s="94"/>
      <c r="FB220" s="94"/>
      <c r="FC220" s="94"/>
      <c r="FD220" s="94"/>
      <c r="FE220" s="94"/>
      <c r="FF220" s="94"/>
      <c r="FG220" s="94"/>
      <c r="FH220" s="94"/>
      <c r="FI220" s="94"/>
      <c r="FJ220" s="94"/>
      <c r="FK220" s="94"/>
      <c r="FL220" s="94"/>
      <c r="FM220" s="94"/>
      <c r="FN220" s="94"/>
      <c r="FO220" s="94"/>
      <c r="FP220" s="94"/>
      <c r="FQ220" s="94"/>
      <c r="FR220" s="94"/>
      <c r="FS220" s="94"/>
      <c r="FT220" s="94"/>
      <c r="FU220" s="94"/>
      <c r="FV220" s="94"/>
      <c r="FW220" s="94"/>
      <c r="FX220" s="94"/>
      <c r="FY220" s="94"/>
      <c r="FZ220" s="94"/>
      <c r="GA220" s="94"/>
      <c r="GB220" s="94"/>
      <c r="GC220" s="94"/>
      <c r="GD220" s="94"/>
      <c r="GE220" s="94"/>
      <c r="GF220" s="94"/>
      <c r="GG220" s="94"/>
      <c r="GH220" s="94"/>
      <c r="GI220" s="94"/>
      <c r="GJ220" s="94"/>
      <c r="GK220" s="94"/>
      <c r="GL220" s="94"/>
      <c r="GM220" s="94"/>
      <c r="GN220" s="94"/>
      <c r="GO220" s="94"/>
      <c r="GP220" s="94"/>
      <c r="GQ220" s="94"/>
      <c r="GR220" s="94"/>
      <c r="GS220" s="94"/>
      <c r="GT220" s="94"/>
      <c r="GU220" s="94"/>
      <c r="GV220" s="94"/>
      <c r="GW220" s="94"/>
      <c r="GX220" s="94"/>
      <c r="GY220" s="94"/>
      <c r="GZ220" s="94"/>
      <c r="HA220" s="94"/>
      <c r="HB220" s="94"/>
      <c r="HC220" s="94"/>
      <c r="HD220" s="94"/>
      <c r="HE220" s="94"/>
      <c r="HF220" s="94"/>
      <c r="HG220" s="94"/>
      <c r="HH220" s="94"/>
      <c r="HI220" s="94"/>
      <c r="HJ220" s="94"/>
      <c r="HK220" s="94"/>
      <c r="HL220" s="94"/>
      <c r="HM220" s="94"/>
      <c r="HN220" s="94"/>
      <c r="HO220" s="94"/>
      <c r="HP220" s="94"/>
      <c r="HQ220" s="94"/>
      <c r="HR220" s="94"/>
      <c r="HS220" s="94"/>
      <c r="HT220" s="94"/>
      <c r="HU220" s="94"/>
      <c r="HV220" s="94"/>
      <c r="HW220" s="94"/>
      <c r="HX220" s="94"/>
      <c r="HY220" s="94"/>
      <c r="HZ220" s="94"/>
      <c r="IA220" s="94"/>
      <c r="IB220" s="94"/>
      <c r="IC220" s="94"/>
      <c r="ID220" s="94"/>
      <c r="IE220" s="94"/>
      <c r="IF220" s="94"/>
      <c r="IG220" s="94"/>
      <c r="IH220" s="94"/>
      <c r="II220" s="94"/>
      <c r="IJ220" s="94"/>
      <c r="IK220" s="94"/>
      <c r="IL220" s="94"/>
      <c r="IM220" s="94"/>
      <c r="IN220" s="94"/>
      <c r="IO220" s="94"/>
      <c r="IP220" s="94"/>
      <c r="IQ220" s="94"/>
      <c r="IR220" s="94"/>
      <c r="IS220" s="94"/>
      <c r="IT220" s="94"/>
      <c r="IU220" s="94"/>
      <c r="IV220" s="94"/>
      <c r="IW220" s="94"/>
      <c r="IX220" s="94"/>
      <c r="IY220" s="94"/>
      <c r="IZ220" s="94"/>
      <c r="JA220" s="94"/>
      <c r="JB220" s="94"/>
      <c r="JC220" s="94"/>
      <c r="JD220" s="94"/>
      <c r="JE220" s="94"/>
      <c r="JF220" s="94"/>
      <c r="JG220" s="94"/>
      <c r="JH220" s="94"/>
      <c r="JI220" s="94"/>
      <c r="JJ220" s="94"/>
      <c r="JK220" s="94"/>
      <c r="JL220" s="94"/>
      <c r="JM220" s="94"/>
      <c r="JN220" s="94"/>
      <c r="JO220" s="94"/>
      <c r="JP220" s="94"/>
      <c r="JQ220" s="94"/>
      <c r="JR220" s="94"/>
      <c r="JS220" s="94"/>
      <c r="JT220" s="94"/>
      <c r="JU220" s="94"/>
      <c r="JV220" s="94"/>
      <c r="JW220" s="94"/>
      <c r="JX220" s="94"/>
      <c r="JY220" s="94"/>
      <c r="JZ220" s="94"/>
      <c r="KA220" s="94"/>
      <c r="KB220" s="94"/>
      <c r="KC220" s="94"/>
      <c r="KD220" s="94"/>
      <c r="KE220" s="94"/>
      <c r="KF220" s="94"/>
      <c r="KG220" s="94"/>
      <c r="KH220" s="94"/>
      <c r="KI220" s="94"/>
      <c r="KJ220" s="94"/>
      <c r="KK220" s="94"/>
      <c r="KL220" s="94"/>
      <c r="KM220" s="94"/>
      <c r="KN220" s="94"/>
      <c r="KO220" s="94"/>
      <c r="KP220" s="94"/>
      <c r="KQ220" s="94"/>
      <c r="KR220" s="94"/>
      <c r="KS220" s="94"/>
      <c r="KT220" s="94"/>
      <c r="KU220" s="94"/>
      <c r="KV220" s="94"/>
      <c r="KW220" s="94"/>
      <c r="KX220" s="94"/>
      <c r="KY220" s="94"/>
      <c r="KZ220" s="94"/>
      <c r="LA220" s="94"/>
      <c r="LB220" s="94"/>
      <c r="LC220" s="94"/>
      <c r="LD220" s="94"/>
      <c r="LE220" s="94"/>
      <c r="LF220" s="94"/>
      <c r="LG220" s="94"/>
      <c r="LH220" s="94"/>
      <c r="LI220" s="94"/>
      <c r="LJ220" s="94"/>
      <c r="LK220" s="94"/>
      <c r="LL220" s="94"/>
      <c r="LM220" s="94"/>
      <c r="LN220" s="94"/>
      <c r="LO220" s="94"/>
      <c r="LP220" s="94"/>
      <c r="LQ220" s="94"/>
      <c r="LR220" s="94"/>
      <c r="LS220" s="94"/>
      <c r="LT220" s="94"/>
      <c r="LU220" s="94"/>
      <c r="LV220" s="94"/>
      <c r="LW220" s="94"/>
      <c r="LX220" s="94"/>
      <c r="LY220" s="94"/>
      <c r="LZ220" s="94"/>
      <c r="MA220" s="94"/>
      <c r="MB220" s="94"/>
      <c r="MC220" s="94"/>
      <c r="MD220" s="94"/>
      <c r="ME220" s="94"/>
      <c r="MF220" s="94"/>
      <c r="MG220" s="94"/>
      <c r="MH220" s="94"/>
      <c r="MI220" s="94"/>
      <c r="MJ220" s="94"/>
      <c r="MK220" s="94"/>
      <c r="ML220" s="94"/>
      <c r="MM220" s="94"/>
      <c r="MN220" s="94"/>
      <c r="MO220" s="94"/>
      <c r="MP220" s="94"/>
      <c r="MQ220" s="94"/>
      <c r="MR220" s="94"/>
      <c r="MS220" s="94"/>
      <c r="MT220" s="94"/>
      <c r="MU220" s="94"/>
      <c r="MV220" s="94"/>
      <c r="MW220" s="94"/>
      <c r="MX220" s="94"/>
      <c r="MY220" s="94"/>
      <c r="MZ220" s="94"/>
      <c r="NA220" s="94"/>
      <c r="NB220" s="94"/>
      <c r="NC220" s="94"/>
      <c r="ND220" s="94"/>
      <c r="NE220" s="94"/>
      <c r="NF220" s="94"/>
      <c r="NG220" s="94"/>
      <c r="NH220" s="94"/>
      <c r="NI220" s="94"/>
      <c r="NJ220" s="94"/>
      <c r="NK220" s="94"/>
      <c r="NL220" s="94"/>
      <c r="NM220" s="94"/>
      <c r="NN220" s="94"/>
      <c r="NO220" s="94"/>
      <c r="NP220" s="94"/>
      <c r="NQ220" s="94"/>
      <c r="NR220" s="94"/>
      <c r="NS220" s="94"/>
      <c r="NT220" s="94"/>
      <c r="NU220" s="94"/>
      <c r="NV220" s="94"/>
      <c r="NW220" s="94"/>
      <c r="NX220" s="94"/>
      <c r="NY220" s="94"/>
      <c r="NZ220" s="94"/>
      <c r="OA220" s="94"/>
      <c r="OB220" s="94"/>
      <c r="OC220" s="94"/>
      <c r="OD220" s="94"/>
      <c r="OE220" s="94"/>
      <c r="OF220" s="94"/>
      <c r="OG220" s="94"/>
      <c r="OH220" s="94"/>
      <c r="OI220" s="94"/>
      <c r="OJ220" s="94"/>
      <c r="OK220" s="94"/>
      <c r="OL220" s="94"/>
      <c r="OM220" s="94"/>
      <c r="ON220" s="94"/>
      <c r="OO220" s="94"/>
      <c r="OP220" s="94"/>
      <c r="OQ220" s="94"/>
      <c r="OR220" s="94"/>
      <c r="OS220" s="94"/>
      <c r="OT220" s="94"/>
      <c r="OU220" s="94"/>
      <c r="OV220" s="94"/>
      <c r="OW220" s="94"/>
      <c r="OX220" s="94"/>
      <c r="OY220" s="94"/>
      <c r="OZ220" s="94"/>
      <c r="PA220" s="94"/>
      <c r="PB220" s="94"/>
      <c r="PC220" s="94"/>
      <c r="PD220" s="94"/>
      <c r="PE220" s="94"/>
      <c r="PF220" s="94"/>
      <c r="PG220" s="94"/>
      <c r="PH220" s="94"/>
      <c r="PI220" s="94"/>
      <c r="PJ220" s="94"/>
      <c r="PK220" s="94"/>
      <c r="PL220" s="94"/>
      <c r="PM220" s="94"/>
      <c r="PN220" s="94"/>
      <c r="PO220" s="94"/>
      <c r="PP220" s="94"/>
      <c r="PQ220" s="94"/>
      <c r="PR220" s="94"/>
      <c r="PS220" s="94"/>
      <c r="PT220" s="94"/>
      <c r="PU220" s="94"/>
      <c r="PV220" s="94"/>
      <c r="PW220" s="94"/>
      <c r="PX220" s="94"/>
      <c r="PY220" s="94"/>
      <c r="PZ220" s="94"/>
      <c r="QA220" s="94"/>
      <c r="QB220" s="94"/>
      <c r="QC220" s="94"/>
      <c r="QD220" s="94"/>
      <c r="QE220" s="94"/>
      <c r="QF220" s="94"/>
      <c r="QG220" s="94"/>
      <c r="QH220" s="94"/>
      <c r="QI220" s="94"/>
      <c r="QJ220" s="94"/>
      <c r="QK220" s="94"/>
      <c r="QL220" s="94"/>
      <c r="QM220" s="94"/>
      <c r="QN220" s="94"/>
      <c r="QO220" s="94"/>
      <c r="QP220" s="94"/>
      <c r="QQ220" s="94"/>
      <c r="QR220" s="94"/>
      <c r="QS220" s="94"/>
      <c r="QT220" s="94"/>
      <c r="QU220" s="94"/>
      <c r="QV220" s="94"/>
      <c r="QW220" s="94"/>
      <c r="QX220" s="94"/>
      <c r="QY220" s="94"/>
      <c r="QZ220" s="94"/>
      <c r="RA220" s="94"/>
      <c r="RB220" s="94"/>
      <c r="RC220" s="94"/>
      <c r="RD220" s="94"/>
      <c r="RE220" s="94"/>
      <c r="RF220" s="94"/>
      <c r="RG220" s="94"/>
      <c r="RH220" s="94"/>
      <c r="RI220" s="94"/>
      <c r="RJ220" s="94"/>
      <c r="RK220" s="94"/>
      <c r="RL220" s="94"/>
      <c r="RM220" s="94"/>
      <c r="RN220" s="94"/>
      <c r="RO220" s="94"/>
      <c r="RP220" s="94"/>
      <c r="RQ220" s="94"/>
      <c r="RR220" s="94"/>
      <c r="RS220" s="94"/>
      <c r="RT220" s="94"/>
      <c r="RU220" s="94"/>
      <c r="RV220" s="94"/>
      <c r="RW220" s="94"/>
      <c r="RX220" s="94"/>
      <c r="RY220" s="94"/>
      <c r="RZ220" s="94"/>
      <c r="SA220" s="94"/>
      <c r="SB220" s="94"/>
      <c r="SC220" s="94"/>
      <c r="SD220" s="94"/>
      <c r="SE220" s="94"/>
      <c r="SF220" s="94"/>
      <c r="SG220" s="94"/>
      <c r="SH220" s="94"/>
      <c r="SI220" s="94"/>
      <c r="SJ220" s="94"/>
      <c r="SK220" s="94"/>
      <c r="SL220" s="94"/>
      <c r="SM220" s="94"/>
      <c r="SN220" s="94"/>
      <c r="SO220" s="94"/>
      <c r="SP220" s="94"/>
      <c r="SQ220" s="94"/>
      <c r="SR220" s="94"/>
      <c r="SS220" s="94"/>
      <c r="ST220" s="94"/>
      <c r="SU220" s="94"/>
      <c r="SV220" s="94"/>
      <c r="SW220" s="94"/>
      <c r="SX220" s="94"/>
      <c r="SY220" s="94"/>
      <c r="SZ220" s="94"/>
      <c r="TA220" s="94"/>
      <c r="TB220" s="94"/>
      <c r="TC220" s="94"/>
      <c r="TD220" s="94"/>
      <c r="TE220" s="94"/>
      <c r="TF220" s="94"/>
      <c r="TG220" s="94"/>
      <c r="TH220" s="94"/>
      <c r="TI220" s="94"/>
      <c r="TJ220" s="94"/>
      <c r="TK220" s="94"/>
      <c r="TL220" s="94"/>
      <c r="TM220" s="94"/>
      <c r="TN220" s="94"/>
      <c r="TO220" s="94"/>
      <c r="TP220" s="94"/>
      <c r="TQ220" s="94"/>
      <c r="TR220" s="94"/>
      <c r="TS220" s="94"/>
      <c r="TT220" s="94"/>
      <c r="TU220" s="94"/>
      <c r="TV220" s="94"/>
      <c r="TW220" s="94"/>
      <c r="TX220" s="94"/>
      <c r="TY220" s="94"/>
      <c r="TZ220" s="94"/>
      <c r="UA220" s="94"/>
      <c r="UB220" s="94"/>
      <c r="UC220" s="94"/>
      <c r="UD220" s="94"/>
      <c r="UE220" s="94"/>
      <c r="UF220" s="94"/>
      <c r="UG220" s="94"/>
      <c r="UH220" s="94"/>
      <c r="UI220" s="94"/>
      <c r="UJ220" s="94"/>
      <c r="UK220" s="94"/>
      <c r="UL220" s="94"/>
      <c r="UM220" s="94"/>
      <c r="UN220" s="94"/>
      <c r="UO220" s="94"/>
      <c r="UP220" s="94"/>
      <c r="UQ220" s="94"/>
      <c r="UR220" s="94"/>
      <c r="US220" s="94"/>
      <c r="UT220" s="94"/>
      <c r="UU220" s="94"/>
      <c r="UV220" s="94"/>
      <c r="UW220" s="94"/>
      <c r="UX220" s="94"/>
      <c r="UY220" s="94"/>
      <c r="UZ220" s="94"/>
      <c r="VA220" s="94"/>
      <c r="VB220" s="94"/>
      <c r="VC220" s="94"/>
      <c r="VD220" s="94"/>
      <c r="VE220" s="94"/>
      <c r="VF220" s="94"/>
    </row>
    <row r="221" spans="1:578" s="98" customFormat="1" ht="15">
      <c r="A221" s="84">
        <v>143</v>
      </c>
      <c r="B221" s="29" t="s">
        <v>43</v>
      </c>
      <c r="C221" s="85" t="s">
        <v>44</v>
      </c>
      <c r="D221" s="86">
        <v>203</v>
      </c>
      <c r="E221" s="85" t="s">
        <v>45</v>
      </c>
      <c r="F221" s="25" t="s">
        <v>46</v>
      </c>
      <c r="G221" s="29" t="s">
        <v>578</v>
      </c>
      <c r="H221" s="26" t="s">
        <v>579</v>
      </c>
      <c r="I221" s="89">
        <v>33474</v>
      </c>
      <c r="J221" s="90" t="s">
        <v>353</v>
      </c>
      <c r="K221" s="90"/>
      <c r="L221" s="88">
        <v>40</v>
      </c>
      <c r="M221" s="88" t="s">
        <v>49</v>
      </c>
      <c r="N221" s="88" t="s">
        <v>59</v>
      </c>
      <c r="O221" s="26" t="s">
        <v>553</v>
      </c>
      <c r="P221" s="87" t="s">
        <v>1174</v>
      </c>
      <c r="Q221" s="34" t="s">
        <v>1148</v>
      </c>
      <c r="R221" s="88">
        <v>1</v>
      </c>
      <c r="S221" s="92">
        <v>11881</v>
      </c>
      <c r="T221" s="92">
        <v>500</v>
      </c>
      <c r="U221" s="92"/>
      <c r="V221" s="91">
        <f t="shared" si="91"/>
        <v>12381</v>
      </c>
      <c r="W221" s="92">
        <f t="shared" si="102"/>
        <v>2476.2000000000003</v>
      </c>
      <c r="X221" s="92"/>
      <c r="Y221" s="92">
        <f t="shared" si="92"/>
        <v>14857.2</v>
      </c>
      <c r="Z221" s="92">
        <v>926</v>
      </c>
      <c r="AA221" s="92">
        <v>630</v>
      </c>
      <c r="AB221" s="93">
        <f>102.68*6</f>
        <v>616.08000000000004</v>
      </c>
      <c r="AC221" s="92">
        <f t="shared" si="93"/>
        <v>2600.0099999999998</v>
      </c>
      <c r="AD221" s="92">
        <f t="shared" si="94"/>
        <v>445.71600000000001</v>
      </c>
      <c r="AE221" s="92">
        <f t="shared" si="95"/>
        <v>757.71719999999993</v>
      </c>
      <c r="AF221" s="92">
        <f t="shared" si="96"/>
        <v>297.14400000000001</v>
      </c>
      <c r="AG221" s="92">
        <f t="shared" si="97"/>
        <v>2735.5333333333333</v>
      </c>
      <c r="AH221" s="92">
        <f t="shared" si="98"/>
        <v>27355.333333333336</v>
      </c>
      <c r="AI221" s="92">
        <f t="shared" si="99"/>
        <v>8206.6</v>
      </c>
      <c r="AJ221" s="92">
        <f t="shared" si="103"/>
        <v>24321.322755555557</v>
      </c>
      <c r="AK221" s="92">
        <f t="shared" si="101"/>
        <v>291855.87306666665</v>
      </c>
      <c r="AL221" s="92"/>
      <c r="AM221" s="92"/>
      <c r="AN221" s="92"/>
      <c r="AO221" s="92"/>
      <c r="AP221" s="97"/>
      <c r="AQ221" s="94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  <c r="CF221" s="97"/>
      <c r="CG221" s="97"/>
      <c r="CH221" s="97"/>
      <c r="CI221" s="97"/>
      <c r="CJ221" s="97"/>
      <c r="CK221" s="97"/>
      <c r="CL221" s="97"/>
      <c r="CM221" s="97"/>
      <c r="CN221" s="97"/>
      <c r="CO221" s="97"/>
      <c r="CP221" s="97"/>
      <c r="CQ221" s="97"/>
      <c r="CR221" s="97"/>
      <c r="CS221" s="97"/>
      <c r="CT221" s="97"/>
      <c r="CU221" s="97"/>
      <c r="CV221" s="97"/>
      <c r="CW221" s="97"/>
      <c r="CX221" s="97"/>
      <c r="CY221" s="97"/>
      <c r="CZ221" s="97"/>
      <c r="DA221" s="97"/>
      <c r="DB221" s="97"/>
      <c r="DC221" s="97"/>
      <c r="DD221" s="97"/>
      <c r="DE221" s="97"/>
      <c r="DF221" s="97"/>
      <c r="DG221" s="97"/>
      <c r="DH221" s="97"/>
      <c r="DI221" s="97"/>
      <c r="DJ221" s="97"/>
      <c r="DK221" s="97"/>
      <c r="DL221" s="97"/>
      <c r="DM221" s="97"/>
      <c r="DN221" s="97"/>
      <c r="DO221" s="97"/>
      <c r="DP221" s="97"/>
      <c r="DQ221" s="97"/>
      <c r="DR221" s="97"/>
      <c r="DS221" s="97"/>
      <c r="DT221" s="97"/>
      <c r="DU221" s="97"/>
      <c r="DV221" s="97"/>
      <c r="DW221" s="97"/>
      <c r="DX221" s="97"/>
      <c r="DY221" s="97"/>
      <c r="DZ221" s="97"/>
      <c r="EA221" s="97"/>
      <c r="EB221" s="97"/>
      <c r="EC221" s="97"/>
      <c r="ED221" s="97"/>
      <c r="EE221" s="97"/>
      <c r="EF221" s="97"/>
      <c r="EG221" s="97"/>
      <c r="EH221" s="97"/>
      <c r="EI221" s="97"/>
      <c r="EJ221" s="97"/>
      <c r="EK221" s="97"/>
      <c r="EL221" s="97"/>
      <c r="EM221" s="97"/>
      <c r="EN221" s="97"/>
      <c r="EO221" s="97"/>
      <c r="EP221" s="97"/>
      <c r="EQ221" s="97"/>
      <c r="ER221" s="97"/>
      <c r="ES221" s="97"/>
      <c r="ET221" s="97"/>
      <c r="EU221" s="97"/>
      <c r="EV221" s="97"/>
      <c r="EW221" s="97"/>
      <c r="EX221" s="97"/>
      <c r="EY221" s="97"/>
      <c r="EZ221" s="97"/>
      <c r="FA221" s="97"/>
      <c r="FB221" s="97"/>
      <c r="FC221" s="97"/>
      <c r="FD221" s="97"/>
      <c r="FE221" s="97"/>
      <c r="FF221" s="97"/>
      <c r="FG221" s="97"/>
      <c r="FH221" s="97"/>
      <c r="FI221" s="97"/>
      <c r="FJ221" s="97"/>
      <c r="FK221" s="97"/>
      <c r="FL221" s="97"/>
      <c r="FM221" s="97"/>
      <c r="FN221" s="97"/>
      <c r="FO221" s="97"/>
      <c r="FP221" s="97"/>
      <c r="FQ221" s="97"/>
      <c r="FR221" s="97"/>
      <c r="FS221" s="97"/>
      <c r="FT221" s="97"/>
      <c r="FU221" s="97"/>
      <c r="FV221" s="97"/>
      <c r="FW221" s="97"/>
      <c r="FX221" s="97"/>
      <c r="FY221" s="97"/>
      <c r="FZ221" s="97"/>
      <c r="GA221" s="97"/>
      <c r="GB221" s="97"/>
      <c r="GC221" s="97"/>
      <c r="GD221" s="97"/>
      <c r="GE221" s="97"/>
      <c r="GF221" s="97"/>
      <c r="GG221" s="97"/>
      <c r="GH221" s="97"/>
      <c r="GI221" s="97"/>
      <c r="GJ221" s="97"/>
      <c r="GK221" s="97"/>
      <c r="GL221" s="97"/>
      <c r="GM221" s="97"/>
      <c r="GN221" s="97"/>
      <c r="GO221" s="97"/>
      <c r="GP221" s="97"/>
      <c r="GQ221" s="97"/>
      <c r="GR221" s="97"/>
      <c r="GS221" s="97"/>
      <c r="GT221" s="97"/>
      <c r="GU221" s="97"/>
      <c r="GV221" s="97"/>
      <c r="GW221" s="97"/>
      <c r="GX221" s="97"/>
      <c r="GY221" s="97"/>
      <c r="GZ221" s="97"/>
      <c r="HA221" s="97"/>
      <c r="HB221" s="97"/>
      <c r="HC221" s="97"/>
      <c r="HD221" s="97"/>
      <c r="HE221" s="97"/>
      <c r="HF221" s="97"/>
      <c r="HG221" s="97"/>
      <c r="HH221" s="97"/>
      <c r="HI221" s="97"/>
      <c r="HJ221" s="97"/>
      <c r="HK221" s="97"/>
      <c r="HL221" s="97"/>
      <c r="HM221" s="97"/>
      <c r="HN221" s="97"/>
      <c r="HO221" s="97"/>
      <c r="HP221" s="97"/>
      <c r="HQ221" s="97"/>
      <c r="HR221" s="97"/>
      <c r="HS221" s="97"/>
      <c r="HT221" s="97"/>
      <c r="HU221" s="97"/>
      <c r="HV221" s="97"/>
      <c r="HW221" s="97"/>
      <c r="HX221" s="97"/>
      <c r="HY221" s="97"/>
      <c r="HZ221" s="97"/>
      <c r="IA221" s="97"/>
      <c r="IB221" s="97"/>
      <c r="IC221" s="97"/>
      <c r="ID221" s="97"/>
      <c r="IE221" s="97"/>
      <c r="IF221" s="97"/>
      <c r="IG221" s="97"/>
      <c r="IH221" s="97"/>
      <c r="II221" s="97"/>
      <c r="IJ221" s="97"/>
      <c r="IK221" s="97"/>
      <c r="IL221" s="97"/>
      <c r="IM221" s="97"/>
      <c r="IN221" s="97"/>
      <c r="IO221" s="97"/>
      <c r="IP221" s="97"/>
      <c r="IQ221" s="97"/>
      <c r="IR221" s="97"/>
      <c r="IS221" s="97"/>
      <c r="IT221" s="97"/>
      <c r="IU221" s="97"/>
      <c r="IV221" s="97"/>
      <c r="IW221" s="97"/>
      <c r="IX221" s="97"/>
      <c r="IY221" s="97"/>
      <c r="IZ221" s="97"/>
      <c r="JA221" s="97"/>
      <c r="JB221" s="97"/>
      <c r="JC221" s="97"/>
      <c r="JD221" s="97"/>
      <c r="JE221" s="97"/>
      <c r="JF221" s="97"/>
      <c r="JG221" s="97"/>
      <c r="JH221" s="97"/>
      <c r="JI221" s="97"/>
      <c r="JJ221" s="97"/>
      <c r="JK221" s="97"/>
      <c r="JL221" s="97"/>
      <c r="JM221" s="97"/>
      <c r="JN221" s="97"/>
      <c r="JO221" s="97"/>
      <c r="JP221" s="97"/>
      <c r="JQ221" s="97"/>
      <c r="JR221" s="97"/>
      <c r="JS221" s="97"/>
      <c r="JT221" s="97"/>
      <c r="JU221" s="97"/>
      <c r="JV221" s="97"/>
      <c r="JW221" s="97"/>
      <c r="JX221" s="97"/>
      <c r="JY221" s="97"/>
      <c r="JZ221" s="97"/>
      <c r="KA221" s="97"/>
      <c r="KB221" s="97"/>
      <c r="KC221" s="97"/>
      <c r="KD221" s="97"/>
      <c r="KE221" s="97"/>
      <c r="KF221" s="97"/>
      <c r="KG221" s="97"/>
      <c r="KH221" s="97"/>
      <c r="KI221" s="97"/>
      <c r="KJ221" s="97"/>
      <c r="KK221" s="97"/>
      <c r="KL221" s="97"/>
      <c r="KM221" s="97"/>
      <c r="KN221" s="97"/>
      <c r="KO221" s="97"/>
      <c r="KP221" s="97"/>
      <c r="KQ221" s="97"/>
      <c r="KR221" s="97"/>
      <c r="KS221" s="97"/>
      <c r="KT221" s="97"/>
      <c r="KU221" s="97"/>
      <c r="KV221" s="97"/>
      <c r="KW221" s="97"/>
      <c r="KX221" s="97"/>
      <c r="KY221" s="97"/>
      <c r="KZ221" s="97"/>
      <c r="LA221" s="97"/>
      <c r="LB221" s="97"/>
      <c r="LC221" s="97"/>
      <c r="LD221" s="97"/>
      <c r="LE221" s="97"/>
      <c r="LF221" s="97"/>
      <c r="LG221" s="97"/>
      <c r="LH221" s="97"/>
      <c r="LI221" s="97"/>
      <c r="LJ221" s="97"/>
      <c r="LK221" s="97"/>
      <c r="LL221" s="97"/>
      <c r="LM221" s="97"/>
      <c r="LN221" s="97"/>
      <c r="LO221" s="97"/>
      <c r="LP221" s="97"/>
      <c r="LQ221" s="97"/>
      <c r="LR221" s="97"/>
      <c r="LS221" s="97"/>
      <c r="LT221" s="97"/>
      <c r="LU221" s="97"/>
      <c r="LV221" s="97"/>
      <c r="LW221" s="97"/>
      <c r="LX221" s="97"/>
      <c r="LY221" s="97"/>
      <c r="LZ221" s="97"/>
      <c r="MA221" s="97"/>
      <c r="MB221" s="97"/>
      <c r="MC221" s="97"/>
      <c r="MD221" s="97"/>
      <c r="ME221" s="97"/>
      <c r="MF221" s="97"/>
      <c r="MG221" s="97"/>
      <c r="MH221" s="97"/>
      <c r="MI221" s="97"/>
      <c r="MJ221" s="97"/>
      <c r="MK221" s="97"/>
      <c r="ML221" s="97"/>
      <c r="MM221" s="97"/>
      <c r="MN221" s="97"/>
      <c r="MO221" s="97"/>
      <c r="MP221" s="97"/>
      <c r="MQ221" s="97"/>
      <c r="MR221" s="97"/>
      <c r="MS221" s="97"/>
      <c r="MT221" s="97"/>
      <c r="MU221" s="97"/>
      <c r="MV221" s="97"/>
      <c r="MW221" s="97"/>
      <c r="MX221" s="97"/>
      <c r="MY221" s="97"/>
      <c r="MZ221" s="97"/>
      <c r="NA221" s="97"/>
      <c r="NB221" s="97"/>
      <c r="NC221" s="97"/>
      <c r="ND221" s="97"/>
      <c r="NE221" s="97"/>
      <c r="NF221" s="97"/>
      <c r="NG221" s="97"/>
      <c r="NH221" s="97"/>
      <c r="NI221" s="97"/>
      <c r="NJ221" s="97"/>
      <c r="NK221" s="97"/>
      <c r="NL221" s="97"/>
      <c r="NM221" s="97"/>
      <c r="NN221" s="97"/>
      <c r="NO221" s="97"/>
      <c r="NP221" s="97"/>
      <c r="NQ221" s="97"/>
      <c r="NR221" s="97"/>
      <c r="NS221" s="97"/>
      <c r="NT221" s="97"/>
      <c r="NU221" s="97"/>
      <c r="NV221" s="97"/>
      <c r="NW221" s="97"/>
      <c r="NX221" s="97"/>
      <c r="NY221" s="97"/>
      <c r="NZ221" s="97"/>
      <c r="OA221" s="97"/>
      <c r="OB221" s="97"/>
      <c r="OC221" s="97"/>
      <c r="OD221" s="97"/>
      <c r="OE221" s="97"/>
      <c r="OF221" s="97"/>
      <c r="OG221" s="97"/>
      <c r="OH221" s="97"/>
      <c r="OI221" s="97"/>
      <c r="OJ221" s="97"/>
      <c r="OK221" s="97"/>
      <c r="OL221" s="97"/>
      <c r="OM221" s="97"/>
      <c r="ON221" s="97"/>
      <c r="OO221" s="97"/>
      <c r="OP221" s="97"/>
      <c r="OQ221" s="97"/>
      <c r="OR221" s="97"/>
      <c r="OS221" s="97"/>
      <c r="OT221" s="97"/>
      <c r="OU221" s="97"/>
      <c r="OV221" s="97"/>
      <c r="OW221" s="97"/>
      <c r="OX221" s="97"/>
      <c r="OY221" s="97"/>
      <c r="OZ221" s="97"/>
      <c r="PA221" s="97"/>
      <c r="PB221" s="97"/>
      <c r="PC221" s="97"/>
      <c r="PD221" s="97"/>
      <c r="PE221" s="97"/>
      <c r="PF221" s="97"/>
      <c r="PG221" s="97"/>
      <c r="PH221" s="97"/>
      <c r="PI221" s="97"/>
      <c r="PJ221" s="97"/>
      <c r="PK221" s="97"/>
      <c r="PL221" s="97"/>
      <c r="PM221" s="97"/>
      <c r="PN221" s="97"/>
      <c r="PO221" s="97"/>
      <c r="PP221" s="97"/>
      <c r="PQ221" s="97"/>
      <c r="PR221" s="97"/>
      <c r="PS221" s="97"/>
      <c r="PT221" s="97"/>
      <c r="PU221" s="97"/>
      <c r="PV221" s="97"/>
      <c r="PW221" s="97"/>
      <c r="PX221" s="97"/>
      <c r="PY221" s="97"/>
      <c r="PZ221" s="97"/>
      <c r="QA221" s="97"/>
      <c r="QB221" s="97"/>
      <c r="QC221" s="97"/>
      <c r="QD221" s="97"/>
      <c r="QE221" s="97"/>
      <c r="QF221" s="97"/>
      <c r="QG221" s="97"/>
      <c r="QH221" s="97"/>
      <c r="QI221" s="97"/>
      <c r="QJ221" s="97"/>
      <c r="QK221" s="97"/>
      <c r="QL221" s="97"/>
      <c r="QM221" s="97"/>
      <c r="QN221" s="97"/>
      <c r="QO221" s="97"/>
      <c r="QP221" s="97"/>
      <c r="QQ221" s="97"/>
      <c r="QR221" s="97"/>
      <c r="QS221" s="97"/>
      <c r="QT221" s="97"/>
      <c r="QU221" s="97"/>
      <c r="QV221" s="97"/>
      <c r="QW221" s="97"/>
      <c r="QX221" s="97"/>
      <c r="QY221" s="97"/>
      <c r="QZ221" s="97"/>
      <c r="RA221" s="97"/>
      <c r="RB221" s="97"/>
      <c r="RC221" s="97"/>
      <c r="RD221" s="97"/>
      <c r="RE221" s="97"/>
      <c r="RF221" s="97"/>
      <c r="RG221" s="97"/>
      <c r="RH221" s="97"/>
      <c r="RI221" s="97"/>
      <c r="RJ221" s="97"/>
      <c r="RK221" s="97"/>
      <c r="RL221" s="97"/>
      <c r="RM221" s="97"/>
      <c r="RN221" s="97"/>
      <c r="RO221" s="97"/>
      <c r="RP221" s="97"/>
      <c r="RQ221" s="97"/>
      <c r="RR221" s="97"/>
      <c r="RS221" s="97"/>
      <c r="RT221" s="97"/>
      <c r="RU221" s="97"/>
      <c r="RV221" s="97"/>
      <c r="RW221" s="97"/>
      <c r="RX221" s="97"/>
      <c r="RY221" s="97"/>
      <c r="RZ221" s="97"/>
      <c r="SA221" s="97"/>
      <c r="SB221" s="97"/>
      <c r="SC221" s="97"/>
      <c r="SD221" s="97"/>
      <c r="SE221" s="97"/>
      <c r="SF221" s="97"/>
      <c r="SG221" s="97"/>
      <c r="SH221" s="97"/>
      <c r="SI221" s="97"/>
      <c r="SJ221" s="97"/>
      <c r="SK221" s="97"/>
      <c r="SL221" s="97"/>
      <c r="SM221" s="97"/>
      <c r="SN221" s="97"/>
      <c r="SO221" s="97"/>
      <c r="SP221" s="97"/>
      <c r="SQ221" s="97"/>
      <c r="SR221" s="97"/>
      <c r="SS221" s="97"/>
      <c r="ST221" s="97"/>
      <c r="SU221" s="97"/>
      <c r="SV221" s="97"/>
      <c r="SW221" s="97"/>
      <c r="SX221" s="97"/>
      <c r="SY221" s="97"/>
      <c r="SZ221" s="97"/>
      <c r="TA221" s="97"/>
      <c r="TB221" s="97"/>
      <c r="TC221" s="97"/>
      <c r="TD221" s="97"/>
      <c r="TE221" s="97"/>
      <c r="TF221" s="97"/>
      <c r="TG221" s="97"/>
      <c r="TH221" s="97"/>
      <c r="TI221" s="97"/>
      <c r="TJ221" s="97"/>
      <c r="TK221" s="97"/>
      <c r="TL221" s="97"/>
      <c r="TM221" s="97"/>
      <c r="TN221" s="97"/>
      <c r="TO221" s="97"/>
      <c r="TP221" s="97"/>
      <c r="TQ221" s="97"/>
      <c r="TR221" s="97"/>
      <c r="TS221" s="97"/>
      <c r="TT221" s="97"/>
      <c r="TU221" s="97"/>
      <c r="TV221" s="97"/>
      <c r="TW221" s="97"/>
      <c r="TX221" s="97"/>
      <c r="TY221" s="97"/>
      <c r="TZ221" s="97"/>
      <c r="UA221" s="97"/>
      <c r="UB221" s="97"/>
      <c r="UC221" s="97"/>
      <c r="UD221" s="97"/>
      <c r="UE221" s="97"/>
      <c r="UF221" s="97"/>
      <c r="UG221" s="97"/>
      <c r="UH221" s="97"/>
      <c r="UI221" s="97"/>
      <c r="UJ221" s="97"/>
      <c r="UK221" s="97"/>
      <c r="UL221" s="97"/>
      <c r="UM221" s="97"/>
      <c r="UN221" s="97"/>
      <c r="UO221" s="97"/>
      <c r="UP221" s="97"/>
      <c r="UQ221" s="97"/>
      <c r="UR221" s="97"/>
      <c r="US221" s="97"/>
      <c r="UT221" s="97"/>
      <c r="UU221" s="97"/>
      <c r="UV221" s="97"/>
      <c r="UW221" s="97"/>
      <c r="UX221" s="97"/>
      <c r="UY221" s="97"/>
      <c r="UZ221" s="97"/>
      <c r="VA221" s="97"/>
      <c r="VB221" s="97"/>
      <c r="VC221" s="97"/>
      <c r="VD221" s="97"/>
      <c r="VE221" s="97"/>
      <c r="VF221" s="97"/>
    </row>
    <row r="222" spans="1:578" s="98" customFormat="1" ht="15">
      <c r="A222" s="84">
        <v>144</v>
      </c>
      <c r="B222" s="29" t="s">
        <v>43</v>
      </c>
      <c r="C222" s="85" t="s">
        <v>44</v>
      </c>
      <c r="D222" s="86">
        <v>203</v>
      </c>
      <c r="E222" s="85" t="s">
        <v>45</v>
      </c>
      <c r="F222" s="25" t="s">
        <v>46</v>
      </c>
      <c r="G222" s="29" t="s">
        <v>580</v>
      </c>
      <c r="H222" s="26" t="s">
        <v>581</v>
      </c>
      <c r="I222" s="89">
        <v>35079</v>
      </c>
      <c r="J222" s="90" t="s">
        <v>353</v>
      </c>
      <c r="K222" s="90"/>
      <c r="L222" s="88">
        <v>40</v>
      </c>
      <c r="M222" s="88" t="s">
        <v>49</v>
      </c>
      <c r="N222" s="88" t="s">
        <v>59</v>
      </c>
      <c r="O222" s="26" t="s">
        <v>553</v>
      </c>
      <c r="P222" s="87" t="s">
        <v>1174</v>
      </c>
      <c r="Q222" s="34" t="s">
        <v>1148</v>
      </c>
      <c r="R222" s="88">
        <v>1</v>
      </c>
      <c r="S222" s="92">
        <v>11881</v>
      </c>
      <c r="T222" s="92">
        <v>500</v>
      </c>
      <c r="U222" s="92"/>
      <c r="V222" s="91">
        <f t="shared" si="91"/>
        <v>12381</v>
      </c>
      <c r="W222" s="92">
        <f t="shared" si="102"/>
        <v>2476.2000000000003</v>
      </c>
      <c r="X222" s="92"/>
      <c r="Y222" s="92">
        <f t="shared" si="92"/>
        <v>14857.2</v>
      </c>
      <c r="Z222" s="92">
        <v>926</v>
      </c>
      <c r="AA222" s="92">
        <v>630</v>
      </c>
      <c r="AB222" s="92">
        <f>102.68*5</f>
        <v>513.40000000000009</v>
      </c>
      <c r="AC222" s="92">
        <f t="shared" si="93"/>
        <v>2600.0099999999998</v>
      </c>
      <c r="AD222" s="92">
        <f t="shared" si="94"/>
        <v>445.71600000000001</v>
      </c>
      <c r="AE222" s="92">
        <f t="shared" si="95"/>
        <v>757.71719999999993</v>
      </c>
      <c r="AF222" s="92">
        <f t="shared" si="96"/>
        <v>297.14400000000001</v>
      </c>
      <c r="AG222" s="92">
        <f t="shared" si="97"/>
        <v>2735.5333333333333</v>
      </c>
      <c r="AH222" s="92">
        <f t="shared" si="98"/>
        <v>27355.333333333336</v>
      </c>
      <c r="AI222" s="92">
        <f t="shared" si="99"/>
        <v>8206.6</v>
      </c>
      <c r="AJ222" s="92">
        <f t="shared" si="103"/>
        <v>24218.642755555557</v>
      </c>
      <c r="AK222" s="92">
        <f t="shared" si="101"/>
        <v>290623.71306666668</v>
      </c>
      <c r="AL222" s="92"/>
      <c r="AM222" s="92"/>
      <c r="AN222" s="92"/>
      <c r="AO222" s="92"/>
      <c r="AP222" s="97"/>
      <c r="AQ222" s="94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  <c r="CF222" s="97"/>
      <c r="CG222" s="97"/>
      <c r="CH222" s="97"/>
      <c r="CI222" s="97"/>
      <c r="CJ222" s="97"/>
      <c r="CK222" s="97"/>
      <c r="CL222" s="97"/>
      <c r="CM222" s="97"/>
      <c r="CN222" s="97"/>
      <c r="CO222" s="97"/>
      <c r="CP222" s="97"/>
      <c r="CQ222" s="97"/>
      <c r="CR222" s="97"/>
      <c r="CS222" s="97"/>
      <c r="CT222" s="97"/>
      <c r="CU222" s="97"/>
      <c r="CV222" s="97"/>
      <c r="CW222" s="97"/>
      <c r="CX222" s="97"/>
      <c r="CY222" s="97"/>
      <c r="CZ222" s="97"/>
      <c r="DA222" s="97"/>
      <c r="DB222" s="97"/>
      <c r="DC222" s="97"/>
      <c r="DD222" s="97"/>
      <c r="DE222" s="97"/>
      <c r="DF222" s="97"/>
      <c r="DG222" s="97"/>
      <c r="DH222" s="97"/>
      <c r="DI222" s="97"/>
      <c r="DJ222" s="97"/>
      <c r="DK222" s="97"/>
      <c r="DL222" s="97"/>
      <c r="DM222" s="97"/>
      <c r="DN222" s="97"/>
      <c r="DO222" s="97"/>
      <c r="DP222" s="97"/>
      <c r="DQ222" s="97"/>
      <c r="DR222" s="97"/>
      <c r="DS222" s="97"/>
      <c r="DT222" s="97"/>
      <c r="DU222" s="97"/>
      <c r="DV222" s="97"/>
      <c r="DW222" s="97"/>
      <c r="DX222" s="97"/>
      <c r="DY222" s="97"/>
      <c r="DZ222" s="97"/>
      <c r="EA222" s="97"/>
      <c r="EB222" s="97"/>
      <c r="EC222" s="97"/>
      <c r="ED222" s="97"/>
      <c r="EE222" s="97"/>
      <c r="EF222" s="97"/>
      <c r="EG222" s="97"/>
      <c r="EH222" s="97"/>
      <c r="EI222" s="97"/>
      <c r="EJ222" s="97"/>
      <c r="EK222" s="97"/>
      <c r="EL222" s="97"/>
      <c r="EM222" s="97"/>
      <c r="EN222" s="97"/>
      <c r="EO222" s="97"/>
      <c r="EP222" s="97"/>
      <c r="EQ222" s="97"/>
      <c r="ER222" s="97"/>
      <c r="ES222" s="97"/>
      <c r="ET222" s="97"/>
      <c r="EU222" s="97"/>
      <c r="EV222" s="97"/>
      <c r="EW222" s="97"/>
      <c r="EX222" s="97"/>
      <c r="EY222" s="97"/>
      <c r="EZ222" s="97"/>
      <c r="FA222" s="97"/>
      <c r="FB222" s="97"/>
      <c r="FC222" s="97"/>
      <c r="FD222" s="97"/>
      <c r="FE222" s="97"/>
      <c r="FF222" s="97"/>
      <c r="FG222" s="97"/>
      <c r="FH222" s="97"/>
      <c r="FI222" s="97"/>
      <c r="FJ222" s="97"/>
      <c r="FK222" s="97"/>
      <c r="FL222" s="97"/>
      <c r="FM222" s="97"/>
      <c r="FN222" s="97"/>
      <c r="FO222" s="97"/>
      <c r="FP222" s="97"/>
      <c r="FQ222" s="97"/>
      <c r="FR222" s="97"/>
      <c r="FS222" s="97"/>
      <c r="FT222" s="97"/>
      <c r="FU222" s="97"/>
      <c r="FV222" s="97"/>
      <c r="FW222" s="97"/>
      <c r="FX222" s="97"/>
      <c r="FY222" s="97"/>
      <c r="FZ222" s="97"/>
      <c r="GA222" s="97"/>
      <c r="GB222" s="97"/>
      <c r="GC222" s="97"/>
      <c r="GD222" s="97"/>
      <c r="GE222" s="97"/>
      <c r="GF222" s="97"/>
      <c r="GG222" s="97"/>
      <c r="GH222" s="97"/>
      <c r="GI222" s="97"/>
      <c r="GJ222" s="97"/>
      <c r="GK222" s="97"/>
      <c r="GL222" s="97"/>
      <c r="GM222" s="97"/>
      <c r="GN222" s="97"/>
      <c r="GO222" s="97"/>
      <c r="GP222" s="97"/>
      <c r="GQ222" s="97"/>
      <c r="GR222" s="97"/>
      <c r="GS222" s="97"/>
      <c r="GT222" s="97"/>
      <c r="GU222" s="97"/>
      <c r="GV222" s="97"/>
      <c r="GW222" s="97"/>
      <c r="GX222" s="97"/>
      <c r="GY222" s="97"/>
      <c r="GZ222" s="97"/>
      <c r="HA222" s="97"/>
      <c r="HB222" s="97"/>
      <c r="HC222" s="97"/>
      <c r="HD222" s="97"/>
      <c r="HE222" s="97"/>
      <c r="HF222" s="97"/>
      <c r="HG222" s="97"/>
      <c r="HH222" s="97"/>
      <c r="HI222" s="97"/>
      <c r="HJ222" s="97"/>
      <c r="HK222" s="97"/>
      <c r="HL222" s="97"/>
      <c r="HM222" s="97"/>
      <c r="HN222" s="97"/>
      <c r="HO222" s="97"/>
      <c r="HP222" s="97"/>
      <c r="HQ222" s="97"/>
      <c r="HR222" s="97"/>
      <c r="HS222" s="97"/>
      <c r="HT222" s="97"/>
      <c r="HU222" s="97"/>
      <c r="HV222" s="97"/>
      <c r="HW222" s="97"/>
      <c r="HX222" s="97"/>
      <c r="HY222" s="97"/>
      <c r="HZ222" s="97"/>
      <c r="IA222" s="97"/>
      <c r="IB222" s="97"/>
      <c r="IC222" s="97"/>
      <c r="ID222" s="97"/>
      <c r="IE222" s="97"/>
      <c r="IF222" s="97"/>
      <c r="IG222" s="97"/>
      <c r="IH222" s="97"/>
      <c r="II222" s="97"/>
      <c r="IJ222" s="97"/>
      <c r="IK222" s="97"/>
      <c r="IL222" s="97"/>
      <c r="IM222" s="97"/>
      <c r="IN222" s="97"/>
      <c r="IO222" s="97"/>
      <c r="IP222" s="97"/>
      <c r="IQ222" s="97"/>
      <c r="IR222" s="97"/>
      <c r="IS222" s="97"/>
      <c r="IT222" s="97"/>
      <c r="IU222" s="97"/>
      <c r="IV222" s="97"/>
      <c r="IW222" s="97"/>
      <c r="IX222" s="97"/>
      <c r="IY222" s="97"/>
      <c r="IZ222" s="97"/>
      <c r="JA222" s="97"/>
      <c r="JB222" s="97"/>
      <c r="JC222" s="97"/>
      <c r="JD222" s="97"/>
      <c r="JE222" s="97"/>
      <c r="JF222" s="97"/>
      <c r="JG222" s="97"/>
      <c r="JH222" s="97"/>
      <c r="JI222" s="97"/>
      <c r="JJ222" s="97"/>
      <c r="JK222" s="97"/>
      <c r="JL222" s="97"/>
      <c r="JM222" s="97"/>
      <c r="JN222" s="97"/>
      <c r="JO222" s="97"/>
      <c r="JP222" s="97"/>
      <c r="JQ222" s="97"/>
      <c r="JR222" s="97"/>
      <c r="JS222" s="97"/>
      <c r="JT222" s="97"/>
      <c r="JU222" s="97"/>
      <c r="JV222" s="97"/>
      <c r="JW222" s="97"/>
      <c r="JX222" s="97"/>
      <c r="JY222" s="97"/>
      <c r="JZ222" s="97"/>
      <c r="KA222" s="97"/>
      <c r="KB222" s="97"/>
      <c r="KC222" s="97"/>
      <c r="KD222" s="97"/>
      <c r="KE222" s="97"/>
      <c r="KF222" s="97"/>
      <c r="KG222" s="97"/>
      <c r="KH222" s="97"/>
      <c r="KI222" s="97"/>
      <c r="KJ222" s="97"/>
      <c r="KK222" s="97"/>
      <c r="KL222" s="97"/>
      <c r="KM222" s="97"/>
      <c r="KN222" s="97"/>
      <c r="KO222" s="97"/>
      <c r="KP222" s="97"/>
      <c r="KQ222" s="97"/>
      <c r="KR222" s="97"/>
      <c r="KS222" s="97"/>
      <c r="KT222" s="97"/>
      <c r="KU222" s="97"/>
      <c r="KV222" s="97"/>
      <c r="KW222" s="97"/>
      <c r="KX222" s="97"/>
      <c r="KY222" s="97"/>
      <c r="KZ222" s="97"/>
      <c r="LA222" s="97"/>
      <c r="LB222" s="97"/>
      <c r="LC222" s="97"/>
      <c r="LD222" s="97"/>
      <c r="LE222" s="97"/>
      <c r="LF222" s="97"/>
      <c r="LG222" s="97"/>
      <c r="LH222" s="97"/>
      <c r="LI222" s="97"/>
      <c r="LJ222" s="97"/>
      <c r="LK222" s="97"/>
      <c r="LL222" s="97"/>
      <c r="LM222" s="97"/>
      <c r="LN222" s="97"/>
      <c r="LO222" s="97"/>
      <c r="LP222" s="97"/>
      <c r="LQ222" s="97"/>
      <c r="LR222" s="97"/>
      <c r="LS222" s="97"/>
      <c r="LT222" s="97"/>
      <c r="LU222" s="97"/>
      <c r="LV222" s="97"/>
      <c r="LW222" s="97"/>
      <c r="LX222" s="97"/>
      <c r="LY222" s="97"/>
      <c r="LZ222" s="97"/>
      <c r="MA222" s="97"/>
      <c r="MB222" s="97"/>
      <c r="MC222" s="97"/>
      <c r="MD222" s="97"/>
      <c r="ME222" s="97"/>
      <c r="MF222" s="97"/>
      <c r="MG222" s="97"/>
      <c r="MH222" s="97"/>
      <c r="MI222" s="97"/>
      <c r="MJ222" s="97"/>
      <c r="MK222" s="97"/>
      <c r="ML222" s="97"/>
      <c r="MM222" s="97"/>
      <c r="MN222" s="97"/>
      <c r="MO222" s="97"/>
      <c r="MP222" s="97"/>
      <c r="MQ222" s="97"/>
      <c r="MR222" s="97"/>
      <c r="MS222" s="97"/>
      <c r="MT222" s="97"/>
      <c r="MU222" s="97"/>
      <c r="MV222" s="97"/>
      <c r="MW222" s="97"/>
      <c r="MX222" s="97"/>
      <c r="MY222" s="97"/>
      <c r="MZ222" s="97"/>
      <c r="NA222" s="97"/>
      <c r="NB222" s="97"/>
      <c r="NC222" s="97"/>
      <c r="ND222" s="97"/>
      <c r="NE222" s="97"/>
      <c r="NF222" s="97"/>
      <c r="NG222" s="97"/>
      <c r="NH222" s="97"/>
      <c r="NI222" s="97"/>
      <c r="NJ222" s="97"/>
      <c r="NK222" s="97"/>
      <c r="NL222" s="97"/>
      <c r="NM222" s="97"/>
      <c r="NN222" s="97"/>
      <c r="NO222" s="97"/>
      <c r="NP222" s="97"/>
      <c r="NQ222" s="97"/>
      <c r="NR222" s="97"/>
      <c r="NS222" s="97"/>
      <c r="NT222" s="97"/>
      <c r="NU222" s="97"/>
      <c r="NV222" s="97"/>
      <c r="NW222" s="97"/>
      <c r="NX222" s="97"/>
      <c r="NY222" s="97"/>
      <c r="NZ222" s="97"/>
      <c r="OA222" s="97"/>
      <c r="OB222" s="97"/>
      <c r="OC222" s="97"/>
      <c r="OD222" s="97"/>
      <c r="OE222" s="97"/>
      <c r="OF222" s="97"/>
      <c r="OG222" s="97"/>
      <c r="OH222" s="97"/>
      <c r="OI222" s="97"/>
      <c r="OJ222" s="97"/>
      <c r="OK222" s="97"/>
      <c r="OL222" s="97"/>
      <c r="OM222" s="97"/>
      <c r="ON222" s="97"/>
      <c r="OO222" s="97"/>
      <c r="OP222" s="97"/>
      <c r="OQ222" s="97"/>
      <c r="OR222" s="97"/>
      <c r="OS222" s="97"/>
      <c r="OT222" s="97"/>
      <c r="OU222" s="97"/>
      <c r="OV222" s="97"/>
      <c r="OW222" s="97"/>
      <c r="OX222" s="97"/>
      <c r="OY222" s="97"/>
      <c r="OZ222" s="97"/>
      <c r="PA222" s="97"/>
      <c r="PB222" s="97"/>
      <c r="PC222" s="97"/>
      <c r="PD222" s="97"/>
      <c r="PE222" s="97"/>
      <c r="PF222" s="97"/>
      <c r="PG222" s="97"/>
      <c r="PH222" s="97"/>
      <c r="PI222" s="97"/>
      <c r="PJ222" s="97"/>
      <c r="PK222" s="97"/>
      <c r="PL222" s="97"/>
      <c r="PM222" s="97"/>
      <c r="PN222" s="97"/>
      <c r="PO222" s="97"/>
      <c r="PP222" s="97"/>
      <c r="PQ222" s="97"/>
      <c r="PR222" s="97"/>
      <c r="PS222" s="97"/>
      <c r="PT222" s="97"/>
      <c r="PU222" s="97"/>
      <c r="PV222" s="97"/>
      <c r="PW222" s="97"/>
      <c r="PX222" s="97"/>
      <c r="PY222" s="97"/>
      <c r="PZ222" s="97"/>
      <c r="QA222" s="97"/>
      <c r="QB222" s="97"/>
      <c r="QC222" s="97"/>
      <c r="QD222" s="97"/>
      <c r="QE222" s="97"/>
      <c r="QF222" s="97"/>
      <c r="QG222" s="97"/>
      <c r="QH222" s="97"/>
      <c r="QI222" s="97"/>
      <c r="QJ222" s="97"/>
      <c r="QK222" s="97"/>
      <c r="QL222" s="97"/>
      <c r="QM222" s="97"/>
      <c r="QN222" s="97"/>
      <c r="QO222" s="97"/>
      <c r="QP222" s="97"/>
      <c r="QQ222" s="97"/>
      <c r="QR222" s="97"/>
      <c r="QS222" s="97"/>
      <c r="QT222" s="97"/>
      <c r="QU222" s="97"/>
      <c r="QV222" s="97"/>
      <c r="QW222" s="97"/>
      <c r="QX222" s="97"/>
      <c r="QY222" s="97"/>
      <c r="QZ222" s="97"/>
      <c r="RA222" s="97"/>
      <c r="RB222" s="97"/>
      <c r="RC222" s="97"/>
      <c r="RD222" s="97"/>
      <c r="RE222" s="97"/>
      <c r="RF222" s="97"/>
      <c r="RG222" s="97"/>
      <c r="RH222" s="97"/>
      <c r="RI222" s="97"/>
      <c r="RJ222" s="97"/>
      <c r="RK222" s="97"/>
      <c r="RL222" s="97"/>
      <c r="RM222" s="97"/>
      <c r="RN222" s="97"/>
      <c r="RO222" s="97"/>
      <c r="RP222" s="97"/>
      <c r="RQ222" s="97"/>
      <c r="RR222" s="97"/>
      <c r="RS222" s="97"/>
      <c r="RT222" s="97"/>
      <c r="RU222" s="97"/>
      <c r="RV222" s="97"/>
      <c r="RW222" s="97"/>
      <c r="RX222" s="97"/>
      <c r="RY222" s="97"/>
      <c r="RZ222" s="97"/>
      <c r="SA222" s="97"/>
      <c r="SB222" s="97"/>
      <c r="SC222" s="97"/>
      <c r="SD222" s="97"/>
      <c r="SE222" s="97"/>
      <c r="SF222" s="97"/>
      <c r="SG222" s="97"/>
      <c r="SH222" s="97"/>
      <c r="SI222" s="97"/>
      <c r="SJ222" s="97"/>
      <c r="SK222" s="97"/>
      <c r="SL222" s="97"/>
      <c r="SM222" s="97"/>
      <c r="SN222" s="97"/>
      <c r="SO222" s="97"/>
      <c r="SP222" s="97"/>
      <c r="SQ222" s="97"/>
      <c r="SR222" s="97"/>
      <c r="SS222" s="97"/>
      <c r="ST222" s="97"/>
      <c r="SU222" s="97"/>
      <c r="SV222" s="97"/>
      <c r="SW222" s="97"/>
      <c r="SX222" s="97"/>
      <c r="SY222" s="97"/>
      <c r="SZ222" s="97"/>
      <c r="TA222" s="97"/>
      <c r="TB222" s="97"/>
      <c r="TC222" s="97"/>
      <c r="TD222" s="97"/>
      <c r="TE222" s="97"/>
      <c r="TF222" s="97"/>
      <c r="TG222" s="97"/>
      <c r="TH222" s="97"/>
      <c r="TI222" s="97"/>
      <c r="TJ222" s="97"/>
      <c r="TK222" s="97"/>
      <c r="TL222" s="97"/>
      <c r="TM222" s="97"/>
      <c r="TN222" s="97"/>
      <c r="TO222" s="97"/>
      <c r="TP222" s="97"/>
      <c r="TQ222" s="97"/>
      <c r="TR222" s="97"/>
      <c r="TS222" s="97"/>
      <c r="TT222" s="97"/>
      <c r="TU222" s="97"/>
      <c r="TV222" s="97"/>
      <c r="TW222" s="97"/>
      <c r="TX222" s="97"/>
      <c r="TY222" s="97"/>
      <c r="TZ222" s="97"/>
      <c r="UA222" s="97"/>
      <c r="UB222" s="97"/>
      <c r="UC222" s="97"/>
      <c r="UD222" s="97"/>
      <c r="UE222" s="97"/>
      <c r="UF222" s="97"/>
      <c r="UG222" s="97"/>
      <c r="UH222" s="97"/>
      <c r="UI222" s="97"/>
      <c r="UJ222" s="97"/>
      <c r="UK222" s="97"/>
      <c r="UL222" s="97"/>
      <c r="UM222" s="97"/>
      <c r="UN222" s="97"/>
      <c r="UO222" s="97"/>
      <c r="UP222" s="97"/>
      <c r="UQ222" s="97"/>
      <c r="UR222" s="97"/>
      <c r="US222" s="97"/>
      <c r="UT222" s="97"/>
      <c r="UU222" s="97"/>
      <c r="UV222" s="97"/>
      <c r="UW222" s="97"/>
      <c r="UX222" s="97"/>
      <c r="UY222" s="97"/>
      <c r="UZ222" s="97"/>
      <c r="VA222" s="97"/>
      <c r="VB222" s="97"/>
      <c r="VC222" s="97"/>
      <c r="VD222" s="97"/>
      <c r="VE222" s="97"/>
      <c r="VF222" s="97"/>
    </row>
    <row r="223" spans="1:578" s="98" customFormat="1" ht="15">
      <c r="A223" s="84">
        <v>145</v>
      </c>
      <c r="B223" s="29" t="s">
        <v>43</v>
      </c>
      <c r="C223" s="85" t="s">
        <v>44</v>
      </c>
      <c r="D223" s="86">
        <v>203</v>
      </c>
      <c r="E223" s="85" t="s">
        <v>45</v>
      </c>
      <c r="F223" s="25" t="s">
        <v>46</v>
      </c>
      <c r="G223" s="29" t="s">
        <v>582</v>
      </c>
      <c r="H223" s="26" t="s">
        <v>583</v>
      </c>
      <c r="I223" s="89">
        <v>32767</v>
      </c>
      <c r="J223" s="90" t="s">
        <v>353</v>
      </c>
      <c r="K223" s="90"/>
      <c r="L223" s="88">
        <v>40</v>
      </c>
      <c r="M223" s="88" t="s">
        <v>49</v>
      </c>
      <c r="N223" s="88" t="s">
        <v>59</v>
      </c>
      <c r="O223" s="26" t="s">
        <v>553</v>
      </c>
      <c r="P223" s="87" t="s">
        <v>1174</v>
      </c>
      <c r="Q223" s="34" t="s">
        <v>1148</v>
      </c>
      <c r="R223" s="88">
        <v>1</v>
      </c>
      <c r="S223" s="92">
        <v>11881</v>
      </c>
      <c r="T223" s="92">
        <v>500</v>
      </c>
      <c r="U223" s="92"/>
      <c r="V223" s="91">
        <f t="shared" si="91"/>
        <v>12381</v>
      </c>
      <c r="W223" s="92">
        <f t="shared" si="102"/>
        <v>2476.2000000000003</v>
      </c>
      <c r="X223" s="92"/>
      <c r="Y223" s="92">
        <f t="shared" si="92"/>
        <v>14857.2</v>
      </c>
      <c r="Z223" s="92">
        <v>926</v>
      </c>
      <c r="AA223" s="92">
        <v>630</v>
      </c>
      <c r="AB223" s="93">
        <f>102.68*6</f>
        <v>616.08000000000004</v>
      </c>
      <c r="AC223" s="92">
        <f t="shared" si="93"/>
        <v>2600.0099999999998</v>
      </c>
      <c r="AD223" s="92">
        <f t="shared" si="94"/>
        <v>445.71600000000001</v>
      </c>
      <c r="AE223" s="92">
        <f t="shared" si="95"/>
        <v>757.71719999999993</v>
      </c>
      <c r="AF223" s="92">
        <f t="shared" si="96"/>
        <v>297.14400000000001</v>
      </c>
      <c r="AG223" s="92">
        <f t="shared" si="97"/>
        <v>2735.5333333333333</v>
      </c>
      <c r="AH223" s="92">
        <f t="shared" si="98"/>
        <v>27355.333333333336</v>
      </c>
      <c r="AI223" s="92">
        <f t="shared" si="99"/>
        <v>8206.6</v>
      </c>
      <c r="AJ223" s="92">
        <f t="shared" si="103"/>
        <v>24321.322755555557</v>
      </c>
      <c r="AK223" s="92">
        <f t="shared" si="101"/>
        <v>291855.87306666665</v>
      </c>
      <c r="AL223" s="92"/>
      <c r="AM223" s="114"/>
      <c r="AN223" s="114"/>
      <c r="AO223" s="114"/>
      <c r="AP223" s="97"/>
      <c r="AQ223" s="94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  <c r="CF223" s="97"/>
      <c r="CG223" s="97"/>
      <c r="CH223" s="97"/>
      <c r="CI223" s="97"/>
      <c r="CJ223" s="97"/>
      <c r="CK223" s="97"/>
      <c r="CL223" s="97"/>
      <c r="CM223" s="97"/>
      <c r="CN223" s="97"/>
      <c r="CO223" s="97"/>
      <c r="CP223" s="97"/>
      <c r="CQ223" s="97"/>
      <c r="CR223" s="97"/>
      <c r="CS223" s="97"/>
      <c r="CT223" s="97"/>
      <c r="CU223" s="97"/>
      <c r="CV223" s="97"/>
      <c r="CW223" s="97"/>
      <c r="CX223" s="97"/>
      <c r="CY223" s="97"/>
      <c r="CZ223" s="97"/>
      <c r="DA223" s="97"/>
      <c r="DB223" s="97"/>
      <c r="DC223" s="97"/>
      <c r="DD223" s="97"/>
      <c r="DE223" s="97"/>
      <c r="DF223" s="97"/>
      <c r="DG223" s="97"/>
      <c r="DH223" s="97"/>
      <c r="DI223" s="97"/>
      <c r="DJ223" s="97"/>
      <c r="DK223" s="97"/>
      <c r="DL223" s="97"/>
      <c r="DM223" s="97"/>
      <c r="DN223" s="97"/>
      <c r="DO223" s="97"/>
      <c r="DP223" s="97"/>
      <c r="DQ223" s="97"/>
      <c r="DR223" s="97"/>
      <c r="DS223" s="97"/>
      <c r="DT223" s="97"/>
      <c r="DU223" s="97"/>
      <c r="DV223" s="97"/>
      <c r="DW223" s="97"/>
      <c r="DX223" s="97"/>
      <c r="DY223" s="97"/>
      <c r="DZ223" s="97"/>
      <c r="EA223" s="97"/>
      <c r="EB223" s="97"/>
      <c r="EC223" s="97"/>
      <c r="ED223" s="97"/>
      <c r="EE223" s="97"/>
      <c r="EF223" s="97"/>
      <c r="EG223" s="97"/>
      <c r="EH223" s="97"/>
      <c r="EI223" s="97"/>
      <c r="EJ223" s="97"/>
      <c r="EK223" s="97"/>
      <c r="EL223" s="97"/>
      <c r="EM223" s="97"/>
      <c r="EN223" s="97"/>
      <c r="EO223" s="97"/>
      <c r="EP223" s="97"/>
      <c r="EQ223" s="97"/>
      <c r="ER223" s="97"/>
      <c r="ES223" s="97"/>
      <c r="ET223" s="97"/>
      <c r="EU223" s="97"/>
      <c r="EV223" s="97"/>
      <c r="EW223" s="97"/>
      <c r="EX223" s="97"/>
      <c r="EY223" s="97"/>
      <c r="EZ223" s="97"/>
      <c r="FA223" s="97"/>
      <c r="FB223" s="97"/>
      <c r="FC223" s="97"/>
      <c r="FD223" s="97"/>
      <c r="FE223" s="97"/>
      <c r="FF223" s="97"/>
      <c r="FG223" s="97"/>
      <c r="FH223" s="97"/>
      <c r="FI223" s="97"/>
      <c r="FJ223" s="97"/>
      <c r="FK223" s="97"/>
      <c r="FL223" s="97"/>
      <c r="FM223" s="97"/>
      <c r="FN223" s="97"/>
      <c r="FO223" s="97"/>
      <c r="FP223" s="97"/>
      <c r="FQ223" s="97"/>
      <c r="FR223" s="97"/>
      <c r="FS223" s="97"/>
      <c r="FT223" s="97"/>
      <c r="FU223" s="97"/>
      <c r="FV223" s="97"/>
      <c r="FW223" s="97"/>
      <c r="FX223" s="97"/>
      <c r="FY223" s="97"/>
      <c r="FZ223" s="97"/>
      <c r="GA223" s="97"/>
      <c r="GB223" s="97"/>
      <c r="GC223" s="97"/>
      <c r="GD223" s="97"/>
      <c r="GE223" s="97"/>
      <c r="GF223" s="97"/>
      <c r="GG223" s="97"/>
      <c r="GH223" s="97"/>
      <c r="GI223" s="97"/>
      <c r="GJ223" s="97"/>
      <c r="GK223" s="97"/>
      <c r="GL223" s="97"/>
      <c r="GM223" s="97"/>
      <c r="GN223" s="97"/>
      <c r="GO223" s="97"/>
      <c r="GP223" s="97"/>
      <c r="GQ223" s="97"/>
      <c r="GR223" s="97"/>
      <c r="GS223" s="97"/>
      <c r="GT223" s="97"/>
      <c r="GU223" s="97"/>
      <c r="GV223" s="97"/>
      <c r="GW223" s="97"/>
      <c r="GX223" s="97"/>
      <c r="GY223" s="97"/>
      <c r="GZ223" s="97"/>
      <c r="HA223" s="97"/>
      <c r="HB223" s="97"/>
      <c r="HC223" s="97"/>
      <c r="HD223" s="97"/>
      <c r="HE223" s="97"/>
      <c r="HF223" s="97"/>
      <c r="HG223" s="97"/>
      <c r="HH223" s="97"/>
      <c r="HI223" s="97"/>
      <c r="HJ223" s="97"/>
      <c r="HK223" s="97"/>
      <c r="HL223" s="97"/>
      <c r="HM223" s="97"/>
      <c r="HN223" s="97"/>
      <c r="HO223" s="97"/>
      <c r="HP223" s="97"/>
      <c r="HQ223" s="97"/>
      <c r="HR223" s="97"/>
      <c r="HS223" s="97"/>
      <c r="HT223" s="97"/>
      <c r="HU223" s="97"/>
      <c r="HV223" s="97"/>
      <c r="HW223" s="97"/>
      <c r="HX223" s="97"/>
      <c r="HY223" s="97"/>
      <c r="HZ223" s="97"/>
      <c r="IA223" s="97"/>
      <c r="IB223" s="97"/>
      <c r="IC223" s="97"/>
      <c r="ID223" s="97"/>
      <c r="IE223" s="97"/>
      <c r="IF223" s="97"/>
      <c r="IG223" s="97"/>
      <c r="IH223" s="97"/>
      <c r="II223" s="97"/>
      <c r="IJ223" s="97"/>
      <c r="IK223" s="97"/>
      <c r="IL223" s="97"/>
      <c r="IM223" s="97"/>
      <c r="IN223" s="97"/>
      <c r="IO223" s="97"/>
      <c r="IP223" s="97"/>
      <c r="IQ223" s="97"/>
      <c r="IR223" s="97"/>
      <c r="IS223" s="97"/>
      <c r="IT223" s="97"/>
      <c r="IU223" s="97"/>
      <c r="IV223" s="97"/>
      <c r="IW223" s="97"/>
      <c r="IX223" s="97"/>
      <c r="IY223" s="97"/>
      <c r="IZ223" s="97"/>
      <c r="JA223" s="97"/>
      <c r="JB223" s="97"/>
      <c r="JC223" s="97"/>
      <c r="JD223" s="97"/>
      <c r="JE223" s="97"/>
      <c r="JF223" s="97"/>
      <c r="JG223" s="97"/>
      <c r="JH223" s="97"/>
      <c r="JI223" s="97"/>
      <c r="JJ223" s="97"/>
      <c r="JK223" s="97"/>
      <c r="JL223" s="97"/>
      <c r="JM223" s="97"/>
      <c r="JN223" s="97"/>
      <c r="JO223" s="97"/>
      <c r="JP223" s="97"/>
      <c r="JQ223" s="97"/>
      <c r="JR223" s="97"/>
      <c r="JS223" s="97"/>
      <c r="JT223" s="97"/>
      <c r="JU223" s="97"/>
      <c r="JV223" s="97"/>
      <c r="JW223" s="97"/>
      <c r="JX223" s="97"/>
      <c r="JY223" s="97"/>
      <c r="JZ223" s="97"/>
      <c r="KA223" s="97"/>
      <c r="KB223" s="97"/>
      <c r="KC223" s="97"/>
      <c r="KD223" s="97"/>
      <c r="KE223" s="97"/>
      <c r="KF223" s="97"/>
      <c r="KG223" s="97"/>
      <c r="KH223" s="97"/>
      <c r="KI223" s="97"/>
      <c r="KJ223" s="97"/>
      <c r="KK223" s="97"/>
      <c r="KL223" s="97"/>
      <c r="KM223" s="97"/>
      <c r="KN223" s="97"/>
      <c r="KO223" s="97"/>
      <c r="KP223" s="97"/>
      <c r="KQ223" s="97"/>
      <c r="KR223" s="97"/>
      <c r="KS223" s="97"/>
      <c r="KT223" s="97"/>
      <c r="KU223" s="97"/>
      <c r="KV223" s="97"/>
      <c r="KW223" s="97"/>
      <c r="KX223" s="97"/>
      <c r="KY223" s="97"/>
      <c r="KZ223" s="97"/>
      <c r="LA223" s="97"/>
      <c r="LB223" s="97"/>
      <c r="LC223" s="97"/>
      <c r="LD223" s="97"/>
      <c r="LE223" s="97"/>
      <c r="LF223" s="97"/>
      <c r="LG223" s="97"/>
      <c r="LH223" s="97"/>
      <c r="LI223" s="97"/>
      <c r="LJ223" s="97"/>
      <c r="LK223" s="97"/>
      <c r="LL223" s="97"/>
      <c r="LM223" s="97"/>
      <c r="LN223" s="97"/>
      <c r="LO223" s="97"/>
      <c r="LP223" s="97"/>
      <c r="LQ223" s="97"/>
      <c r="LR223" s="97"/>
      <c r="LS223" s="97"/>
      <c r="LT223" s="97"/>
      <c r="LU223" s="97"/>
      <c r="LV223" s="97"/>
      <c r="LW223" s="97"/>
      <c r="LX223" s="97"/>
      <c r="LY223" s="97"/>
      <c r="LZ223" s="97"/>
      <c r="MA223" s="97"/>
      <c r="MB223" s="97"/>
      <c r="MC223" s="97"/>
      <c r="MD223" s="97"/>
      <c r="ME223" s="97"/>
      <c r="MF223" s="97"/>
      <c r="MG223" s="97"/>
      <c r="MH223" s="97"/>
      <c r="MI223" s="97"/>
      <c r="MJ223" s="97"/>
      <c r="MK223" s="97"/>
      <c r="ML223" s="97"/>
      <c r="MM223" s="97"/>
      <c r="MN223" s="97"/>
      <c r="MO223" s="97"/>
      <c r="MP223" s="97"/>
      <c r="MQ223" s="97"/>
      <c r="MR223" s="97"/>
      <c r="MS223" s="97"/>
      <c r="MT223" s="97"/>
      <c r="MU223" s="97"/>
      <c r="MV223" s="97"/>
      <c r="MW223" s="97"/>
      <c r="MX223" s="97"/>
      <c r="MY223" s="97"/>
      <c r="MZ223" s="97"/>
      <c r="NA223" s="97"/>
      <c r="NB223" s="97"/>
      <c r="NC223" s="97"/>
      <c r="ND223" s="97"/>
      <c r="NE223" s="97"/>
      <c r="NF223" s="97"/>
      <c r="NG223" s="97"/>
      <c r="NH223" s="97"/>
      <c r="NI223" s="97"/>
      <c r="NJ223" s="97"/>
      <c r="NK223" s="97"/>
      <c r="NL223" s="97"/>
      <c r="NM223" s="97"/>
      <c r="NN223" s="97"/>
      <c r="NO223" s="97"/>
      <c r="NP223" s="97"/>
      <c r="NQ223" s="97"/>
      <c r="NR223" s="97"/>
      <c r="NS223" s="97"/>
      <c r="NT223" s="97"/>
      <c r="NU223" s="97"/>
      <c r="NV223" s="97"/>
      <c r="NW223" s="97"/>
      <c r="NX223" s="97"/>
      <c r="NY223" s="97"/>
      <c r="NZ223" s="97"/>
      <c r="OA223" s="97"/>
      <c r="OB223" s="97"/>
      <c r="OC223" s="97"/>
      <c r="OD223" s="97"/>
      <c r="OE223" s="97"/>
      <c r="OF223" s="97"/>
      <c r="OG223" s="97"/>
      <c r="OH223" s="97"/>
      <c r="OI223" s="97"/>
      <c r="OJ223" s="97"/>
      <c r="OK223" s="97"/>
      <c r="OL223" s="97"/>
      <c r="OM223" s="97"/>
      <c r="ON223" s="97"/>
      <c r="OO223" s="97"/>
      <c r="OP223" s="97"/>
      <c r="OQ223" s="97"/>
      <c r="OR223" s="97"/>
      <c r="OS223" s="97"/>
      <c r="OT223" s="97"/>
      <c r="OU223" s="97"/>
      <c r="OV223" s="97"/>
      <c r="OW223" s="97"/>
      <c r="OX223" s="97"/>
      <c r="OY223" s="97"/>
      <c r="OZ223" s="97"/>
      <c r="PA223" s="97"/>
      <c r="PB223" s="97"/>
      <c r="PC223" s="97"/>
      <c r="PD223" s="97"/>
      <c r="PE223" s="97"/>
      <c r="PF223" s="97"/>
      <c r="PG223" s="97"/>
      <c r="PH223" s="97"/>
      <c r="PI223" s="97"/>
      <c r="PJ223" s="97"/>
      <c r="PK223" s="97"/>
      <c r="PL223" s="97"/>
      <c r="PM223" s="97"/>
      <c r="PN223" s="97"/>
      <c r="PO223" s="97"/>
      <c r="PP223" s="97"/>
      <c r="PQ223" s="97"/>
      <c r="PR223" s="97"/>
      <c r="PS223" s="97"/>
      <c r="PT223" s="97"/>
      <c r="PU223" s="97"/>
      <c r="PV223" s="97"/>
      <c r="PW223" s="97"/>
      <c r="PX223" s="97"/>
      <c r="PY223" s="97"/>
      <c r="PZ223" s="97"/>
      <c r="QA223" s="97"/>
      <c r="QB223" s="97"/>
      <c r="QC223" s="97"/>
      <c r="QD223" s="97"/>
      <c r="QE223" s="97"/>
      <c r="QF223" s="97"/>
      <c r="QG223" s="97"/>
      <c r="QH223" s="97"/>
      <c r="QI223" s="97"/>
      <c r="QJ223" s="97"/>
      <c r="QK223" s="97"/>
      <c r="QL223" s="97"/>
      <c r="QM223" s="97"/>
      <c r="QN223" s="97"/>
      <c r="QO223" s="97"/>
      <c r="QP223" s="97"/>
      <c r="QQ223" s="97"/>
      <c r="QR223" s="97"/>
      <c r="QS223" s="97"/>
      <c r="QT223" s="97"/>
      <c r="QU223" s="97"/>
      <c r="QV223" s="97"/>
      <c r="QW223" s="97"/>
      <c r="QX223" s="97"/>
      <c r="QY223" s="97"/>
      <c r="QZ223" s="97"/>
      <c r="RA223" s="97"/>
      <c r="RB223" s="97"/>
      <c r="RC223" s="97"/>
      <c r="RD223" s="97"/>
      <c r="RE223" s="97"/>
      <c r="RF223" s="97"/>
      <c r="RG223" s="97"/>
      <c r="RH223" s="97"/>
      <c r="RI223" s="97"/>
      <c r="RJ223" s="97"/>
      <c r="RK223" s="97"/>
      <c r="RL223" s="97"/>
      <c r="RM223" s="97"/>
      <c r="RN223" s="97"/>
      <c r="RO223" s="97"/>
      <c r="RP223" s="97"/>
      <c r="RQ223" s="97"/>
      <c r="RR223" s="97"/>
      <c r="RS223" s="97"/>
      <c r="RT223" s="97"/>
      <c r="RU223" s="97"/>
      <c r="RV223" s="97"/>
      <c r="RW223" s="97"/>
      <c r="RX223" s="97"/>
      <c r="RY223" s="97"/>
      <c r="RZ223" s="97"/>
      <c r="SA223" s="97"/>
      <c r="SB223" s="97"/>
      <c r="SC223" s="97"/>
      <c r="SD223" s="97"/>
      <c r="SE223" s="97"/>
      <c r="SF223" s="97"/>
      <c r="SG223" s="97"/>
      <c r="SH223" s="97"/>
      <c r="SI223" s="97"/>
      <c r="SJ223" s="97"/>
      <c r="SK223" s="97"/>
      <c r="SL223" s="97"/>
      <c r="SM223" s="97"/>
      <c r="SN223" s="97"/>
      <c r="SO223" s="97"/>
      <c r="SP223" s="97"/>
      <c r="SQ223" s="97"/>
      <c r="SR223" s="97"/>
      <c r="SS223" s="97"/>
      <c r="ST223" s="97"/>
      <c r="SU223" s="97"/>
      <c r="SV223" s="97"/>
      <c r="SW223" s="97"/>
      <c r="SX223" s="97"/>
      <c r="SY223" s="97"/>
      <c r="SZ223" s="97"/>
      <c r="TA223" s="97"/>
      <c r="TB223" s="97"/>
      <c r="TC223" s="97"/>
      <c r="TD223" s="97"/>
      <c r="TE223" s="97"/>
      <c r="TF223" s="97"/>
      <c r="TG223" s="97"/>
      <c r="TH223" s="97"/>
      <c r="TI223" s="97"/>
      <c r="TJ223" s="97"/>
      <c r="TK223" s="97"/>
      <c r="TL223" s="97"/>
      <c r="TM223" s="97"/>
      <c r="TN223" s="97"/>
      <c r="TO223" s="97"/>
      <c r="TP223" s="97"/>
      <c r="TQ223" s="97"/>
      <c r="TR223" s="97"/>
      <c r="TS223" s="97"/>
      <c r="TT223" s="97"/>
      <c r="TU223" s="97"/>
      <c r="TV223" s="97"/>
      <c r="TW223" s="97"/>
      <c r="TX223" s="97"/>
      <c r="TY223" s="97"/>
      <c r="TZ223" s="97"/>
      <c r="UA223" s="97"/>
      <c r="UB223" s="97"/>
      <c r="UC223" s="97"/>
      <c r="UD223" s="97"/>
      <c r="UE223" s="97"/>
      <c r="UF223" s="97"/>
      <c r="UG223" s="97"/>
      <c r="UH223" s="97"/>
      <c r="UI223" s="97"/>
      <c r="UJ223" s="97"/>
      <c r="UK223" s="97"/>
      <c r="UL223" s="97"/>
      <c r="UM223" s="97"/>
      <c r="UN223" s="97"/>
      <c r="UO223" s="97"/>
      <c r="UP223" s="97"/>
      <c r="UQ223" s="97"/>
      <c r="UR223" s="97"/>
      <c r="US223" s="97"/>
      <c r="UT223" s="97"/>
      <c r="UU223" s="97"/>
      <c r="UV223" s="97"/>
      <c r="UW223" s="97"/>
      <c r="UX223" s="97"/>
      <c r="UY223" s="97"/>
      <c r="UZ223" s="97"/>
      <c r="VA223" s="97"/>
      <c r="VB223" s="97"/>
      <c r="VC223" s="97"/>
      <c r="VD223" s="97"/>
      <c r="VE223" s="97"/>
      <c r="VF223" s="97"/>
    </row>
    <row r="224" spans="1:578" s="98" customFormat="1" ht="15">
      <c r="A224" s="84">
        <v>146</v>
      </c>
      <c r="B224" s="29" t="s">
        <v>43</v>
      </c>
      <c r="C224" s="85" t="s">
        <v>44</v>
      </c>
      <c r="D224" s="86">
        <v>203</v>
      </c>
      <c r="E224" s="85" t="s">
        <v>45</v>
      </c>
      <c r="F224" s="25" t="s">
        <v>46</v>
      </c>
      <c r="G224" s="29" t="s">
        <v>584</v>
      </c>
      <c r="H224" s="26" t="s">
        <v>585</v>
      </c>
      <c r="I224" s="89">
        <v>33756</v>
      </c>
      <c r="J224" s="90" t="s">
        <v>353</v>
      </c>
      <c r="K224" s="90"/>
      <c r="L224" s="88">
        <v>40</v>
      </c>
      <c r="M224" s="88" t="s">
        <v>49</v>
      </c>
      <c r="N224" s="88" t="s">
        <v>59</v>
      </c>
      <c r="O224" s="26" t="s">
        <v>553</v>
      </c>
      <c r="P224" s="87" t="s">
        <v>1174</v>
      </c>
      <c r="Q224" s="34" t="s">
        <v>1148</v>
      </c>
      <c r="R224" s="88">
        <v>1</v>
      </c>
      <c r="S224" s="92">
        <v>11881</v>
      </c>
      <c r="T224" s="92">
        <v>500</v>
      </c>
      <c r="U224" s="92"/>
      <c r="V224" s="91">
        <f t="shared" si="91"/>
        <v>12381</v>
      </c>
      <c r="W224" s="92">
        <f t="shared" si="102"/>
        <v>2476.2000000000003</v>
      </c>
      <c r="X224" s="92"/>
      <c r="Y224" s="92">
        <f t="shared" si="92"/>
        <v>14857.2</v>
      </c>
      <c r="Z224" s="92">
        <v>926</v>
      </c>
      <c r="AA224" s="92">
        <v>630</v>
      </c>
      <c r="AB224" s="93">
        <f>102.68*6</f>
        <v>616.08000000000004</v>
      </c>
      <c r="AC224" s="92">
        <f t="shared" si="93"/>
        <v>2600.0099999999998</v>
      </c>
      <c r="AD224" s="92">
        <f t="shared" si="94"/>
        <v>445.71600000000001</v>
      </c>
      <c r="AE224" s="92">
        <f t="shared" si="95"/>
        <v>757.71719999999993</v>
      </c>
      <c r="AF224" s="92">
        <f t="shared" si="96"/>
        <v>297.14400000000001</v>
      </c>
      <c r="AG224" s="92">
        <f t="shared" si="97"/>
        <v>2735.5333333333333</v>
      </c>
      <c r="AH224" s="92">
        <f t="shared" si="98"/>
        <v>27355.333333333336</v>
      </c>
      <c r="AI224" s="92">
        <f t="shared" si="99"/>
        <v>8206.6</v>
      </c>
      <c r="AJ224" s="92">
        <f t="shared" si="103"/>
        <v>24321.322755555557</v>
      </c>
      <c r="AK224" s="92">
        <f t="shared" si="101"/>
        <v>291855.87306666665</v>
      </c>
      <c r="AL224" s="92"/>
      <c r="AM224" s="92"/>
      <c r="AN224" s="92"/>
      <c r="AO224" s="92"/>
      <c r="AP224" s="97"/>
      <c r="AQ224" s="94"/>
      <c r="AR224" s="97"/>
      <c r="AS224" s="97"/>
      <c r="AT224" s="113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  <c r="IG224" s="97"/>
      <c r="IH224" s="97"/>
      <c r="II224" s="97"/>
      <c r="IJ224" s="97"/>
      <c r="IK224" s="97"/>
      <c r="IL224" s="97"/>
      <c r="IM224" s="97"/>
      <c r="IN224" s="97"/>
      <c r="IO224" s="97"/>
      <c r="IP224" s="97"/>
      <c r="IQ224" s="97"/>
      <c r="IR224" s="97"/>
      <c r="IS224" s="97"/>
      <c r="IT224" s="97"/>
      <c r="IU224" s="97"/>
      <c r="IV224" s="97"/>
      <c r="IW224" s="97"/>
      <c r="IX224" s="97"/>
      <c r="IY224" s="97"/>
      <c r="IZ224" s="97"/>
      <c r="JA224" s="97"/>
      <c r="JB224" s="97"/>
      <c r="JC224" s="97"/>
      <c r="JD224" s="97"/>
      <c r="JE224" s="97"/>
      <c r="JF224" s="97"/>
      <c r="JG224" s="97"/>
      <c r="JH224" s="97"/>
      <c r="JI224" s="97"/>
      <c r="JJ224" s="97"/>
      <c r="JK224" s="97"/>
      <c r="JL224" s="97"/>
      <c r="JM224" s="97"/>
      <c r="JN224" s="97"/>
      <c r="JO224" s="97"/>
      <c r="JP224" s="97"/>
      <c r="JQ224" s="97"/>
      <c r="JR224" s="97"/>
      <c r="JS224" s="97"/>
      <c r="JT224" s="97"/>
      <c r="JU224" s="97"/>
      <c r="JV224" s="97"/>
      <c r="JW224" s="97"/>
      <c r="JX224" s="97"/>
      <c r="JY224" s="97"/>
      <c r="JZ224" s="97"/>
      <c r="KA224" s="97"/>
      <c r="KB224" s="97"/>
      <c r="KC224" s="97"/>
      <c r="KD224" s="97"/>
      <c r="KE224" s="97"/>
      <c r="KF224" s="97"/>
      <c r="KG224" s="97"/>
      <c r="KH224" s="97"/>
      <c r="KI224" s="97"/>
      <c r="KJ224" s="97"/>
      <c r="KK224" s="97"/>
      <c r="KL224" s="97"/>
      <c r="KM224" s="97"/>
      <c r="KN224" s="97"/>
      <c r="KO224" s="97"/>
      <c r="KP224" s="97"/>
      <c r="KQ224" s="97"/>
      <c r="KR224" s="97"/>
      <c r="KS224" s="97"/>
      <c r="KT224" s="97"/>
      <c r="KU224" s="97"/>
      <c r="KV224" s="97"/>
      <c r="KW224" s="97"/>
      <c r="KX224" s="97"/>
      <c r="KY224" s="97"/>
      <c r="KZ224" s="97"/>
      <c r="LA224" s="97"/>
      <c r="LB224" s="97"/>
      <c r="LC224" s="97"/>
      <c r="LD224" s="97"/>
      <c r="LE224" s="97"/>
      <c r="LF224" s="97"/>
      <c r="LG224" s="97"/>
      <c r="LH224" s="97"/>
      <c r="LI224" s="97"/>
      <c r="LJ224" s="97"/>
      <c r="LK224" s="97"/>
      <c r="LL224" s="97"/>
      <c r="LM224" s="97"/>
      <c r="LN224" s="97"/>
      <c r="LO224" s="97"/>
      <c r="LP224" s="97"/>
      <c r="LQ224" s="97"/>
      <c r="LR224" s="97"/>
      <c r="LS224" s="97"/>
      <c r="LT224" s="97"/>
      <c r="LU224" s="97"/>
      <c r="LV224" s="97"/>
      <c r="LW224" s="97"/>
      <c r="LX224" s="97"/>
      <c r="LY224" s="97"/>
      <c r="LZ224" s="97"/>
      <c r="MA224" s="97"/>
      <c r="MB224" s="97"/>
      <c r="MC224" s="97"/>
      <c r="MD224" s="97"/>
      <c r="ME224" s="97"/>
      <c r="MF224" s="97"/>
      <c r="MG224" s="97"/>
      <c r="MH224" s="97"/>
      <c r="MI224" s="97"/>
      <c r="MJ224" s="97"/>
      <c r="MK224" s="97"/>
      <c r="ML224" s="97"/>
      <c r="MM224" s="97"/>
      <c r="MN224" s="97"/>
      <c r="MO224" s="97"/>
      <c r="MP224" s="97"/>
      <c r="MQ224" s="97"/>
      <c r="MR224" s="97"/>
      <c r="MS224" s="97"/>
      <c r="MT224" s="97"/>
      <c r="MU224" s="97"/>
      <c r="MV224" s="97"/>
      <c r="MW224" s="97"/>
      <c r="MX224" s="97"/>
      <c r="MY224" s="97"/>
      <c r="MZ224" s="97"/>
      <c r="NA224" s="97"/>
      <c r="NB224" s="97"/>
      <c r="NC224" s="97"/>
      <c r="ND224" s="97"/>
      <c r="NE224" s="97"/>
      <c r="NF224" s="97"/>
      <c r="NG224" s="97"/>
      <c r="NH224" s="97"/>
      <c r="NI224" s="97"/>
      <c r="NJ224" s="97"/>
      <c r="NK224" s="97"/>
      <c r="NL224" s="97"/>
      <c r="NM224" s="97"/>
      <c r="NN224" s="97"/>
      <c r="NO224" s="97"/>
      <c r="NP224" s="97"/>
      <c r="NQ224" s="97"/>
      <c r="NR224" s="97"/>
      <c r="NS224" s="97"/>
      <c r="NT224" s="97"/>
      <c r="NU224" s="97"/>
      <c r="NV224" s="97"/>
      <c r="NW224" s="97"/>
      <c r="NX224" s="97"/>
      <c r="NY224" s="97"/>
      <c r="NZ224" s="97"/>
      <c r="OA224" s="97"/>
      <c r="OB224" s="97"/>
      <c r="OC224" s="97"/>
      <c r="OD224" s="97"/>
      <c r="OE224" s="97"/>
      <c r="OF224" s="97"/>
      <c r="OG224" s="97"/>
      <c r="OH224" s="97"/>
      <c r="OI224" s="97"/>
      <c r="OJ224" s="97"/>
      <c r="OK224" s="97"/>
      <c r="OL224" s="97"/>
      <c r="OM224" s="97"/>
      <c r="ON224" s="97"/>
      <c r="OO224" s="97"/>
      <c r="OP224" s="97"/>
      <c r="OQ224" s="97"/>
      <c r="OR224" s="97"/>
      <c r="OS224" s="97"/>
      <c r="OT224" s="97"/>
      <c r="OU224" s="97"/>
      <c r="OV224" s="97"/>
      <c r="OW224" s="97"/>
      <c r="OX224" s="97"/>
      <c r="OY224" s="97"/>
      <c r="OZ224" s="97"/>
      <c r="PA224" s="97"/>
      <c r="PB224" s="97"/>
      <c r="PC224" s="97"/>
      <c r="PD224" s="97"/>
      <c r="PE224" s="97"/>
      <c r="PF224" s="97"/>
      <c r="PG224" s="97"/>
      <c r="PH224" s="97"/>
      <c r="PI224" s="97"/>
      <c r="PJ224" s="97"/>
      <c r="PK224" s="97"/>
      <c r="PL224" s="97"/>
      <c r="PM224" s="97"/>
      <c r="PN224" s="97"/>
      <c r="PO224" s="97"/>
      <c r="PP224" s="97"/>
      <c r="PQ224" s="97"/>
      <c r="PR224" s="97"/>
      <c r="PS224" s="97"/>
      <c r="PT224" s="97"/>
      <c r="PU224" s="97"/>
      <c r="PV224" s="97"/>
      <c r="PW224" s="97"/>
      <c r="PX224" s="97"/>
      <c r="PY224" s="97"/>
      <c r="PZ224" s="97"/>
      <c r="QA224" s="97"/>
      <c r="QB224" s="97"/>
      <c r="QC224" s="97"/>
      <c r="QD224" s="97"/>
      <c r="QE224" s="97"/>
      <c r="QF224" s="97"/>
      <c r="QG224" s="97"/>
      <c r="QH224" s="97"/>
      <c r="QI224" s="97"/>
      <c r="QJ224" s="97"/>
      <c r="QK224" s="97"/>
      <c r="QL224" s="97"/>
      <c r="QM224" s="97"/>
      <c r="QN224" s="97"/>
      <c r="QO224" s="97"/>
      <c r="QP224" s="97"/>
      <c r="QQ224" s="97"/>
      <c r="QR224" s="97"/>
      <c r="QS224" s="97"/>
      <c r="QT224" s="97"/>
      <c r="QU224" s="97"/>
      <c r="QV224" s="97"/>
      <c r="QW224" s="97"/>
      <c r="QX224" s="97"/>
      <c r="QY224" s="97"/>
      <c r="QZ224" s="97"/>
      <c r="RA224" s="97"/>
      <c r="RB224" s="97"/>
      <c r="RC224" s="97"/>
      <c r="RD224" s="97"/>
      <c r="RE224" s="97"/>
      <c r="RF224" s="97"/>
      <c r="RG224" s="97"/>
      <c r="RH224" s="97"/>
      <c r="RI224" s="97"/>
      <c r="RJ224" s="97"/>
      <c r="RK224" s="97"/>
      <c r="RL224" s="97"/>
      <c r="RM224" s="97"/>
      <c r="RN224" s="97"/>
      <c r="RO224" s="97"/>
      <c r="RP224" s="97"/>
      <c r="RQ224" s="97"/>
      <c r="RR224" s="97"/>
      <c r="RS224" s="97"/>
      <c r="RT224" s="97"/>
      <c r="RU224" s="97"/>
      <c r="RV224" s="97"/>
      <c r="RW224" s="97"/>
      <c r="RX224" s="97"/>
      <c r="RY224" s="97"/>
      <c r="RZ224" s="97"/>
      <c r="SA224" s="97"/>
      <c r="SB224" s="97"/>
      <c r="SC224" s="97"/>
      <c r="SD224" s="97"/>
      <c r="SE224" s="97"/>
      <c r="SF224" s="97"/>
      <c r="SG224" s="97"/>
      <c r="SH224" s="97"/>
      <c r="SI224" s="97"/>
      <c r="SJ224" s="97"/>
      <c r="SK224" s="97"/>
      <c r="SL224" s="97"/>
      <c r="SM224" s="97"/>
      <c r="SN224" s="97"/>
      <c r="SO224" s="97"/>
      <c r="SP224" s="97"/>
      <c r="SQ224" s="97"/>
      <c r="SR224" s="97"/>
      <c r="SS224" s="97"/>
      <c r="ST224" s="97"/>
      <c r="SU224" s="97"/>
      <c r="SV224" s="97"/>
      <c r="SW224" s="97"/>
      <c r="SX224" s="97"/>
      <c r="SY224" s="97"/>
      <c r="SZ224" s="97"/>
      <c r="TA224" s="97"/>
      <c r="TB224" s="97"/>
      <c r="TC224" s="97"/>
      <c r="TD224" s="97"/>
      <c r="TE224" s="97"/>
      <c r="TF224" s="97"/>
      <c r="TG224" s="97"/>
      <c r="TH224" s="97"/>
      <c r="TI224" s="97"/>
      <c r="TJ224" s="97"/>
      <c r="TK224" s="97"/>
      <c r="TL224" s="97"/>
      <c r="TM224" s="97"/>
      <c r="TN224" s="97"/>
      <c r="TO224" s="97"/>
      <c r="TP224" s="97"/>
      <c r="TQ224" s="97"/>
      <c r="TR224" s="97"/>
      <c r="TS224" s="97"/>
      <c r="TT224" s="97"/>
      <c r="TU224" s="97"/>
      <c r="TV224" s="97"/>
      <c r="TW224" s="97"/>
      <c r="TX224" s="97"/>
      <c r="TY224" s="97"/>
      <c r="TZ224" s="97"/>
      <c r="UA224" s="97"/>
      <c r="UB224" s="97"/>
      <c r="UC224" s="97"/>
      <c r="UD224" s="97"/>
      <c r="UE224" s="97"/>
      <c r="UF224" s="97"/>
      <c r="UG224" s="97"/>
      <c r="UH224" s="97"/>
      <c r="UI224" s="97"/>
      <c r="UJ224" s="97"/>
      <c r="UK224" s="97"/>
      <c r="UL224" s="97"/>
      <c r="UM224" s="97"/>
      <c r="UN224" s="97"/>
      <c r="UO224" s="97"/>
      <c r="UP224" s="97"/>
      <c r="UQ224" s="97"/>
      <c r="UR224" s="97"/>
      <c r="US224" s="97"/>
      <c r="UT224" s="97"/>
      <c r="UU224" s="97"/>
      <c r="UV224" s="97"/>
      <c r="UW224" s="97"/>
      <c r="UX224" s="97"/>
      <c r="UY224" s="97"/>
      <c r="UZ224" s="97"/>
      <c r="VA224" s="97"/>
      <c r="VB224" s="97"/>
      <c r="VC224" s="97"/>
      <c r="VD224" s="97"/>
      <c r="VE224" s="97"/>
      <c r="VF224" s="97"/>
    </row>
    <row r="225" spans="1:578" s="98" customFormat="1" ht="15">
      <c r="A225" s="84">
        <v>147</v>
      </c>
      <c r="B225" s="29" t="s">
        <v>43</v>
      </c>
      <c r="C225" s="85" t="s">
        <v>44</v>
      </c>
      <c r="D225" s="86">
        <v>203</v>
      </c>
      <c r="E225" s="85" t="s">
        <v>45</v>
      </c>
      <c r="F225" s="25" t="s">
        <v>46</v>
      </c>
      <c r="G225" s="29" t="s">
        <v>586</v>
      </c>
      <c r="H225" s="26" t="s">
        <v>587</v>
      </c>
      <c r="I225" s="89">
        <v>38792</v>
      </c>
      <c r="J225" s="90" t="s">
        <v>353</v>
      </c>
      <c r="K225" s="90"/>
      <c r="L225" s="88">
        <v>40</v>
      </c>
      <c r="M225" s="88" t="s">
        <v>49</v>
      </c>
      <c r="N225" s="88" t="s">
        <v>59</v>
      </c>
      <c r="O225" s="26" t="s">
        <v>553</v>
      </c>
      <c r="P225" s="87" t="s">
        <v>1174</v>
      </c>
      <c r="Q225" s="34" t="s">
        <v>1148</v>
      </c>
      <c r="R225" s="88">
        <v>1</v>
      </c>
      <c r="S225" s="92">
        <v>11881</v>
      </c>
      <c r="T225" s="92">
        <v>500</v>
      </c>
      <c r="U225" s="92"/>
      <c r="V225" s="91">
        <f t="shared" si="91"/>
        <v>12381</v>
      </c>
      <c r="W225" s="92">
        <f t="shared" si="102"/>
        <v>2476.2000000000003</v>
      </c>
      <c r="X225" s="92"/>
      <c r="Y225" s="92">
        <f t="shared" si="92"/>
        <v>14857.2</v>
      </c>
      <c r="Z225" s="92">
        <v>926</v>
      </c>
      <c r="AA225" s="92">
        <v>630</v>
      </c>
      <c r="AB225" s="92">
        <f>102.68*3</f>
        <v>308.04000000000002</v>
      </c>
      <c r="AC225" s="92">
        <f t="shared" si="93"/>
        <v>2600.0099999999998</v>
      </c>
      <c r="AD225" s="92">
        <f t="shared" si="94"/>
        <v>445.71600000000001</v>
      </c>
      <c r="AE225" s="92">
        <f t="shared" si="95"/>
        <v>757.71719999999993</v>
      </c>
      <c r="AF225" s="92">
        <f t="shared" si="96"/>
        <v>297.14400000000001</v>
      </c>
      <c r="AG225" s="92">
        <f t="shared" si="97"/>
        <v>2735.5333333333333</v>
      </c>
      <c r="AH225" s="92">
        <f t="shared" si="98"/>
        <v>27355.333333333336</v>
      </c>
      <c r="AI225" s="92">
        <f t="shared" si="99"/>
        <v>8206.6</v>
      </c>
      <c r="AJ225" s="92">
        <f t="shared" si="103"/>
        <v>24013.282755555556</v>
      </c>
      <c r="AK225" s="92">
        <f t="shared" si="101"/>
        <v>288159.39306666667</v>
      </c>
      <c r="AL225" s="92"/>
      <c r="AM225" s="92"/>
      <c r="AN225" s="92"/>
      <c r="AO225" s="92"/>
      <c r="AP225" s="97"/>
      <c r="AQ225" s="94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/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97"/>
      <c r="LW225" s="97"/>
      <c r="LX225" s="97"/>
      <c r="LY225" s="97"/>
      <c r="LZ225" s="97"/>
      <c r="MA225" s="97"/>
      <c r="MB225" s="97"/>
      <c r="MC225" s="97"/>
      <c r="MD225" s="97"/>
      <c r="ME225" s="97"/>
      <c r="MF225" s="97"/>
      <c r="MG225" s="97"/>
      <c r="MH225" s="97"/>
      <c r="MI225" s="97"/>
      <c r="MJ225" s="97"/>
      <c r="MK225" s="97"/>
      <c r="ML225" s="97"/>
      <c r="MM225" s="97"/>
      <c r="MN225" s="97"/>
      <c r="MO225" s="97"/>
      <c r="MP225" s="97"/>
      <c r="MQ225" s="97"/>
      <c r="MR225" s="97"/>
      <c r="MS225" s="97"/>
      <c r="MT225" s="97"/>
      <c r="MU225" s="97"/>
      <c r="MV225" s="97"/>
      <c r="MW225" s="97"/>
      <c r="MX225" s="97"/>
      <c r="MY225" s="97"/>
      <c r="MZ225" s="97"/>
      <c r="NA225" s="97"/>
      <c r="NB225" s="97"/>
      <c r="NC225" s="97"/>
      <c r="ND225" s="97"/>
      <c r="NE225" s="97"/>
      <c r="NF225" s="97"/>
      <c r="NG225" s="97"/>
      <c r="NH225" s="97"/>
      <c r="NI225" s="97"/>
      <c r="NJ225" s="97"/>
      <c r="NK225" s="97"/>
      <c r="NL225" s="97"/>
      <c r="NM225" s="97"/>
      <c r="NN225" s="97"/>
      <c r="NO225" s="97"/>
      <c r="NP225" s="97"/>
      <c r="NQ225" s="97"/>
      <c r="NR225" s="97"/>
      <c r="NS225" s="97"/>
      <c r="NT225" s="97"/>
      <c r="NU225" s="97"/>
      <c r="NV225" s="97"/>
      <c r="NW225" s="97"/>
      <c r="NX225" s="97"/>
      <c r="NY225" s="97"/>
      <c r="NZ225" s="97"/>
      <c r="OA225" s="97"/>
      <c r="OB225" s="97"/>
      <c r="OC225" s="97"/>
      <c r="OD225" s="97"/>
      <c r="OE225" s="97"/>
      <c r="OF225" s="97"/>
      <c r="OG225" s="97"/>
      <c r="OH225" s="97"/>
      <c r="OI225" s="97"/>
      <c r="OJ225" s="97"/>
      <c r="OK225" s="97"/>
      <c r="OL225" s="97"/>
      <c r="OM225" s="97"/>
      <c r="ON225" s="97"/>
      <c r="OO225" s="97"/>
      <c r="OP225" s="97"/>
      <c r="OQ225" s="97"/>
      <c r="OR225" s="97"/>
      <c r="OS225" s="97"/>
      <c r="OT225" s="97"/>
      <c r="OU225" s="97"/>
      <c r="OV225" s="97"/>
      <c r="OW225" s="97"/>
      <c r="OX225" s="97"/>
      <c r="OY225" s="97"/>
      <c r="OZ225" s="97"/>
      <c r="PA225" s="97"/>
      <c r="PB225" s="97"/>
      <c r="PC225" s="97"/>
      <c r="PD225" s="97"/>
      <c r="PE225" s="97"/>
      <c r="PF225" s="97"/>
      <c r="PG225" s="97"/>
      <c r="PH225" s="97"/>
      <c r="PI225" s="97"/>
      <c r="PJ225" s="97"/>
      <c r="PK225" s="97"/>
      <c r="PL225" s="97"/>
      <c r="PM225" s="97"/>
      <c r="PN225" s="97"/>
      <c r="PO225" s="97"/>
      <c r="PP225" s="97"/>
      <c r="PQ225" s="97"/>
      <c r="PR225" s="97"/>
      <c r="PS225" s="97"/>
      <c r="PT225" s="97"/>
      <c r="PU225" s="97"/>
      <c r="PV225" s="97"/>
      <c r="PW225" s="97"/>
      <c r="PX225" s="97"/>
      <c r="PY225" s="97"/>
      <c r="PZ225" s="97"/>
      <c r="QA225" s="97"/>
      <c r="QB225" s="97"/>
      <c r="QC225" s="97"/>
      <c r="QD225" s="97"/>
      <c r="QE225" s="97"/>
      <c r="QF225" s="97"/>
      <c r="QG225" s="97"/>
      <c r="QH225" s="97"/>
      <c r="QI225" s="97"/>
      <c r="QJ225" s="97"/>
      <c r="QK225" s="97"/>
      <c r="QL225" s="97"/>
      <c r="QM225" s="97"/>
      <c r="QN225" s="97"/>
      <c r="QO225" s="97"/>
      <c r="QP225" s="97"/>
      <c r="QQ225" s="97"/>
      <c r="QR225" s="97"/>
      <c r="QS225" s="97"/>
      <c r="QT225" s="97"/>
      <c r="QU225" s="97"/>
      <c r="QV225" s="97"/>
      <c r="QW225" s="97"/>
      <c r="QX225" s="97"/>
      <c r="QY225" s="97"/>
      <c r="QZ225" s="97"/>
      <c r="RA225" s="97"/>
      <c r="RB225" s="97"/>
      <c r="RC225" s="97"/>
      <c r="RD225" s="97"/>
      <c r="RE225" s="97"/>
      <c r="RF225" s="97"/>
      <c r="RG225" s="97"/>
      <c r="RH225" s="97"/>
      <c r="RI225" s="97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  <c r="TC225" s="97"/>
      <c r="TD225" s="97"/>
      <c r="TE225" s="97"/>
      <c r="TF225" s="97"/>
      <c r="TG225" s="97"/>
      <c r="TH225" s="97"/>
      <c r="TI225" s="97"/>
      <c r="TJ225" s="97"/>
      <c r="TK225" s="97"/>
      <c r="TL225" s="97"/>
      <c r="TM225" s="97"/>
      <c r="TN225" s="97"/>
      <c r="TO225" s="97"/>
      <c r="TP225" s="97"/>
      <c r="TQ225" s="97"/>
      <c r="TR225" s="97"/>
      <c r="TS225" s="97"/>
      <c r="TT225" s="97"/>
      <c r="TU225" s="97"/>
      <c r="TV225" s="97"/>
      <c r="TW225" s="97"/>
      <c r="TX225" s="97"/>
      <c r="TY225" s="97"/>
      <c r="TZ225" s="97"/>
      <c r="UA225" s="97"/>
      <c r="UB225" s="97"/>
      <c r="UC225" s="97"/>
      <c r="UD225" s="97"/>
      <c r="UE225" s="97"/>
      <c r="UF225" s="97"/>
      <c r="UG225" s="97"/>
      <c r="UH225" s="97"/>
      <c r="UI225" s="97"/>
      <c r="UJ225" s="97"/>
      <c r="UK225" s="97"/>
      <c r="UL225" s="97"/>
      <c r="UM225" s="97"/>
      <c r="UN225" s="97"/>
      <c r="UO225" s="97"/>
      <c r="UP225" s="97"/>
      <c r="UQ225" s="97"/>
      <c r="UR225" s="97"/>
      <c r="US225" s="97"/>
      <c r="UT225" s="97"/>
      <c r="UU225" s="97"/>
      <c r="UV225" s="97"/>
      <c r="UW225" s="97"/>
      <c r="UX225" s="97"/>
      <c r="UY225" s="97"/>
      <c r="UZ225" s="97"/>
      <c r="VA225" s="97"/>
      <c r="VB225" s="97"/>
      <c r="VC225" s="97"/>
      <c r="VD225" s="97"/>
      <c r="VE225" s="97"/>
      <c r="VF225" s="97"/>
    </row>
    <row r="226" spans="1:578" s="98" customFormat="1" ht="15">
      <c r="A226" s="84">
        <v>148</v>
      </c>
      <c r="B226" s="29" t="s">
        <v>43</v>
      </c>
      <c r="C226" s="85" t="s">
        <v>44</v>
      </c>
      <c r="D226" s="86">
        <v>203</v>
      </c>
      <c r="E226" s="85" t="s">
        <v>45</v>
      </c>
      <c r="F226" s="25" t="s">
        <v>46</v>
      </c>
      <c r="G226" s="29" t="s">
        <v>588</v>
      </c>
      <c r="H226" s="26" t="s">
        <v>589</v>
      </c>
      <c r="I226" s="89">
        <v>33604</v>
      </c>
      <c r="J226" s="90" t="s">
        <v>353</v>
      </c>
      <c r="K226" s="90"/>
      <c r="L226" s="88">
        <v>40</v>
      </c>
      <c r="M226" s="88" t="s">
        <v>49</v>
      </c>
      <c r="N226" s="88" t="s">
        <v>59</v>
      </c>
      <c r="O226" s="26" t="s">
        <v>553</v>
      </c>
      <c r="P226" s="87" t="s">
        <v>1174</v>
      </c>
      <c r="Q226" s="34" t="s">
        <v>1148</v>
      </c>
      <c r="R226" s="88">
        <v>1</v>
      </c>
      <c r="S226" s="92">
        <v>11881</v>
      </c>
      <c r="T226" s="92">
        <v>500</v>
      </c>
      <c r="U226" s="92"/>
      <c r="V226" s="91">
        <f t="shared" si="91"/>
        <v>12381</v>
      </c>
      <c r="W226" s="92">
        <f t="shared" si="102"/>
        <v>2476.2000000000003</v>
      </c>
      <c r="X226" s="92"/>
      <c r="Y226" s="92">
        <f t="shared" si="92"/>
        <v>14857.2</v>
      </c>
      <c r="Z226" s="92">
        <v>926</v>
      </c>
      <c r="AA226" s="92">
        <v>630</v>
      </c>
      <c r="AB226" s="93">
        <f>102.68*6</f>
        <v>616.08000000000004</v>
      </c>
      <c r="AC226" s="92">
        <f t="shared" si="93"/>
        <v>2600.0099999999998</v>
      </c>
      <c r="AD226" s="92">
        <f t="shared" si="94"/>
        <v>445.71600000000001</v>
      </c>
      <c r="AE226" s="92">
        <f t="shared" si="95"/>
        <v>757.71719999999993</v>
      </c>
      <c r="AF226" s="92">
        <f t="shared" si="96"/>
        <v>297.14400000000001</v>
      </c>
      <c r="AG226" s="92">
        <f t="shared" si="97"/>
        <v>2735.5333333333333</v>
      </c>
      <c r="AH226" s="92">
        <f t="shared" si="98"/>
        <v>27355.333333333336</v>
      </c>
      <c r="AI226" s="92">
        <f t="shared" si="99"/>
        <v>8206.6</v>
      </c>
      <c r="AJ226" s="92">
        <f t="shared" si="103"/>
        <v>24321.322755555557</v>
      </c>
      <c r="AK226" s="92">
        <f t="shared" si="101"/>
        <v>291855.87306666665</v>
      </c>
      <c r="AL226" s="92"/>
      <c r="AM226" s="92"/>
      <c r="AN226" s="92"/>
      <c r="AO226" s="92"/>
      <c r="AP226" s="97"/>
      <c r="AQ226" s="94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/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97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  <c r="TC226" s="97"/>
      <c r="TD226" s="97"/>
      <c r="TE226" s="97"/>
      <c r="TF226" s="97"/>
      <c r="TG226" s="97"/>
      <c r="TH226" s="97"/>
      <c r="TI226" s="97"/>
      <c r="TJ226" s="97"/>
      <c r="TK226" s="97"/>
      <c r="TL226" s="97"/>
      <c r="TM226" s="97"/>
      <c r="TN226" s="97"/>
      <c r="TO226" s="97"/>
      <c r="TP226" s="97"/>
      <c r="TQ226" s="97"/>
      <c r="TR226" s="97"/>
      <c r="TS226" s="97"/>
      <c r="TT226" s="97"/>
      <c r="TU226" s="97"/>
      <c r="TV226" s="97"/>
      <c r="TW226" s="97"/>
      <c r="TX226" s="97"/>
      <c r="TY226" s="97"/>
      <c r="TZ226" s="97"/>
      <c r="UA226" s="97"/>
      <c r="UB226" s="97"/>
      <c r="UC226" s="97"/>
      <c r="UD226" s="97"/>
      <c r="UE226" s="97"/>
      <c r="UF226" s="97"/>
      <c r="UG226" s="97"/>
      <c r="UH226" s="97"/>
      <c r="UI226" s="97"/>
      <c r="UJ226" s="97"/>
      <c r="UK226" s="97"/>
      <c r="UL226" s="97"/>
      <c r="UM226" s="97"/>
      <c r="UN226" s="97"/>
      <c r="UO226" s="97"/>
      <c r="UP226" s="97"/>
      <c r="UQ226" s="97"/>
      <c r="UR226" s="97"/>
      <c r="US226" s="97"/>
      <c r="UT226" s="97"/>
      <c r="UU226" s="97"/>
      <c r="UV226" s="97"/>
      <c r="UW226" s="97"/>
      <c r="UX226" s="97"/>
      <c r="UY226" s="97"/>
      <c r="UZ226" s="97"/>
      <c r="VA226" s="97"/>
      <c r="VB226" s="97"/>
      <c r="VC226" s="97"/>
      <c r="VD226" s="97"/>
      <c r="VE226" s="97"/>
      <c r="VF226" s="97"/>
    </row>
    <row r="227" spans="1:578" s="98" customFormat="1" ht="15">
      <c r="A227" s="84">
        <v>149</v>
      </c>
      <c r="B227" s="29" t="s">
        <v>43</v>
      </c>
      <c r="C227" s="85" t="s">
        <v>44</v>
      </c>
      <c r="D227" s="86">
        <v>203</v>
      </c>
      <c r="E227" s="85" t="s">
        <v>45</v>
      </c>
      <c r="F227" s="25" t="s">
        <v>46</v>
      </c>
      <c r="G227" s="29" t="s">
        <v>590</v>
      </c>
      <c r="H227" s="26" t="s">
        <v>591</v>
      </c>
      <c r="I227" s="89">
        <v>35079</v>
      </c>
      <c r="J227" s="90" t="s">
        <v>353</v>
      </c>
      <c r="K227" s="90"/>
      <c r="L227" s="88">
        <v>40</v>
      </c>
      <c r="M227" s="88" t="s">
        <v>49</v>
      </c>
      <c r="N227" s="88" t="s">
        <v>59</v>
      </c>
      <c r="O227" s="26" t="s">
        <v>553</v>
      </c>
      <c r="P227" s="87" t="s">
        <v>1174</v>
      </c>
      <c r="Q227" s="34" t="s">
        <v>1148</v>
      </c>
      <c r="R227" s="88">
        <v>1</v>
      </c>
      <c r="S227" s="92">
        <v>11881</v>
      </c>
      <c r="T227" s="92">
        <v>500</v>
      </c>
      <c r="U227" s="92"/>
      <c r="V227" s="91">
        <f t="shared" si="91"/>
        <v>12381</v>
      </c>
      <c r="W227" s="92">
        <f t="shared" si="102"/>
        <v>2476.2000000000003</v>
      </c>
      <c r="X227" s="92"/>
      <c r="Y227" s="92">
        <f t="shared" si="92"/>
        <v>14857.2</v>
      </c>
      <c r="Z227" s="92">
        <v>926</v>
      </c>
      <c r="AA227" s="92">
        <v>630</v>
      </c>
      <c r="AB227" s="92">
        <f>102.68*5</f>
        <v>513.40000000000009</v>
      </c>
      <c r="AC227" s="92">
        <f t="shared" si="93"/>
        <v>2600.0099999999998</v>
      </c>
      <c r="AD227" s="92">
        <f t="shared" si="94"/>
        <v>445.71600000000001</v>
      </c>
      <c r="AE227" s="92">
        <f t="shared" si="95"/>
        <v>757.71719999999993</v>
      </c>
      <c r="AF227" s="92">
        <f t="shared" si="96"/>
        <v>297.14400000000001</v>
      </c>
      <c r="AG227" s="92">
        <f t="shared" si="97"/>
        <v>2735.5333333333333</v>
      </c>
      <c r="AH227" s="92">
        <f t="shared" si="98"/>
        <v>27355.333333333336</v>
      </c>
      <c r="AI227" s="92">
        <f t="shared" si="99"/>
        <v>8206.6</v>
      </c>
      <c r="AJ227" s="92">
        <f t="shared" si="103"/>
        <v>24218.642755555557</v>
      </c>
      <c r="AK227" s="92">
        <f t="shared" si="101"/>
        <v>290623.71306666668</v>
      </c>
      <c r="AL227" s="92"/>
      <c r="AM227" s="92"/>
      <c r="AN227" s="92"/>
      <c r="AO227" s="92"/>
      <c r="AP227" s="97"/>
      <c r="AQ227" s="94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  <c r="CR227" s="97"/>
      <c r="CS227" s="97"/>
      <c r="CT227" s="97"/>
      <c r="CU227" s="97"/>
      <c r="CV227" s="97"/>
      <c r="CW227" s="97"/>
      <c r="CX227" s="97"/>
      <c r="CY227" s="97"/>
      <c r="CZ227" s="97"/>
      <c r="DA227" s="97"/>
      <c r="DB227" s="97"/>
      <c r="DC227" s="97"/>
      <c r="DD227" s="97"/>
      <c r="DE227" s="97"/>
      <c r="DF227" s="97"/>
      <c r="DG227" s="97"/>
      <c r="DH227" s="97"/>
      <c r="DI227" s="97"/>
      <c r="DJ227" s="97"/>
      <c r="DK227" s="97"/>
      <c r="DL227" s="97"/>
      <c r="DM227" s="97"/>
      <c r="DN227" s="97"/>
      <c r="DO227" s="97"/>
      <c r="DP227" s="97"/>
      <c r="DQ227" s="97"/>
      <c r="DR227" s="97"/>
      <c r="DS227" s="97"/>
      <c r="DT227" s="97"/>
      <c r="DU227" s="97"/>
      <c r="DV227" s="97"/>
      <c r="DW227" s="97"/>
      <c r="DX227" s="97"/>
      <c r="DY227" s="97"/>
      <c r="DZ227" s="97"/>
      <c r="EA227" s="97"/>
      <c r="EB227" s="97"/>
      <c r="EC227" s="97"/>
      <c r="ED227" s="97"/>
      <c r="EE227" s="97"/>
      <c r="EF227" s="97"/>
      <c r="EG227" s="97"/>
      <c r="EH227" s="97"/>
      <c r="EI227" s="97"/>
      <c r="EJ227" s="97"/>
      <c r="EK227" s="97"/>
      <c r="EL227" s="97"/>
      <c r="EM227" s="97"/>
      <c r="EN227" s="97"/>
      <c r="EO227" s="97"/>
      <c r="EP227" s="97"/>
      <c r="EQ227" s="97"/>
      <c r="ER227" s="97"/>
      <c r="ES227" s="97"/>
      <c r="ET227" s="97"/>
      <c r="EU227" s="97"/>
      <c r="EV227" s="97"/>
      <c r="EW227" s="97"/>
      <c r="EX227" s="97"/>
      <c r="EY227" s="97"/>
      <c r="EZ227" s="97"/>
      <c r="FA227" s="97"/>
      <c r="FB227" s="97"/>
      <c r="FC227" s="97"/>
      <c r="FD227" s="97"/>
      <c r="FE227" s="97"/>
      <c r="FF227" s="97"/>
      <c r="FG227" s="97"/>
      <c r="FH227" s="97"/>
      <c r="FI227" s="97"/>
      <c r="FJ227" s="97"/>
      <c r="FK227" s="97"/>
      <c r="FL227" s="97"/>
      <c r="FM227" s="97"/>
      <c r="FN227" s="97"/>
      <c r="FO227" s="97"/>
      <c r="FP227" s="97"/>
      <c r="FQ227" s="97"/>
      <c r="FR227" s="97"/>
      <c r="FS227" s="97"/>
      <c r="FT227" s="97"/>
      <c r="FU227" s="97"/>
      <c r="FV227" s="97"/>
      <c r="FW227" s="97"/>
      <c r="FX227" s="97"/>
      <c r="FY227" s="97"/>
      <c r="FZ227" s="97"/>
      <c r="GA227" s="97"/>
      <c r="GB227" s="97"/>
      <c r="GC227" s="97"/>
      <c r="GD227" s="97"/>
      <c r="GE227" s="97"/>
      <c r="GF227" s="97"/>
      <c r="GG227" s="97"/>
      <c r="GH227" s="97"/>
      <c r="GI227" s="97"/>
      <c r="GJ227" s="97"/>
      <c r="GK227" s="97"/>
      <c r="GL227" s="97"/>
      <c r="GM227" s="97"/>
      <c r="GN227" s="97"/>
      <c r="GO227" s="97"/>
      <c r="GP227" s="97"/>
      <c r="GQ227" s="97"/>
      <c r="GR227" s="97"/>
      <c r="GS227" s="97"/>
      <c r="GT227" s="97"/>
      <c r="GU227" s="97"/>
      <c r="GV227" s="97"/>
      <c r="GW227" s="97"/>
      <c r="GX227" s="97"/>
      <c r="GY227" s="97"/>
      <c r="GZ227" s="97"/>
      <c r="HA227" s="97"/>
      <c r="HB227" s="97"/>
      <c r="HC227" s="97"/>
      <c r="HD227" s="97"/>
      <c r="HE227" s="97"/>
      <c r="HF227" s="97"/>
      <c r="HG227" s="97"/>
      <c r="HH227" s="97"/>
      <c r="HI227" s="97"/>
      <c r="HJ227" s="97"/>
      <c r="HK227" s="97"/>
      <c r="HL227" s="97"/>
      <c r="HM227" s="97"/>
      <c r="HN227" s="97"/>
      <c r="HO227" s="97"/>
      <c r="HP227" s="97"/>
      <c r="HQ227" s="97"/>
      <c r="HR227" s="97"/>
      <c r="HS227" s="97"/>
      <c r="HT227" s="97"/>
      <c r="HU227" s="97"/>
      <c r="HV227" s="97"/>
      <c r="HW227" s="97"/>
      <c r="HX227" s="97"/>
      <c r="HY227" s="97"/>
      <c r="HZ227" s="97"/>
      <c r="IA227" s="97"/>
      <c r="IB227" s="97"/>
      <c r="IC227" s="97"/>
      <c r="ID227" s="97"/>
      <c r="IE227" s="97"/>
      <c r="IF227" s="97"/>
      <c r="IG227" s="97"/>
      <c r="IH227" s="97"/>
      <c r="II227" s="97"/>
      <c r="IJ227" s="97"/>
      <c r="IK227" s="97"/>
      <c r="IL227" s="97"/>
      <c r="IM227" s="97"/>
      <c r="IN227" s="97"/>
      <c r="IO227" s="97"/>
      <c r="IP227" s="97"/>
      <c r="IQ227" s="97"/>
      <c r="IR227" s="97"/>
      <c r="IS227" s="97"/>
      <c r="IT227" s="97"/>
      <c r="IU227" s="97"/>
      <c r="IV227" s="97"/>
      <c r="IW227" s="97"/>
      <c r="IX227" s="97"/>
      <c r="IY227" s="97"/>
      <c r="IZ227" s="97"/>
      <c r="JA227" s="97"/>
      <c r="JB227" s="97"/>
      <c r="JC227" s="97"/>
      <c r="JD227" s="97"/>
      <c r="JE227" s="97"/>
      <c r="JF227" s="97"/>
      <c r="JG227" s="97"/>
      <c r="JH227" s="97"/>
      <c r="JI227" s="97"/>
      <c r="JJ227" s="97"/>
      <c r="JK227" s="97"/>
      <c r="JL227" s="97"/>
      <c r="JM227" s="97"/>
      <c r="JN227" s="97"/>
      <c r="JO227" s="97"/>
      <c r="JP227" s="97"/>
      <c r="JQ227" s="97"/>
      <c r="JR227" s="97"/>
      <c r="JS227" s="97"/>
      <c r="JT227" s="97"/>
      <c r="JU227" s="97"/>
      <c r="JV227" s="97"/>
      <c r="JW227" s="97"/>
      <c r="JX227" s="97"/>
      <c r="JY227" s="97"/>
      <c r="JZ227" s="97"/>
      <c r="KA227" s="97"/>
      <c r="KB227" s="97"/>
      <c r="KC227" s="97"/>
      <c r="KD227" s="97"/>
      <c r="KE227" s="97"/>
      <c r="KF227" s="97"/>
      <c r="KG227" s="97"/>
      <c r="KH227" s="97"/>
      <c r="KI227" s="97"/>
      <c r="KJ227" s="97"/>
      <c r="KK227" s="97"/>
      <c r="KL227" s="97"/>
      <c r="KM227" s="97"/>
      <c r="KN227" s="97"/>
      <c r="KO227" s="97"/>
      <c r="KP227" s="97"/>
      <c r="KQ227" s="97"/>
      <c r="KR227" s="97"/>
      <c r="KS227" s="97"/>
      <c r="KT227" s="97"/>
      <c r="KU227" s="97"/>
      <c r="KV227" s="97"/>
      <c r="KW227" s="97"/>
      <c r="KX227" s="97"/>
      <c r="KY227" s="97"/>
      <c r="KZ227" s="97"/>
      <c r="LA227" s="97"/>
      <c r="LB227" s="97"/>
      <c r="LC227" s="97"/>
      <c r="LD227" s="97"/>
      <c r="LE227" s="97"/>
      <c r="LF227" s="97"/>
      <c r="LG227" s="97"/>
      <c r="LH227" s="97"/>
      <c r="LI227" s="97"/>
      <c r="LJ227" s="97"/>
      <c r="LK227" s="97"/>
      <c r="LL227" s="97"/>
      <c r="LM227" s="97"/>
      <c r="LN227" s="97"/>
      <c r="LO227" s="97"/>
      <c r="LP227" s="97"/>
      <c r="LQ227" s="97"/>
      <c r="LR227" s="97"/>
      <c r="LS227" s="97"/>
      <c r="LT227" s="97"/>
      <c r="LU227" s="97"/>
      <c r="LV227" s="97"/>
      <c r="LW227" s="97"/>
      <c r="LX227" s="97"/>
      <c r="LY227" s="97"/>
      <c r="LZ227" s="97"/>
      <c r="MA227" s="97"/>
      <c r="MB227" s="97"/>
      <c r="MC227" s="97"/>
      <c r="MD227" s="97"/>
      <c r="ME227" s="97"/>
      <c r="MF227" s="97"/>
      <c r="MG227" s="97"/>
      <c r="MH227" s="97"/>
      <c r="MI227" s="97"/>
      <c r="MJ227" s="97"/>
      <c r="MK227" s="97"/>
      <c r="ML227" s="97"/>
      <c r="MM227" s="97"/>
      <c r="MN227" s="97"/>
      <c r="MO227" s="97"/>
      <c r="MP227" s="97"/>
      <c r="MQ227" s="97"/>
      <c r="MR227" s="97"/>
      <c r="MS227" s="97"/>
      <c r="MT227" s="97"/>
      <c r="MU227" s="97"/>
      <c r="MV227" s="97"/>
      <c r="MW227" s="97"/>
      <c r="MX227" s="97"/>
      <c r="MY227" s="97"/>
      <c r="MZ227" s="97"/>
      <c r="NA227" s="97"/>
      <c r="NB227" s="97"/>
      <c r="NC227" s="97"/>
      <c r="ND227" s="97"/>
      <c r="NE227" s="97"/>
      <c r="NF227" s="97"/>
      <c r="NG227" s="97"/>
      <c r="NH227" s="97"/>
      <c r="NI227" s="97"/>
      <c r="NJ227" s="97"/>
      <c r="NK227" s="97"/>
      <c r="NL227" s="97"/>
      <c r="NM227" s="97"/>
      <c r="NN227" s="97"/>
      <c r="NO227" s="97"/>
      <c r="NP227" s="97"/>
      <c r="NQ227" s="97"/>
      <c r="NR227" s="97"/>
      <c r="NS227" s="97"/>
      <c r="NT227" s="97"/>
      <c r="NU227" s="97"/>
      <c r="NV227" s="97"/>
      <c r="NW227" s="97"/>
      <c r="NX227" s="97"/>
      <c r="NY227" s="97"/>
      <c r="NZ227" s="97"/>
      <c r="OA227" s="97"/>
      <c r="OB227" s="97"/>
      <c r="OC227" s="97"/>
      <c r="OD227" s="97"/>
      <c r="OE227" s="97"/>
      <c r="OF227" s="97"/>
      <c r="OG227" s="97"/>
      <c r="OH227" s="97"/>
      <c r="OI227" s="97"/>
      <c r="OJ227" s="97"/>
      <c r="OK227" s="97"/>
      <c r="OL227" s="97"/>
      <c r="OM227" s="97"/>
      <c r="ON227" s="97"/>
      <c r="OO227" s="97"/>
      <c r="OP227" s="97"/>
      <c r="OQ227" s="97"/>
      <c r="OR227" s="97"/>
      <c r="OS227" s="97"/>
      <c r="OT227" s="97"/>
      <c r="OU227" s="97"/>
      <c r="OV227" s="97"/>
      <c r="OW227" s="97"/>
      <c r="OX227" s="97"/>
      <c r="OY227" s="97"/>
      <c r="OZ227" s="97"/>
      <c r="PA227" s="97"/>
      <c r="PB227" s="97"/>
      <c r="PC227" s="97"/>
      <c r="PD227" s="97"/>
      <c r="PE227" s="97"/>
      <c r="PF227" s="97"/>
      <c r="PG227" s="97"/>
      <c r="PH227" s="97"/>
      <c r="PI227" s="97"/>
      <c r="PJ227" s="97"/>
      <c r="PK227" s="97"/>
      <c r="PL227" s="97"/>
      <c r="PM227" s="97"/>
      <c r="PN227" s="97"/>
      <c r="PO227" s="97"/>
      <c r="PP227" s="97"/>
      <c r="PQ227" s="97"/>
      <c r="PR227" s="97"/>
      <c r="PS227" s="97"/>
      <c r="PT227" s="97"/>
      <c r="PU227" s="97"/>
      <c r="PV227" s="97"/>
      <c r="PW227" s="97"/>
      <c r="PX227" s="97"/>
      <c r="PY227" s="97"/>
      <c r="PZ227" s="97"/>
      <c r="QA227" s="97"/>
      <c r="QB227" s="97"/>
      <c r="QC227" s="97"/>
      <c r="QD227" s="97"/>
      <c r="QE227" s="97"/>
      <c r="QF227" s="97"/>
      <c r="QG227" s="97"/>
      <c r="QH227" s="97"/>
      <c r="QI227" s="97"/>
      <c r="QJ227" s="97"/>
      <c r="QK227" s="97"/>
      <c r="QL227" s="97"/>
      <c r="QM227" s="97"/>
      <c r="QN227" s="97"/>
      <c r="QO227" s="97"/>
      <c r="QP227" s="97"/>
      <c r="QQ227" s="97"/>
      <c r="QR227" s="97"/>
      <c r="QS227" s="97"/>
      <c r="QT227" s="97"/>
      <c r="QU227" s="97"/>
      <c r="QV227" s="97"/>
      <c r="QW227" s="97"/>
      <c r="QX227" s="97"/>
      <c r="QY227" s="97"/>
      <c r="QZ227" s="97"/>
      <c r="RA227" s="97"/>
      <c r="RB227" s="97"/>
      <c r="RC227" s="97"/>
      <c r="RD227" s="97"/>
      <c r="RE227" s="97"/>
      <c r="RF227" s="97"/>
      <c r="RG227" s="97"/>
      <c r="RH227" s="97"/>
      <c r="RI227" s="97"/>
      <c r="RJ227" s="97"/>
      <c r="RK227" s="97"/>
      <c r="RL227" s="97"/>
      <c r="RM227" s="97"/>
      <c r="RN227" s="97"/>
      <c r="RO227" s="97"/>
      <c r="RP227" s="97"/>
      <c r="RQ227" s="97"/>
      <c r="RR227" s="97"/>
      <c r="RS227" s="97"/>
      <c r="RT227" s="97"/>
      <c r="RU227" s="97"/>
      <c r="RV227" s="97"/>
      <c r="RW227" s="97"/>
      <c r="RX227" s="97"/>
      <c r="RY227" s="97"/>
      <c r="RZ227" s="97"/>
      <c r="SA227" s="97"/>
      <c r="SB227" s="97"/>
      <c r="SC227" s="97"/>
      <c r="SD227" s="97"/>
      <c r="SE227" s="97"/>
      <c r="SF227" s="97"/>
      <c r="SG227" s="97"/>
      <c r="SH227" s="97"/>
      <c r="SI227" s="97"/>
      <c r="SJ227" s="97"/>
      <c r="SK227" s="97"/>
      <c r="SL227" s="97"/>
      <c r="SM227" s="97"/>
      <c r="SN227" s="97"/>
      <c r="SO227" s="97"/>
      <c r="SP227" s="97"/>
      <c r="SQ227" s="97"/>
      <c r="SR227" s="97"/>
      <c r="SS227" s="97"/>
      <c r="ST227" s="97"/>
      <c r="SU227" s="97"/>
      <c r="SV227" s="97"/>
      <c r="SW227" s="97"/>
      <c r="SX227" s="97"/>
      <c r="SY227" s="97"/>
      <c r="SZ227" s="97"/>
      <c r="TA227" s="97"/>
      <c r="TB227" s="97"/>
      <c r="TC227" s="97"/>
      <c r="TD227" s="97"/>
      <c r="TE227" s="97"/>
      <c r="TF227" s="97"/>
      <c r="TG227" s="97"/>
      <c r="TH227" s="97"/>
      <c r="TI227" s="97"/>
      <c r="TJ227" s="97"/>
      <c r="TK227" s="97"/>
      <c r="TL227" s="97"/>
      <c r="TM227" s="97"/>
      <c r="TN227" s="97"/>
      <c r="TO227" s="97"/>
      <c r="TP227" s="97"/>
      <c r="TQ227" s="97"/>
      <c r="TR227" s="97"/>
      <c r="TS227" s="97"/>
      <c r="TT227" s="97"/>
      <c r="TU227" s="97"/>
      <c r="TV227" s="97"/>
      <c r="TW227" s="97"/>
      <c r="TX227" s="97"/>
      <c r="TY227" s="97"/>
      <c r="TZ227" s="97"/>
      <c r="UA227" s="97"/>
      <c r="UB227" s="97"/>
      <c r="UC227" s="97"/>
      <c r="UD227" s="97"/>
      <c r="UE227" s="97"/>
      <c r="UF227" s="97"/>
      <c r="UG227" s="97"/>
      <c r="UH227" s="97"/>
      <c r="UI227" s="97"/>
      <c r="UJ227" s="97"/>
      <c r="UK227" s="97"/>
      <c r="UL227" s="97"/>
      <c r="UM227" s="97"/>
      <c r="UN227" s="97"/>
      <c r="UO227" s="97"/>
      <c r="UP227" s="97"/>
      <c r="UQ227" s="97"/>
      <c r="UR227" s="97"/>
      <c r="US227" s="97"/>
      <c r="UT227" s="97"/>
      <c r="UU227" s="97"/>
      <c r="UV227" s="97"/>
      <c r="UW227" s="97"/>
      <c r="UX227" s="97"/>
      <c r="UY227" s="97"/>
      <c r="UZ227" s="97"/>
      <c r="VA227" s="97"/>
      <c r="VB227" s="97"/>
      <c r="VC227" s="97"/>
      <c r="VD227" s="97"/>
      <c r="VE227" s="97"/>
      <c r="VF227" s="97"/>
    </row>
    <row r="228" spans="1:578" s="98" customFormat="1" ht="15">
      <c r="A228" s="84">
        <v>150</v>
      </c>
      <c r="B228" s="29" t="s">
        <v>43</v>
      </c>
      <c r="C228" s="85" t="s">
        <v>44</v>
      </c>
      <c r="D228" s="86">
        <v>203</v>
      </c>
      <c r="E228" s="85" t="s">
        <v>45</v>
      </c>
      <c r="F228" s="25" t="s">
        <v>46</v>
      </c>
      <c r="G228" s="29" t="s">
        <v>592</v>
      </c>
      <c r="H228" s="26" t="s">
        <v>593</v>
      </c>
      <c r="I228" s="89">
        <v>39371</v>
      </c>
      <c r="J228" s="90" t="s">
        <v>353</v>
      </c>
      <c r="K228" s="90"/>
      <c r="L228" s="88">
        <v>40</v>
      </c>
      <c r="M228" s="88" t="s">
        <v>49</v>
      </c>
      <c r="N228" s="88" t="s">
        <v>59</v>
      </c>
      <c r="O228" s="26" t="s">
        <v>553</v>
      </c>
      <c r="P228" s="87" t="s">
        <v>1174</v>
      </c>
      <c r="Q228" s="34" t="s">
        <v>1148</v>
      </c>
      <c r="R228" s="88">
        <v>1</v>
      </c>
      <c r="S228" s="92">
        <v>11881</v>
      </c>
      <c r="T228" s="92">
        <v>500</v>
      </c>
      <c r="U228" s="92"/>
      <c r="V228" s="91">
        <f t="shared" si="91"/>
        <v>12381</v>
      </c>
      <c r="W228" s="92">
        <f t="shared" si="102"/>
        <v>2476.2000000000003</v>
      </c>
      <c r="X228" s="92"/>
      <c r="Y228" s="92">
        <f t="shared" si="92"/>
        <v>14857.2</v>
      </c>
      <c r="Z228" s="92">
        <v>926</v>
      </c>
      <c r="AA228" s="92">
        <v>630</v>
      </c>
      <c r="AB228" s="92">
        <f>102.68*3</f>
        <v>308.04000000000002</v>
      </c>
      <c r="AC228" s="92">
        <f t="shared" si="93"/>
        <v>2600.0099999999998</v>
      </c>
      <c r="AD228" s="92">
        <f t="shared" si="94"/>
        <v>445.71600000000001</v>
      </c>
      <c r="AE228" s="92">
        <f t="shared" si="95"/>
        <v>757.71719999999993</v>
      </c>
      <c r="AF228" s="92">
        <f t="shared" si="96"/>
        <v>297.14400000000001</v>
      </c>
      <c r="AG228" s="92">
        <f t="shared" si="97"/>
        <v>2735.5333333333333</v>
      </c>
      <c r="AH228" s="92">
        <f t="shared" si="98"/>
        <v>27355.333333333336</v>
      </c>
      <c r="AI228" s="92">
        <f t="shared" si="99"/>
        <v>8206.6</v>
      </c>
      <c r="AJ228" s="92">
        <f t="shared" si="103"/>
        <v>24013.282755555556</v>
      </c>
      <c r="AK228" s="92">
        <f t="shared" si="101"/>
        <v>288159.39306666667</v>
      </c>
      <c r="AL228" s="92"/>
      <c r="AM228" s="92"/>
      <c r="AN228" s="92"/>
      <c r="AO228" s="92"/>
      <c r="AP228" s="97"/>
      <c r="AQ228" s="94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  <c r="CF228" s="97"/>
      <c r="CG228" s="97"/>
      <c r="CH228" s="97"/>
      <c r="CI228" s="97"/>
      <c r="CJ228" s="97"/>
      <c r="CK228" s="97"/>
      <c r="CL228" s="97"/>
      <c r="CM228" s="97"/>
      <c r="CN228" s="97"/>
      <c r="CO228" s="97"/>
      <c r="CP228" s="97"/>
      <c r="CQ228" s="97"/>
      <c r="CR228" s="97"/>
      <c r="CS228" s="97"/>
      <c r="CT228" s="97"/>
      <c r="CU228" s="97"/>
      <c r="CV228" s="97"/>
      <c r="CW228" s="97"/>
      <c r="CX228" s="97"/>
      <c r="CY228" s="97"/>
      <c r="CZ228" s="97"/>
      <c r="DA228" s="97"/>
      <c r="DB228" s="97"/>
      <c r="DC228" s="97"/>
      <c r="DD228" s="97"/>
      <c r="DE228" s="97"/>
      <c r="DF228" s="97"/>
      <c r="DG228" s="97"/>
      <c r="DH228" s="97"/>
      <c r="DI228" s="97"/>
      <c r="DJ228" s="97"/>
      <c r="DK228" s="97"/>
      <c r="DL228" s="97"/>
      <c r="DM228" s="97"/>
      <c r="DN228" s="97"/>
      <c r="DO228" s="97"/>
      <c r="DP228" s="97"/>
      <c r="DQ228" s="97"/>
      <c r="DR228" s="97"/>
      <c r="DS228" s="97"/>
      <c r="DT228" s="97"/>
      <c r="DU228" s="97"/>
      <c r="DV228" s="97"/>
      <c r="DW228" s="97"/>
      <c r="DX228" s="97"/>
      <c r="DY228" s="97"/>
      <c r="DZ228" s="97"/>
      <c r="EA228" s="97"/>
      <c r="EB228" s="97"/>
      <c r="EC228" s="97"/>
      <c r="ED228" s="97"/>
      <c r="EE228" s="97"/>
      <c r="EF228" s="97"/>
      <c r="EG228" s="97"/>
      <c r="EH228" s="97"/>
      <c r="EI228" s="97"/>
      <c r="EJ228" s="97"/>
      <c r="EK228" s="97"/>
      <c r="EL228" s="97"/>
      <c r="EM228" s="97"/>
      <c r="EN228" s="97"/>
      <c r="EO228" s="97"/>
      <c r="EP228" s="97"/>
      <c r="EQ228" s="97"/>
      <c r="ER228" s="97"/>
      <c r="ES228" s="97"/>
      <c r="ET228" s="97"/>
      <c r="EU228" s="97"/>
      <c r="EV228" s="97"/>
      <c r="EW228" s="97"/>
      <c r="EX228" s="97"/>
      <c r="EY228" s="97"/>
      <c r="EZ228" s="97"/>
      <c r="FA228" s="97"/>
      <c r="FB228" s="97"/>
      <c r="FC228" s="97"/>
      <c r="FD228" s="97"/>
      <c r="FE228" s="97"/>
      <c r="FF228" s="97"/>
      <c r="FG228" s="97"/>
      <c r="FH228" s="97"/>
      <c r="FI228" s="97"/>
      <c r="FJ228" s="97"/>
      <c r="FK228" s="97"/>
      <c r="FL228" s="97"/>
      <c r="FM228" s="97"/>
      <c r="FN228" s="97"/>
      <c r="FO228" s="97"/>
      <c r="FP228" s="97"/>
      <c r="FQ228" s="97"/>
      <c r="FR228" s="97"/>
      <c r="FS228" s="97"/>
      <c r="FT228" s="97"/>
      <c r="FU228" s="97"/>
      <c r="FV228" s="97"/>
      <c r="FW228" s="97"/>
      <c r="FX228" s="97"/>
      <c r="FY228" s="97"/>
      <c r="FZ228" s="97"/>
      <c r="GA228" s="97"/>
      <c r="GB228" s="97"/>
      <c r="GC228" s="97"/>
      <c r="GD228" s="97"/>
      <c r="GE228" s="97"/>
      <c r="GF228" s="97"/>
      <c r="GG228" s="97"/>
      <c r="GH228" s="97"/>
      <c r="GI228" s="97"/>
      <c r="GJ228" s="97"/>
      <c r="GK228" s="97"/>
      <c r="GL228" s="97"/>
      <c r="GM228" s="97"/>
      <c r="GN228" s="97"/>
      <c r="GO228" s="97"/>
      <c r="GP228" s="97"/>
      <c r="GQ228" s="97"/>
      <c r="GR228" s="97"/>
      <c r="GS228" s="97"/>
      <c r="GT228" s="97"/>
      <c r="GU228" s="97"/>
      <c r="GV228" s="97"/>
      <c r="GW228" s="97"/>
      <c r="GX228" s="97"/>
      <c r="GY228" s="97"/>
      <c r="GZ228" s="97"/>
      <c r="HA228" s="97"/>
      <c r="HB228" s="97"/>
      <c r="HC228" s="97"/>
      <c r="HD228" s="97"/>
      <c r="HE228" s="97"/>
      <c r="HF228" s="97"/>
      <c r="HG228" s="97"/>
      <c r="HH228" s="97"/>
      <c r="HI228" s="97"/>
      <c r="HJ228" s="97"/>
      <c r="HK228" s="97"/>
      <c r="HL228" s="97"/>
      <c r="HM228" s="97"/>
      <c r="HN228" s="97"/>
      <c r="HO228" s="97"/>
      <c r="HP228" s="97"/>
      <c r="HQ228" s="97"/>
      <c r="HR228" s="97"/>
      <c r="HS228" s="97"/>
      <c r="HT228" s="97"/>
      <c r="HU228" s="97"/>
      <c r="HV228" s="97"/>
      <c r="HW228" s="97"/>
      <c r="HX228" s="97"/>
      <c r="HY228" s="97"/>
      <c r="HZ228" s="97"/>
      <c r="IA228" s="97"/>
      <c r="IB228" s="97"/>
      <c r="IC228" s="97"/>
      <c r="ID228" s="97"/>
      <c r="IE228" s="97"/>
      <c r="IF228" s="97"/>
      <c r="IG228" s="97"/>
      <c r="IH228" s="97"/>
      <c r="II228" s="97"/>
      <c r="IJ228" s="97"/>
      <c r="IK228" s="97"/>
      <c r="IL228" s="97"/>
      <c r="IM228" s="97"/>
      <c r="IN228" s="97"/>
      <c r="IO228" s="97"/>
      <c r="IP228" s="97"/>
      <c r="IQ228" s="97"/>
      <c r="IR228" s="97"/>
      <c r="IS228" s="97"/>
      <c r="IT228" s="97"/>
      <c r="IU228" s="97"/>
      <c r="IV228" s="97"/>
      <c r="IW228" s="97"/>
      <c r="IX228" s="97"/>
      <c r="IY228" s="97"/>
      <c r="IZ228" s="97"/>
      <c r="JA228" s="97"/>
      <c r="JB228" s="97"/>
      <c r="JC228" s="97"/>
      <c r="JD228" s="97"/>
      <c r="JE228" s="97"/>
      <c r="JF228" s="97"/>
      <c r="JG228" s="97"/>
      <c r="JH228" s="97"/>
      <c r="JI228" s="97"/>
      <c r="JJ228" s="97"/>
      <c r="JK228" s="97"/>
      <c r="JL228" s="97"/>
      <c r="JM228" s="97"/>
      <c r="JN228" s="97"/>
      <c r="JO228" s="97"/>
      <c r="JP228" s="97"/>
      <c r="JQ228" s="97"/>
      <c r="JR228" s="97"/>
      <c r="JS228" s="97"/>
      <c r="JT228" s="97"/>
      <c r="JU228" s="97"/>
      <c r="JV228" s="97"/>
      <c r="JW228" s="97"/>
      <c r="JX228" s="97"/>
      <c r="JY228" s="97"/>
      <c r="JZ228" s="97"/>
      <c r="KA228" s="97"/>
      <c r="KB228" s="97"/>
      <c r="KC228" s="97"/>
      <c r="KD228" s="97"/>
      <c r="KE228" s="97"/>
      <c r="KF228" s="97"/>
      <c r="KG228" s="97"/>
      <c r="KH228" s="97"/>
      <c r="KI228" s="97"/>
      <c r="KJ228" s="97"/>
      <c r="KK228" s="97"/>
      <c r="KL228" s="97"/>
      <c r="KM228" s="97"/>
      <c r="KN228" s="97"/>
      <c r="KO228" s="97"/>
      <c r="KP228" s="97"/>
      <c r="KQ228" s="97"/>
      <c r="KR228" s="97"/>
      <c r="KS228" s="97"/>
      <c r="KT228" s="97"/>
      <c r="KU228" s="97"/>
      <c r="KV228" s="97"/>
      <c r="KW228" s="97"/>
      <c r="KX228" s="97"/>
      <c r="KY228" s="97"/>
      <c r="KZ228" s="97"/>
      <c r="LA228" s="97"/>
      <c r="LB228" s="97"/>
      <c r="LC228" s="97"/>
      <c r="LD228" s="97"/>
      <c r="LE228" s="97"/>
      <c r="LF228" s="97"/>
      <c r="LG228" s="97"/>
      <c r="LH228" s="97"/>
      <c r="LI228" s="97"/>
      <c r="LJ228" s="97"/>
      <c r="LK228" s="97"/>
      <c r="LL228" s="97"/>
      <c r="LM228" s="97"/>
      <c r="LN228" s="97"/>
      <c r="LO228" s="97"/>
      <c r="LP228" s="97"/>
      <c r="LQ228" s="97"/>
      <c r="LR228" s="97"/>
      <c r="LS228" s="97"/>
      <c r="LT228" s="97"/>
      <c r="LU228" s="97"/>
      <c r="LV228" s="97"/>
      <c r="LW228" s="97"/>
      <c r="LX228" s="97"/>
      <c r="LY228" s="97"/>
      <c r="LZ228" s="97"/>
      <c r="MA228" s="97"/>
      <c r="MB228" s="97"/>
      <c r="MC228" s="97"/>
      <c r="MD228" s="97"/>
      <c r="ME228" s="97"/>
      <c r="MF228" s="97"/>
      <c r="MG228" s="97"/>
      <c r="MH228" s="97"/>
      <c r="MI228" s="97"/>
      <c r="MJ228" s="97"/>
      <c r="MK228" s="97"/>
      <c r="ML228" s="97"/>
      <c r="MM228" s="97"/>
      <c r="MN228" s="97"/>
      <c r="MO228" s="97"/>
      <c r="MP228" s="97"/>
      <c r="MQ228" s="97"/>
      <c r="MR228" s="97"/>
      <c r="MS228" s="97"/>
      <c r="MT228" s="97"/>
      <c r="MU228" s="97"/>
      <c r="MV228" s="97"/>
      <c r="MW228" s="97"/>
      <c r="MX228" s="97"/>
      <c r="MY228" s="97"/>
      <c r="MZ228" s="97"/>
      <c r="NA228" s="97"/>
      <c r="NB228" s="97"/>
      <c r="NC228" s="97"/>
      <c r="ND228" s="97"/>
      <c r="NE228" s="97"/>
      <c r="NF228" s="97"/>
      <c r="NG228" s="97"/>
      <c r="NH228" s="97"/>
      <c r="NI228" s="97"/>
      <c r="NJ228" s="97"/>
      <c r="NK228" s="97"/>
      <c r="NL228" s="97"/>
      <c r="NM228" s="97"/>
      <c r="NN228" s="97"/>
      <c r="NO228" s="97"/>
      <c r="NP228" s="97"/>
      <c r="NQ228" s="97"/>
      <c r="NR228" s="97"/>
      <c r="NS228" s="97"/>
      <c r="NT228" s="97"/>
      <c r="NU228" s="97"/>
      <c r="NV228" s="97"/>
      <c r="NW228" s="97"/>
      <c r="NX228" s="97"/>
      <c r="NY228" s="97"/>
      <c r="NZ228" s="97"/>
      <c r="OA228" s="97"/>
      <c r="OB228" s="97"/>
      <c r="OC228" s="97"/>
      <c r="OD228" s="97"/>
      <c r="OE228" s="97"/>
      <c r="OF228" s="97"/>
      <c r="OG228" s="97"/>
      <c r="OH228" s="97"/>
      <c r="OI228" s="97"/>
      <c r="OJ228" s="97"/>
      <c r="OK228" s="97"/>
      <c r="OL228" s="97"/>
      <c r="OM228" s="97"/>
      <c r="ON228" s="97"/>
      <c r="OO228" s="97"/>
      <c r="OP228" s="97"/>
      <c r="OQ228" s="97"/>
      <c r="OR228" s="97"/>
      <c r="OS228" s="97"/>
      <c r="OT228" s="97"/>
      <c r="OU228" s="97"/>
      <c r="OV228" s="97"/>
      <c r="OW228" s="97"/>
      <c r="OX228" s="97"/>
      <c r="OY228" s="97"/>
      <c r="OZ228" s="97"/>
      <c r="PA228" s="97"/>
      <c r="PB228" s="97"/>
      <c r="PC228" s="97"/>
      <c r="PD228" s="97"/>
      <c r="PE228" s="97"/>
      <c r="PF228" s="97"/>
      <c r="PG228" s="97"/>
      <c r="PH228" s="97"/>
      <c r="PI228" s="97"/>
      <c r="PJ228" s="97"/>
      <c r="PK228" s="97"/>
      <c r="PL228" s="97"/>
      <c r="PM228" s="97"/>
      <c r="PN228" s="97"/>
      <c r="PO228" s="97"/>
      <c r="PP228" s="97"/>
      <c r="PQ228" s="97"/>
      <c r="PR228" s="97"/>
      <c r="PS228" s="97"/>
      <c r="PT228" s="97"/>
      <c r="PU228" s="97"/>
      <c r="PV228" s="97"/>
      <c r="PW228" s="97"/>
      <c r="PX228" s="97"/>
      <c r="PY228" s="97"/>
      <c r="PZ228" s="97"/>
      <c r="QA228" s="97"/>
      <c r="QB228" s="97"/>
      <c r="QC228" s="97"/>
      <c r="QD228" s="97"/>
      <c r="QE228" s="97"/>
      <c r="QF228" s="97"/>
      <c r="QG228" s="97"/>
      <c r="QH228" s="97"/>
      <c r="QI228" s="97"/>
      <c r="QJ228" s="97"/>
      <c r="QK228" s="97"/>
      <c r="QL228" s="97"/>
      <c r="QM228" s="97"/>
      <c r="QN228" s="97"/>
      <c r="QO228" s="97"/>
      <c r="QP228" s="97"/>
      <c r="QQ228" s="97"/>
      <c r="QR228" s="97"/>
      <c r="QS228" s="97"/>
      <c r="QT228" s="97"/>
      <c r="QU228" s="97"/>
      <c r="QV228" s="97"/>
      <c r="QW228" s="97"/>
      <c r="QX228" s="97"/>
      <c r="QY228" s="97"/>
      <c r="QZ228" s="97"/>
      <c r="RA228" s="97"/>
      <c r="RB228" s="97"/>
      <c r="RC228" s="97"/>
      <c r="RD228" s="97"/>
      <c r="RE228" s="97"/>
      <c r="RF228" s="97"/>
      <c r="RG228" s="97"/>
      <c r="RH228" s="97"/>
      <c r="RI228" s="97"/>
      <c r="RJ228" s="97"/>
      <c r="RK228" s="97"/>
      <c r="RL228" s="97"/>
      <c r="RM228" s="97"/>
      <c r="RN228" s="97"/>
      <c r="RO228" s="97"/>
      <c r="RP228" s="97"/>
      <c r="RQ228" s="97"/>
      <c r="RR228" s="97"/>
      <c r="RS228" s="97"/>
      <c r="RT228" s="97"/>
      <c r="RU228" s="97"/>
      <c r="RV228" s="97"/>
      <c r="RW228" s="97"/>
      <c r="RX228" s="97"/>
      <c r="RY228" s="97"/>
      <c r="RZ228" s="97"/>
      <c r="SA228" s="97"/>
      <c r="SB228" s="97"/>
      <c r="SC228" s="97"/>
      <c r="SD228" s="97"/>
      <c r="SE228" s="97"/>
      <c r="SF228" s="97"/>
      <c r="SG228" s="97"/>
      <c r="SH228" s="97"/>
      <c r="SI228" s="97"/>
      <c r="SJ228" s="97"/>
      <c r="SK228" s="97"/>
      <c r="SL228" s="97"/>
      <c r="SM228" s="97"/>
      <c r="SN228" s="97"/>
      <c r="SO228" s="97"/>
      <c r="SP228" s="97"/>
      <c r="SQ228" s="97"/>
      <c r="SR228" s="97"/>
      <c r="SS228" s="97"/>
      <c r="ST228" s="97"/>
      <c r="SU228" s="97"/>
      <c r="SV228" s="97"/>
      <c r="SW228" s="97"/>
      <c r="SX228" s="97"/>
      <c r="SY228" s="97"/>
      <c r="SZ228" s="97"/>
      <c r="TA228" s="97"/>
      <c r="TB228" s="97"/>
      <c r="TC228" s="97"/>
      <c r="TD228" s="97"/>
      <c r="TE228" s="97"/>
      <c r="TF228" s="97"/>
      <c r="TG228" s="97"/>
      <c r="TH228" s="97"/>
      <c r="TI228" s="97"/>
      <c r="TJ228" s="97"/>
      <c r="TK228" s="97"/>
      <c r="TL228" s="97"/>
      <c r="TM228" s="97"/>
      <c r="TN228" s="97"/>
      <c r="TO228" s="97"/>
      <c r="TP228" s="97"/>
      <c r="TQ228" s="97"/>
      <c r="TR228" s="97"/>
      <c r="TS228" s="97"/>
      <c r="TT228" s="97"/>
      <c r="TU228" s="97"/>
      <c r="TV228" s="97"/>
      <c r="TW228" s="97"/>
      <c r="TX228" s="97"/>
      <c r="TY228" s="97"/>
      <c r="TZ228" s="97"/>
      <c r="UA228" s="97"/>
      <c r="UB228" s="97"/>
      <c r="UC228" s="97"/>
      <c r="UD228" s="97"/>
      <c r="UE228" s="97"/>
      <c r="UF228" s="97"/>
      <c r="UG228" s="97"/>
      <c r="UH228" s="97"/>
      <c r="UI228" s="97"/>
      <c r="UJ228" s="97"/>
      <c r="UK228" s="97"/>
      <c r="UL228" s="97"/>
      <c r="UM228" s="97"/>
      <c r="UN228" s="97"/>
      <c r="UO228" s="97"/>
      <c r="UP228" s="97"/>
      <c r="UQ228" s="97"/>
      <c r="UR228" s="97"/>
      <c r="US228" s="97"/>
      <c r="UT228" s="97"/>
      <c r="UU228" s="97"/>
      <c r="UV228" s="97"/>
      <c r="UW228" s="97"/>
      <c r="UX228" s="97"/>
      <c r="UY228" s="97"/>
      <c r="UZ228" s="97"/>
      <c r="VA228" s="97"/>
      <c r="VB228" s="97"/>
      <c r="VC228" s="97"/>
      <c r="VD228" s="97"/>
      <c r="VE228" s="97"/>
      <c r="VF228" s="97"/>
    </row>
    <row r="229" spans="1:578" s="98" customFormat="1" ht="15">
      <c r="A229" s="84">
        <v>151</v>
      </c>
      <c r="B229" s="29" t="s">
        <v>43</v>
      </c>
      <c r="C229" s="85" t="s">
        <v>44</v>
      </c>
      <c r="D229" s="86">
        <v>203</v>
      </c>
      <c r="E229" s="85" t="s">
        <v>45</v>
      </c>
      <c r="F229" s="25" t="s">
        <v>46</v>
      </c>
      <c r="G229" s="29" t="s">
        <v>594</v>
      </c>
      <c r="H229" s="26" t="s">
        <v>595</v>
      </c>
      <c r="I229" s="89">
        <v>35079</v>
      </c>
      <c r="J229" s="90" t="s">
        <v>353</v>
      </c>
      <c r="K229" s="90"/>
      <c r="L229" s="88">
        <v>40</v>
      </c>
      <c r="M229" s="88" t="s">
        <v>49</v>
      </c>
      <c r="N229" s="88" t="s">
        <v>59</v>
      </c>
      <c r="O229" s="26" t="s">
        <v>553</v>
      </c>
      <c r="P229" s="87" t="s">
        <v>1174</v>
      </c>
      <c r="Q229" s="34" t="s">
        <v>1148</v>
      </c>
      <c r="R229" s="88">
        <v>1</v>
      </c>
      <c r="S229" s="92">
        <v>11881</v>
      </c>
      <c r="T229" s="92">
        <v>500</v>
      </c>
      <c r="U229" s="92"/>
      <c r="V229" s="91">
        <f t="shared" si="91"/>
        <v>12381</v>
      </c>
      <c r="W229" s="92">
        <f t="shared" si="102"/>
        <v>2476.2000000000003</v>
      </c>
      <c r="X229" s="92"/>
      <c r="Y229" s="92">
        <f t="shared" si="92"/>
        <v>14857.2</v>
      </c>
      <c r="Z229" s="92">
        <v>926</v>
      </c>
      <c r="AA229" s="92">
        <v>630</v>
      </c>
      <c r="AB229" s="92">
        <f>102.68*5</f>
        <v>513.40000000000009</v>
      </c>
      <c r="AC229" s="92">
        <f t="shared" si="93"/>
        <v>2600.0099999999998</v>
      </c>
      <c r="AD229" s="92">
        <f t="shared" si="94"/>
        <v>445.71600000000001</v>
      </c>
      <c r="AE229" s="92">
        <f t="shared" si="95"/>
        <v>757.71719999999993</v>
      </c>
      <c r="AF229" s="92">
        <f t="shared" si="96"/>
        <v>297.14400000000001</v>
      </c>
      <c r="AG229" s="92">
        <f t="shared" si="97"/>
        <v>2735.5333333333333</v>
      </c>
      <c r="AH229" s="92">
        <f t="shared" si="98"/>
        <v>27355.333333333336</v>
      </c>
      <c r="AI229" s="92">
        <f t="shared" si="99"/>
        <v>8206.6</v>
      </c>
      <c r="AJ229" s="92">
        <f t="shared" si="103"/>
        <v>24218.642755555557</v>
      </c>
      <c r="AK229" s="92">
        <f t="shared" si="101"/>
        <v>290623.71306666668</v>
      </c>
      <c r="AL229" s="92"/>
      <c r="AM229" s="92"/>
      <c r="AN229" s="92"/>
      <c r="AO229" s="92"/>
      <c r="AP229" s="97"/>
      <c r="AQ229" s="94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  <c r="CF229" s="97"/>
      <c r="CG229" s="97"/>
      <c r="CH229" s="97"/>
      <c r="CI229" s="97"/>
      <c r="CJ229" s="97"/>
      <c r="CK229" s="97"/>
      <c r="CL229" s="97"/>
      <c r="CM229" s="97"/>
      <c r="CN229" s="97"/>
      <c r="CO229" s="97"/>
      <c r="CP229" s="97"/>
      <c r="CQ229" s="97"/>
      <c r="CR229" s="97"/>
      <c r="CS229" s="97"/>
      <c r="CT229" s="97"/>
      <c r="CU229" s="97"/>
      <c r="CV229" s="97"/>
      <c r="CW229" s="97"/>
      <c r="CX229" s="97"/>
      <c r="CY229" s="97"/>
      <c r="CZ229" s="97"/>
      <c r="DA229" s="97"/>
      <c r="DB229" s="97"/>
      <c r="DC229" s="97"/>
      <c r="DD229" s="97"/>
      <c r="DE229" s="97"/>
      <c r="DF229" s="97"/>
      <c r="DG229" s="97"/>
      <c r="DH229" s="97"/>
      <c r="DI229" s="97"/>
      <c r="DJ229" s="97"/>
      <c r="DK229" s="97"/>
      <c r="DL229" s="97"/>
      <c r="DM229" s="97"/>
      <c r="DN229" s="97"/>
      <c r="DO229" s="97"/>
      <c r="DP229" s="97"/>
      <c r="DQ229" s="97"/>
      <c r="DR229" s="97"/>
      <c r="DS229" s="97"/>
      <c r="DT229" s="97"/>
      <c r="DU229" s="97"/>
      <c r="DV229" s="97"/>
      <c r="DW229" s="97"/>
      <c r="DX229" s="97"/>
      <c r="DY229" s="97"/>
      <c r="DZ229" s="97"/>
      <c r="EA229" s="97"/>
      <c r="EB229" s="97"/>
      <c r="EC229" s="97"/>
      <c r="ED229" s="97"/>
      <c r="EE229" s="97"/>
      <c r="EF229" s="97"/>
      <c r="EG229" s="97"/>
      <c r="EH229" s="97"/>
      <c r="EI229" s="97"/>
      <c r="EJ229" s="97"/>
      <c r="EK229" s="97"/>
      <c r="EL229" s="97"/>
      <c r="EM229" s="97"/>
      <c r="EN229" s="97"/>
      <c r="EO229" s="97"/>
      <c r="EP229" s="97"/>
      <c r="EQ229" s="97"/>
      <c r="ER229" s="97"/>
      <c r="ES229" s="97"/>
      <c r="ET229" s="97"/>
      <c r="EU229" s="97"/>
      <c r="EV229" s="97"/>
      <c r="EW229" s="97"/>
      <c r="EX229" s="97"/>
      <c r="EY229" s="97"/>
      <c r="EZ229" s="97"/>
      <c r="FA229" s="97"/>
      <c r="FB229" s="97"/>
      <c r="FC229" s="97"/>
      <c r="FD229" s="97"/>
      <c r="FE229" s="97"/>
      <c r="FF229" s="97"/>
      <c r="FG229" s="97"/>
      <c r="FH229" s="97"/>
      <c r="FI229" s="97"/>
      <c r="FJ229" s="97"/>
      <c r="FK229" s="97"/>
      <c r="FL229" s="97"/>
      <c r="FM229" s="97"/>
      <c r="FN229" s="97"/>
      <c r="FO229" s="97"/>
      <c r="FP229" s="97"/>
      <c r="FQ229" s="97"/>
      <c r="FR229" s="97"/>
      <c r="FS229" s="97"/>
      <c r="FT229" s="97"/>
      <c r="FU229" s="97"/>
      <c r="FV229" s="97"/>
      <c r="FW229" s="97"/>
      <c r="FX229" s="97"/>
      <c r="FY229" s="97"/>
      <c r="FZ229" s="97"/>
      <c r="GA229" s="97"/>
      <c r="GB229" s="97"/>
      <c r="GC229" s="97"/>
      <c r="GD229" s="97"/>
      <c r="GE229" s="97"/>
      <c r="GF229" s="97"/>
      <c r="GG229" s="97"/>
      <c r="GH229" s="97"/>
      <c r="GI229" s="97"/>
      <c r="GJ229" s="97"/>
      <c r="GK229" s="97"/>
      <c r="GL229" s="97"/>
      <c r="GM229" s="97"/>
      <c r="GN229" s="97"/>
      <c r="GO229" s="97"/>
      <c r="GP229" s="97"/>
      <c r="GQ229" s="97"/>
      <c r="GR229" s="97"/>
      <c r="GS229" s="97"/>
      <c r="GT229" s="97"/>
      <c r="GU229" s="97"/>
      <c r="GV229" s="97"/>
      <c r="GW229" s="97"/>
      <c r="GX229" s="97"/>
      <c r="GY229" s="97"/>
      <c r="GZ229" s="97"/>
      <c r="HA229" s="97"/>
      <c r="HB229" s="97"/>
      <c r="HC229" s="97"/>
      <c r="HD229" s="97"/>
      <c r="HE229" s="97"/>
      <c r="HF229" s="97"/>
      <c r="HG229" s="97"/>
      <c r="HH229" s="97"/>
      <c r="HI229" s="97"/>
      <c r="HJ229" s="97"/>
      <c r="HK229" s="97"/>
      <c r="HL229" s="97"/>
      <c r="HM229" s="97"/>
      <c r="HN229" s="97"/>
      <c r="HO229" s="97"/>
      <c r="HP229" s="97"/>
      <c r="HQ229" s="97"/>
      <c r="HR229" s="97"/>
      <c r="HS229" s="97"/>
      <c r="HT229" s="97"/>
      <c r="HU229" s="97"/>
      <c r="HV229" s="97"/>
      <c r="HW229" s="97"/>
      <c r="HX229" s="97"/>
      <c r="HY229" s="97"/>
      <c r="HZ229" s="97"/>
      <c r="IA229" s="97"/>
      <c r="IB229" s="97"/>
      <c r="IC229" s="97"/>
      <c r="ID229" s="97"/>
      <c r="IE229" s="97"/>
      <c r="IF229" s="97"/>
      <c r="IG229" s="97"/>
      <c r="IH229" s="97"/>
      <c r="II229" s="97"/>
      <c r="IJ229" s="97"/>
      <c r="IK229" s="97"/>
      <c r="IL229" s="97"/>
      <c r="IM229" s="97"/>
      <c r="IN229" s="97"/>
      <c r="IO229" s="97"/>
      <c r="IP229" s="97"/>
      <c r="IQ229" s="97"/>
      <c r="IR229" s="97"/>
      <c r="IS229" s="97"/>
      <c r="IT229" s="97"/>
      <c r="IU229" s="97"/>
      <c r="IV229" s="97"/>
      <c r="IW229" s="97"/>
      <c r="IX229" s="97"/>
      <c r="IY229" s="97"/>
      <c r="IZ229" s="97"/>
      <c r="JA229" s="97"/>
      <c r="JB229" s="97"/>
      <c r="JC229" s="97"/>
      <c r="JD229" s="97"/>
      <c r="JE229" s="97"/>
      <c r="JF229" s="97"/>
      <c r="JG229" s="97"/>
      <c r="JH229" s="97"/>
      <c r="JI229" s="97"/>
      <c r="JJ229" s="97"/>
      <c r="JK229" s="97"/>
      <c r="JL229" s="97"/>
      <c r="JM229" s="97"/>
      <c r="JN229" s="97"/>
      <c r="JO229" s="97"/>
      <c r="JP229" s="97"/>
      <c r="JQ229" s="97"/>
      <c r="JR229" s="97"/>
      <c r="JS229" s="97"/>
      <c r="JT229" s="97"/>
      <c r="JU229" s="97"/>
      <c r="JV229" s="97"/>
      <c r="JW229" s="97"/>
      <c r="JX229" s="97"/>
      <c r="JY229" s="97"/>
      <c r="JZ229" s="97"/>
      <c r="KA229" s="97"/>
      <c r="KB229" s="97"/>
      <c r="KC229" s="97"/>
      <c r="KD229" s="97"/>
      <c r="KE229" s="97"/>
      <c r="KF229" s="97"/>
      <c r="KG229" s="97"/>
      <c r="KH229" s="97"/>
      <c r="KI229" s="97"/>
      <c r="KJ229" s="97"/>
      <c r="KK229" s="97"/>
      <c r="KL229" s="97"/>
      <c r="KM229" s="97"/>
      <c r="KN229" s="97"/>
      <c r="KO229" s="97"/>
      <c r="KP229" s="97"/>
      <c r="KQ229" s="97"/>
      <c r="KR229" s="97"/>
      <c r="KS229" s="97"/>
      <c r="KT229" s="97"/>
      <c r="KU229" s="97"/>
      <c r="KV229" s="97"/>
      <c r="KW229" s="97"/>
      <c r="KX229" s="97"/>
      <c r="KY229" s="97"/>
      <c r="KZ229" s="97"/>
      <c r="LA229" s="97"/>
      <c r="LB229" s="97"/>
      <c r="LC229" s="97"/>
      <c r="LD229" s="97"/>
      <c r="LE229" s="97"/>
      <c r="LF229" s="97"/>
      <c r="LG229" s="97"/>
      <c r="LH229" s="97"/>
      <c r="LI229" s="97"/>
      <c r="LJ229" s="97"/>
      <c r="LK229" s="97"/>
      <c r="LL229" s="97"/>
      <c r="LM229" s="97"/>
      <c r="LN229" s="97"/>
      <c r="LO229" s="97"/>
      <c r="LP229" s="97"/>
      <c r="LQ229" s="97"/>
      <c r="LR229" s="97"/>
      <c r="LS229" s="97"/>
      <c r="LT229" s="97"/>
      <c r="LU229" s="97"/>
      <c r="LV229" s="97"/>
      <c r="LW229" s="97"/>
      <c r="LX229" s="97"/>
      <c r="LY229" s="97"/>
      <c r="LZ229" s="97"/>
      <c r="MA229" s="97"/>
      <c r="MB229" s="97"/>
      <c r="MC229" s="97"/>
      <c r="MD229" s="97"/>
      <c r="ME229" s="97"/>
      <c r="MF229" s="97"/>
      <c r="MG229" s="97"/>
      <c r="MH229" s="97"/>
      <c r="MI229" s="97"/>
      <c r="MJ229" s="97"/>
      <c r="MK229" s="97"/>
      <c r="ML229" s="97"/>
      <c r="MM229" s="97"/>
      <c r="MN229" s="97"/>
      <c r="MO229" s="97"/>
      <c r="MP229" s="97"/>
      <c r="MQ229" s="97"/>
      <c r="MR229" s="97"/>
      <c r="MS229" s="97"/>
      <c r="MT229" s="97"/>
      <c r="MU229" s="97"/>
      <c r="MV229" s="97"/>
      <c r="MW229" s="97"/>
      <c r="MX229" s="97"/>
      <c r="MY229" s="97"/>
      <c r="MZ229" s="97"/>
      <c r="NA229" s="97"/>
      <c r="NB229" s="97"/>
      <c r="NC229" s="97"/>
      <c r="ND229" s="97"/>
      <c r="NE229" s="97"/>
      <c r="NF229" s="97"/>
      <c r="NG229" s="97"/>
      <c r="NH229" s="97"/>
      <c r="NI229" s="97"/>
      <c r="NJ229" s="97"/>
      <c r="NK229" s="97"/>
      <c r="NL229" s="97"/>
      <c r="NM229" s="97"/>
      <c r="NN229" s="97"/>
      <c r="NO229" s="97"/>
      <c r="NP229" s="97"/>
      <c r="NQ229" s="97"/>
      <c r="NR229" s="97"/>
      <c r="NS229" s="97"/>
      <c r="NT229" s="97"/>
      <c r="NU229" s="97"/>
      <c r="NV229" s="97"/>
      <c r="NW229" s="97"/>
      <c r="NX229" s="97"/>
      <c r="NY229" s="97"/>
      <c r="NZ229" s="97"/>
      <c r="OA229" s="97"/>
      <c r="OB229" s="97"/>
      <c r="OC229" s="97"/>
      <c r="OD229" s="97"/>
      <c r="OE229" s="97"/>
      <c r="OF229" s="97"/>
      <c r="OG229" s="97"/>
      <c r="OH229" s="97"/>
      <c r="OI229" s="97"/>
      <c r="OJ229" s="97"/>
      <c r="OK229" s="97"/>
      <c r="OL229" s="97"/>
      <c r="OM229" s="97"/>
      <c r="ON229" s="97"/>
      <c r="OO229" s="97"/>
      <c r="OP229" s="97"/>
      <c r="OQ229" s="97"/>
      <c r="OR229" s="97"/>
      <c r="OS229" s="97"/>
      <c r="OT229" s="97"/>
      <c r="OU229" s="97"/>
      <c r="OV229" s="97"/>
      <c r="OW229" s="97"/>
      <c r="OX229" s="97"/>
      <c r="OY229" s="97"/>
      <c r="OZ229" s="97"/>
      <c r="PA229" s="97"/>
      <c r="PB229" s="97"/>
      <c r="PC229" s="97"/>
      <c r="PD229" s="97"/>
      <c r="PE229" s="97"/>
      <c r="PF229" s="97"/>
      <c r="PG229" s="97"/>
      <c r="PH229" s="97"/>
      <c r="PI229" s="97"/>
      <c r="PJ229" s="97"/>
      <c r="PK229" s="97"/>
      <c r="PL229" s="97"/>
      <c r="PM229" s="97"/>
      <c r="PN229" s="97"/>
      <c r="PO229" s="97"/>
      <c r="PP229" s="97"/>
      <c r="PQ229" s="97"/>
      <c r="PR229" s="97"/>
      <c r="PS229" s="97"/>
      <c r="PT229" s="97"/>
      <c r="PU229" s="97"/>
      <c r="PV229" s="97"/>
      <c r="PW229" s="97"/>
      <c r="PX229" s="97"/>
      <c r="PY229" s="97"/>
      <c r="PZ229" s="97"/>
      <c r="QA229" s="97"/>
      <c r="QB229" s="97"/>
      <c r="QC229" s="97"/>
      <c r="QD229" s="97"/>
      <c r="QE229" s="97"/>
      <c r="QF229" s="97"/>
      <c r="QG229" s="97"/>
      <c r="QH229" s="97"/>
      <c r="QI229" s="97"/>
      <c r="QJ229" s="97"/>
      <c r="QK229" s="97"/>
      <c r="QL229" s="97"/>
      <c r="QM229" s="97"/>
      <c r="QN229" s="97"/>
      <c r="QO229" s="97"/>
      <c r="QP229" s="97"/>
      <c r="QQ229" s="97"/>
      <c r="QR229" s="97"/>
      <c r="QS229" s="97"/>
      <c r="QT229" s="97"/>
      <c r="QU229" s="97"/>
      <c r="QV229" s="97"/>
      <c r="QW229" s="97"/>
      <c r="QX229" s="97"/>
      <c r="QY229" s="97"/>
      <c r="QZ229" s="97"/>
      <c r="RA229" s="97"/>
      <c r="RB229" s="97"/>
      <c r="RC229" s="97"/>
      <c r="RD229" s="97"/>
      <c r="RE229" s="97"/>
      <c r="RF229" s="97"/>
      <c r="RG229" s="97"/>
      <c r="RH229" s="97"/>
      <c r="RI229" s="97"/>
      <c r="RJ229" s="97"/>
      <c r="RK229" s="97"/>
      <c r="RL229" s="97"/>
      <c r="RM229" s="97"/>
      <c r="RN229" s="97"/>
      <c r="RO229" s="97"/>
      <c r="RP229" s="97"/>
      <c r="RQ229" s="97"/>
      <c r="RR229" s="97"/>
      <c r="RS229" s="97"/>
      <c r="RT229" s="97"/>
      <c r="RU229" s="97"/>
      <c r="RV229" s="97"/>
      <c r="RW229" s="97"/>
      <c r="RX229" s="97"/>
      <c r="RY229" s="97"/>
      <c r="RZ229" s="97"/>
      <c r="SA229" s="97"/>
      <c r="SB229" s="97"/>
      <c r="SC229" s="97"/>
      <c r="SD229" s="97"/>
      <c r="SE229" s="97"/>
      <c r="SF229" s="97"/>
      <c r="SG229" s="97"/>
      <c r="SH229" s="97"/>
      <c r="SI229" s="97"/>
      <c r="SJ229" s="97"/>
      <c r="SK229" s="97"/>
      <c r="SL229" s="97"/>
      <c r="SM229" s="97"/>
      <c r="SN229" s="97"/>
      <c r="SO229" s="97"/>
      <c r="SP229" s="97"/>
      <c r="SQ229" s="97"/>
      <c r="SR229" s="97"/>
      <c r="SS229" s="97"/>
      <c r="ST229" s="97"/>
      <c r="SU229" s="97"/>
      <c r="SV229" s="97"/>
      <c r="SW229" s="97"/>
      <c r="SX229" s="97"/>
      <c r="SY229" s="97"/>
      <c r="SZ229" s="97"/>
      <c r="TA229" s="97"/>
      <c r="TB229" s="97"/>
      <c r="TC229" s="97"/>
      <c r="TD229" s="97"/>
      <c r="TE229" s="97"/>
      <c r="TF229" s="97"/>
      <c r="TG229" s="97"/>
      <c r="TH229" s="97"/>
      <c r="TI229" s="97"/>
      <c r="TJ229" s="97"/>
      <c r="TK229" s="97"/>
      <c r="TL229" s="97"/>
      <c r="TM229" s="97"/>
      <c r="TN229" s="97"/>
      <c r="TO229" s="97"/>
      <c r="TP229" s="97"/>
      <c r="TQ229" s="97"/>
      <c r="TR229" s="97"/>
      <c r="TS229" s="97"/>
      <c r="TT229" s="97"/>
      <c r="TU229" s="97"/>
      <c r="TV229" s="97"/>
      <c r="TW229" s="97"/>
      <c r="TX229" s="97"/>
      <c r="TY229" s="97"/>
      <c r="TZ229" s="97"/>
      <c r="UA229" s="97"/>
      <c r="UB229" s="97"/>
      <c r="UC229" s="97"/>
      <c r="UD229" s="97"/>
      <c r="UE229" s="97"/>
      <c r="UF229" s="97"/>
      <c r="UG229" s="97"/>
      <c r="UH229" s="97"/>
      <c r="UI229" s="97"/>
      <c r="UJ229" s="97"/>
      <c r="UK229" s="97"/>
      <c r="UL229" s="97"/>
      <c r="UM229" s="97"/>
      <c r="UN229" s="97"/>
      <c r="UO229" s="97"/>
      <c r="UP229" s="97"/>
      <c r="UQ229" s="97"/>
      <c r="UR229" s="97"/>
      <c r="US229" s="97"/>
      <c r="UT229" s="97"/>
      <c r="UU229" s="97"/>
      <c r="UV229" s="97"/>
      <c r="UW229" s="97"/>
      <c r="UX229" s="97"/>
      <c r="UY229" s="97"/>
      <c r="UZ229" s="97"/>
      <c r="VA229" s="97"/>
      <c r="VB229" s="97"/>
      <c r="VC229" s="97"/>
      <c r="VD229" s="97"/>
      <c r="VE229" s="97"/>
      <c r="VF229" s="97"/>
    </row>
    <row r="230" spans="1:578" s="98" customFormat="1" ht="15">
      <c r="A230" s="84">
        <v>152</v>
      </c>
      <c r="B230" s="29" t="s">
        <v>43</v>
      </c>
      <c r="C230" s="85" t="s">
        <v>44</v>
      </c>
      <c r="D230" s="86">
        <v>203</v>
      </c>
      <c r="E230" s="85" t="s">
        <v>45</v>
      </c>
      <c r="F230" s="25" t="s">
        <v>46</v>
      </c>
      <c r="G230" s="29" t="s">
        <v>596</v>
      </c>
      <c r="H230" s="26" t="s">
        <v>597</v>
      </c>
      <c r="I230" s="89">
        <v>37819</v>
      </c>
      <c r="J230" s="90" t="s">
        <v>353</v>
      </c>
      <c r="K230" s="90"/>
      <c r="L230" s="88">
        <v>40</v>
      </c>
      <c r="M230" s="88" t="s">
        <v>49</v>
      </c>
      <c r="N230" s="88" t="s">
        <v>59</v>
      </c>
      <c r="O230" s="26" t="s">
        <v>553</v>
      </c>
      <c r="P230" s="87" t="s">
        <v>1174</v>
      </c>
      <c r="Q230" s="34" t="s">
        <v>1148</v>
      </c>
      <c r="R230" s="88">
        <v>1</v>
      </c>
      <c r="S230" s="92">
        <v>11881</v>
      </c>
      <c r="T230" s="92">
        <v>500</v>
      </c>
      <c r="U230" s="92"/>
      <c r="V230" s="91">
        <f t="shared" si="91"/>
        <v>12381</v>
      </c>
      <c r="W230" s="92">
        <f t="shared" si="102"/>
        <v>2476.2000000000003</v>
      </c>
      <c r="X230" s="92"/>
      <c r="Y230" s="92">
        <f t="shared" si="92"/>
        <v>14857.2</v>
      </c>
      <c r="Z230" s="92">
        <v>926</v>
      </c>
      <c r="AA230" s="92">
        <v>630</v>
      </c>
      <c r="AB230" s="93">
        <f>102.68*4</f>
        <v>410.72</v>
      </c>
      <c r="AC230" s="92">
        <f t="shared" si="93"/>
        <v>2600.0099999999998</v>
      </c>
      <c r="AD230" s="92">
        <f t="shared" si="94"/>
        <v>445.71600000000001</v>
      </c>
      <c r="AE230" s="92">
        <f t="shared" si="95"/>
        <v>757.71719999999993</v>
      </c>
      <c r="AF230" s="92">
        <f t="shared" si="96"/>
        <v>297.14400000000001</v>
      </c>
      <c r="AG230" s="92">
        <f t="shared" si="97"/>
        <v>2735.5333333333333</v>
      </c>
      <c r="AH230" s="92">
        <f t="shared" si="98"/>
        <v>27355.333333333336</v>
      </c>
      <c r="AI230" s="92">
        <f t="shared" si="99"/>
        <v>8206.6</v>
      </c>
      <c r="AJ230" s="92">
        <f t="shared" si="103"/>
        <v>24115.962755555556</v>
      </c>
      <c r="AK230" s="92">
        <f t="shared" si="101"/>
        <v>289391.5530666667</v>
      </c>
      <c r="AL230" s="92"/>
      <c r="AM230" s="92"/>
      <c r="AN230" s="92"/>
      <c r="AO230" s="92"/>
      <c r="AP230" s="97"/>
      <c r="AQ230" s="94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  <c r="CF230" s="97"/>
      <c r="CG230" s="97"/>
      <c r="CH230" s="97"/>
      <c r="CI230" s="97"/>
      <c r="CJ230" s="97"/>
      <c r="CK230" s="97"/>
      <c r="CL230" s="97"/>
      <c r="CM230" s="97"/>
      <c r="CN230" s="97"/>
      <c r="CO230" s="97"/>
      <c r="CP230" s="97"/>
      <c r="CQ230" s="97"/>
      <c r="CR230" s="97"/>
      <c r="CS230" s="97"/>
      <c r="CT230" s="97"/>
      <c r="CU230" s="97"/>
      <c r="CV230" s="97"/>
      <c r="CW230" s="97"/>
      <c r="CX230" s="97"/>
      <c r="CY230" s="97"/>
      <c r="CZ230" s="97"/>
      <c r="DA230" s="97"/>
      <c r="DB230" s="97"/>
      <c r="DC230" s="97"/>
      <c r="DD230" s="97"/>
      <c r="DE230" s="97"/>
      <c r="DF230" s="97"/>
      <c r="DG230" s="97"/>
      <c r="DH230" s="97"/>
      <c r="DI230" s="97"/>
      <c r="DJ230" s="97"/>
      <c r="DK230" s="97"/>
      <c r="DL230" s="97"/>
      <c r="DM230" s="97"/>
      <c r="DN230" s="97"/>
      <c r="DO230" s="97"/>
      <c r="DP230" s="97"/>
      <c r="DQ230" s="97"/>
      <c r="DR230" s="97"/>
      <c r="DS230" s="97"/>
      <c r="DT230" s="97"/>
      <c r="DU230" s="97"/>
      <c r="DV230" s="97"/>
      <c r="DW230" s="97"/>
      <c r="DX230" s="97"/>
      <c r="DY230" s="97"/>
      <c r="DZ230" s="97"/>
      <c r="EA230" s="97"/>
      <c r="EB230" s="97"/>
      <c r="EC230" s="97"/>
      <c r="ED230" s="97"/>
      <c r="EE230" s="97"/>
      <c r="EF230" s="97"/>
      <c r="EG230" s="97"/>
      <c r="EH230" s="97"/>
      <c r="EI230" s="97"/>
      <c r="EJ230" s="97"/>
      <c r="EK230" s="97"/>
      <c r="EL230" s="97"/>
      <c r="EM230" s="97"/>
      <c r="EN230" s="97"/>
      <c r="EO230" s="97"/>
      <c r="EP230" s="97"/>
      <c r="EQ230" s="97"/>
      <c r="ER230" s="97"/>
      <c r="ES230" s="97"/>
      <c r="ET230" s="97"/>
      <c r="EU230" s="97"/>
      <c r="EV230" s="97"/>
      <c r="EW230" s="97"/>
      <c r="EX230" s="97"/>
      <c r="EY230" s="97"/>
      <c r="EZ230" s="97"/>
      <c r="FA230" s="97"/>
      <c r="FB230" s="97"/>
      <c r="FC230" s="97"/>
      <c r="FD230" s="97"/>
      <c r="FE230" s="97"/>
      <c r="FF230" s="97"/>
      <c r="FG230" s="97"/>
      <c r="FH230" s="97"/>
      <c r="FI230" s="97"/>
      <c r="FJ230" s="97"/>
      <c r="FK230" s="97"/>
      <c r="FL230" s="97"/>
      <c r="FM230" s="97"/>
      <c r="FN230" s="97"/>
      <c r="FO230" s="97"/>
      <c r="FP230" s="97"/>
      <c r="FQ230" s="97"/>
      <c r="FR230" s="97"/>
      <c r="FS230" s="97"/>
      <c r="FT230" s="97"/>
      <c r="FU230" s="97"/>
      <c r="FV230" s="97"/>
      <c r="FW230" s="97"/>
      <c r="FX230" s="97"/>
      <c r="FY230" s="97"/>
      <c r="FZ230" s="97"/>
      <c r="GA230" s="97"/>
      <c r="GB230" s="97"/>
      <c r="GC230" s="97"/>
      <c r="GD230" s="97"/>
      <c r="GE230" s="97"/>
      <c r="GF230" s="97"/>
      <c r="GG230" s="97"/>
      <c r="GH230" s="97"/>
      <c r="GI230" s="97"/>
      <c r="GJ230" s="97"/>
      <c r="GK230" s="97"/>
      <c r="GL230" s="97"/>
      <c r="GM230" s="97"/>
      <c r="GN230" s="97"/>
      <c r="GO230" s="97"/>
      <c r="GP230" s="97"/>
      <c r="GQ230" s="97"/>
      <c r="GR230" s="97"/>
      <c r="GS230" s="97"/>
      <c r="GT230" s="97"/>
      <c r="GU230" s="97"/>
      <c r="GV230" s="97"/>
      <c r="GW230" s="97"/>
      <c r="GX230" s="97"/>
      <c r="GY230" s="97"/>
      <c r="GZ230" s="97"/>
      <c r="HA230" s="97"/>
      <c r="HB230" s="97"/>
      <c r="HC230" s="97"/>
      <c r="HD230" s="97"/>
      <c r="HE230" s="97"/>
      <c r="HF230" s="97"/>
      <c r="HG230" s="97"/>
      <c r="HH230" s="97"/>
      <c r="HI230" s="97"/>
      <c r="HJ230" s="97"/>
      <c r="HK230" s="97"/>
      <c r="HL230" s="97"/>
      <c r="HM230" s="97"/>
      <c r="HN230" s="97"/>
      <c r="HO230" s="97"/>
      <c r="HP230" s="97"/>
      <c r="HQ230" s="97"/>
      <c r="HR230" s="97"/>
      <c r="HS230" s="97"/>
      <c r="HT230" s="97"/>
      <c r="HU230" s="97"/>
      <c r="HV230" s="97"/>
      <c r="HW230" s="97"/>
      <c r="HX230" s="97"/>
      <c r="HY230" s="97"/>
      <c r="HZ230" s="97"/>
      <c r="IA230" s="97"/>
      <c r="IB230" s="97"/>
      <c r="IC230" s="97"/>
      <c r="ID230" s="97"/>
      <c r="IE230" s="97"/>
      <c r="IF230" s="97"/>
      <c r="IG230" s="97"/>
      <c r="IH230" s="97"/>
      <c r="II230" s="97"/>
      <c r="IJ230" s="97"/>
      <c r="IK230" s="97"/>
      <c r="IL230" s="97"/>
      <c r="IM230" s="97"/>
      <c r="IN230" s="97"/>
      <c r="IO230" s="97"/>
      <c r="IP230" s="97"/>
      <c r="IQ230" s="97"/>
      <c r="IR230" s="97"/>
      <c r="IS230" s="97"/>
      <c r="IT230" s="97"/>
      <c r="IU230" s="97"/>
      <c r="IV230" s="97"/>
      <c r="IW230" s="97"/>
      <c r="IX230" s="97"/>
      <c r="IY230" s="97"/>
      <c r="IZ230" s="97"/>
      <c r="JA230" s="97"/>
      <c r="JB230" s="97"/>
      <c r="JC230" s="97"/>
      <c r="JD230" s="97"/>
      <c r="JE230" s="97"/>
      <c r="JF230" s="97"/>
      <c r="JG230" s="97"/>
      <c r="JH230" s="97"/>
      <c r="JI230" s="97"/>
      <c r="JJ230" s="97"/>
      <c r="JK230" s="97"/>
      <c r="JL230" s="97"/>
      <c r="JM230" s="97"/>
      <c r="JN230" s="97"/>
      <c r="JO230" s="97"/>
      <c r="JP230" s="97"/>
      <c r="JQ230" s="97"/>
      <c r="JR230" s="97"/>
      <c r="JS230" s="97"/>
      <c r="JT230" s="97"/>
      <c r="JU230" s="97"/>
      <c r="JV230" s="97"/>
      <c r="JW230" s="97"/>
      <c r="JX230" s="97"/>
      <c r="JY230" s="97"/>
      <c r="JZ230" s="97"/>
      <c r="KA230" s="97"/>
      <c r="KB230" s="97"/>
      <c r="KC230" s="97"/>
      <c r="KD230" s="97"/>
      <c r="KE230" s="97"/>
      <c r="KF230" s="97"/>
      <c r="KG230" s="97"/>
      <c r="KH230" s="97"/>
      <c r="KI230" s="97"/>
      <c r="KJ230" s="97"/>
      <c r="KK230" s="97"/>
      <c r="KL230" s="97"/>
      <c r="KM230" s="97"/>
      <c r="KN230" s="97"/>
      <c r="KO230" s="97"/>
      <c r="KP230" s="97"/>
      <c r="KQ230" s="97"/>
      <c r="KR230" s="97"/>
      <c r="KS230" s="97"/>
      <c r="KT230" s="97"/>
      <c r="KU230" s="97"/>
      <c r="KV230" s="97"/>
      <c r="KW230" s="97"/>
      <c r="KX230" s="97"/>
      <c r="KY230" s="97"/>
      <c r="KZ230" s="97"/>
      <c r="LA230" s="97"/>
      <c r="LB230" s="97"/>
      <c r="LC230" s="97"/>
      <c r="LD230" s="97"/>
      <c r="LE230" s="97"/>
      <c r="LF230" s="97"/>
      <c r="LG230" s="97"/>
      <c r="LH230" s="97"/>
      <c r="LI230" s="97"/>
      <c r="LJ230" s="97"/>
      <c r="LK230" s="97"/>
      <c r="LL230" s="97"/>
      <c r="LM230" s="97"/>
      <c r="LN230" s="97"/>
      <c r="LO230" s="97"/>
      <c r="LP230" s="97"/>
      <c r="LQ230" s="97"/>
      <c r="LR230" s="97"/>
      <c r="LS230" s="97"/>
      <c r="LT230" s="97"/>
      <c r="LU230" s="97"/>
      <c r="LV230" s="97"/>
      <c r="LW230" s="97"/>
      <c r="LX230" s="97"/>
      <c r="LY230" s="97"/>
      <c r="LZ230" s="97"/>
      <c r="MA230" s="97"/>
      <c r="MB230" s="97"/>
      <c r="MC230" s="97"/>
      <c r="MD230" s="97"/>
      <c r="ME230" s="97"/>
      <c r="MF230" s="97"/>
      <c r="MG230" s="97"/>
      <c r="MH230" s="97"/>
      <c r="MI230" s="97"/>
      <c r="MJ230" s="97"/>
      <c r="MK230" s="97"/>
      <c r="ML230" s="97"/>
      <c r="MM230" s="97"/>
      <c r="MN230" s="97"/>
      <c r="MO230" s="97"/>
      <c r="MP230" s="97"/>
      <c r="MQ230" s="97"/>
      <c r="MR230" s="97"/>
      <c r="MS230" s="97"/>
      <c r="MT230" s="97"/>
      <c r="MU230" s="97"/>
      <c r="MV230" s="97"/>
      <c r="MW230" s="97"/>
      <c r="MX230" s="97"/>
      <c r="MY230" s="97"/>
      <c r="MZ230" s="97"/>
      <c r="NA230" s="97"/>
      <c r="NB230" s="97"/>
      <c r="NC230" s="97"/>
      <c r="ND230" s="97"/>
      <c r="NE230" s="97"/>
      <c r="NF230" s="97"/>
      <c r="NG230" s="97"/>
      <c r="NH230" s="97"/>
      <c r="NI230" s="97"/>
      <c r="NJ230" s="97"/>
      <c r="NK230" s="97"/>
      <c r="NL230" s="97"/>
      <c r="NM230" s="97"/>
      <c r="NN230" s="97"/>
      <c r="NO230" s="97"/>
      <c r="NP230" s="97"/>
      <c r="NQ230" s="97"/>
      <c r="NR230" s="97"/>
      <c r="NS230" s="97"/>
      <c r="NT230" s="97"/>
      <c r="NU230" s="97"/>
      <c r="NV230" s="97"/>
      <c r="NW230" s="97"/>
      <c r="NX230" s="97"/>
      <c r="NY230" s="97"/>
      <c r="NZ230" s="97"/>
      <c r="OA230" s="97"/>
      <c r="OB230" s="97"/>
      <c r="OC230" s="97"/>
      <c r="OD230" s="97"/>
      <c r="OE230" s="97"/>
      <c r="OF230" s="97"/>
      <c r="OG230" s="97"/>
      <c r="OH230" s="97"/>
      <c r="OI230" s="97"/>
      <c r="OJ230" s="97"/>
      <c r="OK230" s="97"/>
      <c r="OL230" s="97"/>
      <c r="OM230" s="97"/>
      <c r="ON230" s="97"/>
      <c r="OO230" s="97"/>
      <c r="OP230" s="97"/>
      <c r="OQ230" s="97"/>
      <c r="OR230" s="97"/>
      <c r="OS230" s="97"/>
      <c r="OT230" s="97"/>
      <c r="OU230" s="97"/>
      <c r="OV230" s="97"/>
      <c r="OW230" s="97"/>
      <c r="OX230" s="97"/>
      <c r="OY230" s="97"/>
      <c r="OZ230" s="97"/>
      <c r="PA230" s="97"/>
      <c r="PB230" s="97"/>
      <c r="PC230" s="97"/>
      <c r="PD230" s="97"/>
      <c r="PE230" s="97"/>
      <c r="PF230" s="97"/>
      <c r="PG230" s="97"/>
      <c r="PH230" s="97"/>
      <c r="PI230" s="97"/>
      <c r="PJ230" s="97"/>
      <c r="PK230" s="97"/>
      <c r="PL230" s="97"/>
      <c r="PM230" s="97"/>
      <c r="PN230" s="97"/>
      <c r="PO230" s="97"/>
      <c r="PP230" s="97"/>
      <c r="PQ230" s="97"/>
      <c r="PR230" s="97"/>
      <c r="PS230" s="97"/>
      <c r="PT230" s="97"/>
      <c r="PU230" s="97"/>
      <c r="PV230" s="97"/>
      <c r="PW230" s="97"/>
      <c r="PX230" s="97"/>
      <c r="PY230" s="97"/>
      <c r="PZ230" s="97"/>
      <c r="QA230" s="97"/>
      <c r="QB230" s="97"/>
      <c r="QC230" s="97"/>
      <c r="QD230" s="97"/>
      <c r="QE230" s="97"/>
      <c r="QF230" s="97"/>
      <c r="QG230" s="97"/>
      <c r="QH230" s="97"/>
      <c r="QI230" s="97"/>
      <c r="QJ230" s="97"/>
      <c r="QK230" s="97"/>
      <c r="QL230" s="97"/>
      <c r="QM230" s="97"/>
      <c r="QN230" s="97"/>
      <c r="QO230" s="97"/>
      <c r="QP230" s="97"/>
      <c r="QQ230" s="97"/>
      <c r="QR230" s="97"/>
      <c r="QS230" s="97"/>
      <c r="QT230" s="97"/>
      <c r="QU230" s="97"/>
      <c r="QV230" s="97"/>
      <c r="QW230" s="97"/>
      <c r="QX230" s="97"/>
      <c r="QY230" s="97"/>
      <c r="QZ230" s="97"/>
      <c r="RA230" s="97"/>
      <c r="RB230" s="97"/>
      <c r="RC230" s="97"/>
      <c r="RD230" s="97"/>
      <c r="RE230" s="97"/>
      <c r="RF230" s="97"/>
      <c r="RG230" s="97"/>
      <c r="RH230" s="97"/>
      <c r="RI230" s="97"/>
      <c r="RJ230" s="97"/>
      <c r="RK230" s="97"/>
      <c r="RL230" s="97"/>
      <c r="RM230" s="97"/>
      <c r="RN230" s="97"/>
      <c r="RO230" s="97"/>
      <c r="RP230" s="97"/>
      <c r="RQ230" s="97"/>
      <c r="RR230" s="97"/>
      <c r="RS230" s="97"/>
      <c r="RT230" s="97"/>
      <c r="RU230" s="97"/>
      <c r="RV230" s="97"/>
      <c r="RW230" s="97"/>
      <c r="RX230" s="97"/>
      <c r="RY230" s="97"/>
      <c r="RZ230" s="97"/>
      <c r="SA230" s="97"/>
      <c r="SB230" s="97"/>
      <c r="SC230" s="97"/>
      <c r="SD230" s="97"/>
      <c r="SE230" s="97"/>
      <c r="SF230" s="97"/>
      <c r="SG230" s="97"/>
      <c r="SH230" s="97"/>
      <c r="SI230" s="97"/>
      <c r="SJ230" s="97"/>
      <c r="SK230" s="97"/>
      <c r="SL230" s="97"/>
      <c r="SM230" s="97"/>
      <c r="SN230" s="97"/>
      <c r="SO230" s="97"/>
      <c r="SP230" s="97"/>
      <c r="SQ230" s="97"/>
      <c r="SR230" s="97"/>
      <c r="SS230" s="97"/>
      <c r="ST230" s="97"/>
      <c r="SU230" s="97"/>
      <c r="SV230" s="97"/>
      <c r="SW230" s="97"/>
      <c r="SX230" s="97"/>
      <c r="SY230" s="97"/>
      <c r="SZ230" s="97"/>
      <c r="TA230" s="97"/>
      <c r="TB230" s="97"/>
      <c r="TC230" s="97"/>
      <c r="TD230" s="97"/>
      <c r="TE230" s="97"/>
      <c r="TF230" s="97"/>
      <c r="TG230" s="97"/>
      <c r="TH230" s="97"/>
      <c r="TI230" s="97"/>
      <c r="TJ230" s="97"/>
      <c r="TK230" s="97"/>
      <c r="TL230" s="97"/>
      <c r="TM230" s="97"/>
      <c r="TN230" s="97"/>
      <c r="TO230" s="97"/>
      <c r="TP230" s="97"/>
      <c r="TQ230" s="97"/>
      <c r="TR230" s="97"/>
      <c r="TS230" s="97"/>
      <c r="TT230" s="97"/>
      <c r="TU230" s="97"/>
      <c r="TV230" s="97"/>
      <c r="TW230" s="97"/>
      <c r="TX230" s="97"/>
      <c r="TY230" s="97"/>
      <c r="TZ230" s="97"/>
      <c r="UA230" s="97"/>
      <c r="UB230" s="97"/>
      <c r="UC230" s="97"/>
      <c r="UD230" s="97"/>
      <c r="UE230" s="97"/>
      <c r="UF230" s="97"/>
      <c r="UG230" s="97"/>
      <c r="UH230" s="97"/>
      <c r="UI230" s="97"/>
      <c r="UJ230" s="97"/>
      <c r="UK230" s="97"/>
      <c r="UL230" s="97"/>
      <c r="UM230" s="97"/>
      <c r="UN230" s="97"/>
      <c r="UO230" s="97"/>
      <c r="UP230" s="97"/>
      <c r="UQ230" s="97"/>
      <c r="UR230" s="97"/>
      <c r="US230" s="97"/>
      <c r="UT230" s="97"/>
      <c r="UU230" s="97"/>
      <c r="UV230" s="97"/>
      <c r="UW230" s="97"/>
      <c r="UX230" s="97"/>
      <c r="UY230" s="97"/>
      <c r="UZ230" s="97"/>
      <c r="VA230" s="97"/>
      <c r="VB230" s="97"/>
      <c r="VC230" s="97"/>
      <c r="VD230" s="97"/>
      <c r="VE230" s="97"/>
      <c r="VF230" s="97"/>
    </row>
    <row r="231" spans="1:578" s="98" customFormat="1" ht="15">
      <c r="A231" s="84">
        <v>153</v>
      </c>
      <c r="B231" s="29" t="s">
        <v>43</v>
      </c>
      <c r="C231" s="85" t="s">
        <v>44</v>
      </c>
      <c r="D231" s="86">
        <v>203</v>
      </c>
      <c r="E231" s="85" t="s">
        <v>45</v>
      </c>
      <c r="F231" s="25" t="s">
        <v>46</v>
      </c>
      <c r="G231" s="29" t="s">
        <v>598</v>
      </c>
      <c r="H231" s="26" t="s">
        <v>599</v>
      </c>
      <c r="I231" s="89">
        <v>33604</v>
      </c>
      <c r="J231" s="90" t="s">
        <v>353</v>
      </c>
      <c r="K231" s="90"/>
      <c r="L231" s="88">
        <v>40</v>
      </c>
      <c r="M231" s="88" t="s">
        <v>49</v>
      </c>
      <c r="N231" s="88" t="s">
        <v>59</v>
      </c>
      <c r="O231" s="26" t="s">
        <v>553</v>
      </c>
      <c r="P231" s="87" t="s">
        <v>1174</v>
      </c>
      <c r="Q231" s="34" t="s">
        <v>1148</v>
      </c>
      <c r="R231" s="88">
        <v>1</v>
      </c>
      <c r="S231" s="92">
        <v>11881</v>
      </c>
      <c r="T231" s="92">
        <v>500</v>
      </c>
      <c r="U231" s="92"/>
      <c r="V231" s="91">
        <f t="shared" si="91"/>
        <v>12381</v>
      </c>
      <c r="W231" s="92">
        <f t="shared" si="102"/>
        <v>2476.2000000000003</v>
      </c>
      <c r="X231" s="92"/>
      <c r="Y231" s="92">
        <f t="shared" si="92"/>
        <v>14857.2</v>
      </c>
      <c r="Z231" s="92">
        <v>926</v>
      </c>
      <c r="AA231" s="92">
        <v>630</v>
      </c>
      <c r="AB231" s="93">
        <f>102.68*6</f>
        <v>616.08000000000004</v>
      </c>
      <c r="AC231" s="92">
        <f t="shared" si="93"/>
        <v>2600.0099999999998</v>
      </c>
      <c r="AD231" s="92">
        <f t="shared" si="94"/>
        <v>445.71600000000001</v>
      </c>
      <c r="AE231" s="92">
        <f t="shared" si="95"/>
        <v>757.71719999999993</v>
      </c>
      <c r="AF231" s="92">
        <f t="shared" si="96"/>
        <v>297.14400000000001</v>
      </c>
      <c r="AG231" s="92">
        <f t="shared" si="97"/>
        <v>2735.5333333333333</v>
      </c>
      <c r="AH231" s="92">
        <f t="shared" si="98"/>
        <v>27355.333333333336</v>
      </c>
      <c r="AI231" s="92">
        <f t="shared" si="99"/>
        <v>8206.6</v>
      </c>
      <c r="AJ231" s="92">
        <f t="shared" si="103"/>
        <v>24321.322755555557</v>
      </c>
      <c r="AK231" s="92">
        <f t="shared" si="101"/>
        <v>291855.87306666665</v>
      </c>
      <c r="AL231" s="92"/>
      <c r="AM231" s="92"/>
      <c r="AN231" s="92"/>
      <c r="AO231" s="92"/>
      <c r="AP231" s="97"/>
      <c r="AQ231" s="94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  <c r="CF231" s="97"/>
      <c r="CG231" s="97"/>
      <c r="CH231" s="97"/>
      <c r="CI231" s="97"/>
      <c r="CJ231" s="97"/>
      <c r="CK231" s="97"/>
      <c r="CL231" s="97"/>
      <c r="CM231" s="97"/>
      <c r="CN231" s="97"/>
      <c r="CO231" s="97"/>
      <c r="CP231" s="97"/>
      <c r="CQ231" s="97"/>
      <c r="CR231" s="97"/>
      <c r="CS231" s="97"/>
      <c r="CT231" s="97"/>
      <c r="CU231" s="97"/>
      <c r="CV231" s="97"/>
      <c r="CW231" s="97"/>
      <c r="CX231" s="97"/>
      <c r="CY231" s="97"/>
      <c r="CZ231" s="97"/>
      <c r="DA231" s="97"/>
      <c r="DB231" s="97"/>
      <c r="DC231" s="97"/>
      <c r="DD231" s="97"/>
      <c r="DE231" s="97"/>
      <c r="DF231" s="97"/>
      <c r="DG231" s="97"/>
      <c r="DH231" s="97"/>
      <c r="DI231" s="97"/>
      <c r="DJ231" s="97"/>
      <c r="DK231" s="97"/>
      <c r="DL231" s="97"/>
      <c r="DM231" s="97"/>
      <c r="DN231" s="97"/>
      <c r="DO231" s="97"/>
      <c r="DP231" s="97"/>
      <c r="DQ231" s="97"/>
      <c r="DR231" s="97"/>
      <c r="DS231" s="97"/>
      <c r="DT231" s="97"/>
      <c r="DU231" s="97"/>
      <c r="DV231" s="97"/>
      <c r="DW231" s="97"/>
      <c r="DX231" s="97"/>
      <c r="DY231" s="97"/>
      <c r="DZ231" s="97"/>
      <c r="EA231" s="97"/>
      <c r="EB231" s="97"/>
      <c r="EC231" s="97"/>
      <c r="ED231" s="97"/>
      <c r="EE231" s="97"/>
      <c r="EF231" s="97"/>
      <c r="EG231" s="97"/>
      <c r="EH231" s="97"/>
      <c r="EI231" s="97"/>
      <c r="EJ231" s="97"/>
      <c r="EK231" s="97"/>
      <c r="EL231" s="97"/>
      <c r="EM231" s="97"/>
      <c r="EN231" s="97"/>
      <c r="EO231" s="97"/>
      <c r="EP231" s="97"/>
      <c r="EQ231" s="97"/>
      <c r="ER231" s="97"/>
      <c r="ES231" s="97"/>
      <c r="ET231" s="97"/>
      <c r="EU231" s="97"/>
      <c r="EV231" s="97"/>
      <c r="EW231" s="97"/>
      <c r="EX231" s="97"/>
      <c r="EY231" s="97"/>
      <c r="EZ231" s="97"/>
      <c r="FA231" s="97"/>
      <c r="FB231" s="97"/>
      <c r="FC231" s="97"/>
      <c r="FD231" s="97"/>
      <c r="FE231" s="97"/>
      <c r="FF231" s="97"/>
      <c r="FG231" s="97"/>
      <c r="FH231" s="97"/>
      <c r="FI231" s="97"/>
      <c r="FJ231" s="97"/>
      <c r="FK231" s="97"/>
      <c r="FL231" s="97"/>
      <c r="FM231" s="97"/>
      <c r="FN231" s="97"/>
      <c r="FO231" s="97"/>
      <c r="FP231" s="97"/>
      <c r="FQ231" s="97"/>
      <c r="FR231" s="97"/>
      <c r="FS231" s="97"/>
      <c r="FT231" s="97"/>
      <c r="FU231" s="97"/>
      <c r="FV231" s="97"/>
      <c r="FW231" s="97"/>
      <c r="FX231" s="97"/>
      <c r="FY231" s="97"/>
      <c r="FZ231" s="97"/>
      <c r="GA231" s="97"/>
      <c r="GB231" s="97"/>
      <c r="GC231" s="97"/>
      <c r="GD231" s="97"/>
      <c r="GE231" s="97"/>
      <c r="GF231" s="97"/>
      <c r="GG231" s="97"/>
      <c r="GH231" s="97"/>
      <c r="GI231" s="97"/>
      <c r="GJ231" s="97"/>
      <c r="GK231" s="97"/>
      <c r="GL231" s="97"/>
      <c r="GM231" s="97"/>
      <c r="GN231" s="97"/>
      <c r="GO231" s="97"/>
      <c r="GP231" s="97"/>
      <c r="GQ231" s="97"/>
      <c r="GR231" s="97"/>
      <c r="GS231" s="97"/>
      <c r="GT231" s="97"/>
      <c r="GU231" s="97"/>
      <c r="GV231" s="97"/>
      <c r="GW231" s="97"/>
      <c r="GX231" s="97"/>
      <c r="GY231" s="97"/>
      <c r="GZ231" s="97"/>
      <c r="HA231" s="97"/>
      <c r="HB231" s="97"/>
      <c r="HC231" s="97"/>
      <c r="HD231" s="97"/>
      <c r="HE231" s="97"/>
      <c r="HF231" s="97"/>
      <c r="HG231" s="97"/>
      <c r="HH231" s="97"/>
      <c r="HI231" s="97"/>
      <c r="HJ231" s="97"/>
      <c r="HK231" s="97"/>
      <c r="HL231" s="97"/>
      <c r="HM231" s="97"/>
      <c r="HN231" s="97"/>
      <c r="HO231" s="97"/>
      <c r="HP231" s="97"/>
      <c r="HQ231" s="97"/>
      <c r="HR231" s="97"/>
      <c r="HS231" s="97"/>
      <c r="HT231" s="97"/>
      <c r="HU231" s="97"/>
      <c r="HV231" s="97"/>
      <c r="HW231" s="97"/>
      <c r="HX231" s="97"/>
      <c r="HY231" s="97"/>
      <c r="HZ231" s="97"/>
      <c r="IA231" s="97"/>
      <c r="IB231" s="97"/>
      <c r="IC231" s="97"/>
      <c r="ID231" s="97"/>
      <c r="IE231" s="97"/>
      <c r="IF231" s="97"/>
      <c r="IG231" s="97"/>
      <c r="IH231" s="97"/>
      <c r="II231" s="97"/>
      <c r="IJ231" s="97"/>
      <c r="IK231" s="97"/>
      <c r="IL231" s="97"/>
      <c r="IM231" s="97"/>
      <c r="IN231" s="97"/>
      <c r="IO231" s="97"/>
      <c r="IP231" s="97"/>
      <c r="IQ231" s="97"/>
      <c r="IR231" s="97"/>
      <c r="IS231" s="97"/>
      <c r="IT231" s="97"/>
      <c r="IU231" s="97"/>
      <c r="IV231" s="97"/>
      <c r="IW231" s="97"/>
      <c r="IX231" s="97"/>
      <c r="IY231" s="97"/>
      <c r="IZ231" s="97"/>
      <c r="JA231" s="97"/>
      <c r="JB231" s="97"/>
      <c r="JC231" s="97"/>
      <c r="JD231" s="97"/>
      <c r="JE231" s="97"/>
      <c r="JF231" s="97"/>
      <c r="JG231" s="97"/>
      <c r="JH231" s="97"/>
      <c r="JI231" s="97"/>
      <c r="JJ231" s="97"/>
      <c r="JK231" s="97"/>
      <c r="JL231" s="97"/>
      <c r="JM231" s="97"/>
      <c r="JN231" s="97"/>
      <c r="JO231" s="97"/>
      <c r="JP231" s="97"/>
      <c r="JQ231" s="97"/>
      <c r="JR231" s="97"/>
      <c r="JS231" s="97"/>
      <c r="JT231" s="97"/>
      <c r="JU231" s="97"/>
      <c r="JV231" s="97"/>
      <c r="JW231" s="97"/>
      <c r="JX231" s="97"/>
      <c r="JY231" s="97"/>
      <c r="JZ231" s="97"/>
      <c r="KA231" s="97"/>
      <c r="KB231" s="97"/>
      <c r="KC231" s="97"/>
      <c r="KD231" s="97"/>
      <c r="KE231" s="97"/>
      <c r="KF231" s="97"/>
      <c r="KG231" s="97"/>
      <c r="KH231" s="97"/>
      <c r="KI231" s="97"/>
      <c r="KJ231" s="97"/>
      <c r="KK231" s="97"/>
      <c r="KL231" s="97"/>
      <c r="KM231" s="97"/>
      <c r="KN231" s="97"/>
      <c r="KO231" s="97"/>
      <c r="KP231" s="97"/>
      <c r="KQ231" s="97"/>
      <c r="KR231" s="97"/>
      <c r="KS231" s="97"/>
      <c r="KT231" s="97"/>
      <c r="KU231" s="97"/>
      <c r="KV231" s="97"/>
      <c r="KW231" s="97"/>
      <c r="KX231" s="97"/>
      <c r="KY231" s="97"/>
      <c r="KZ231" s="97"/>
      <c r="LA231" s="97"/>
      <c r="LB231" s="97"/>
      <c r="LC231" s="97"/>
      <c r="LD231" s="97"/>
      <c r="LE231" s="97"/>
      <c r="LF231" s="97"/>
      <c r="LG231" s="97"/>
      <c r="LH231" s="97"/>
      <c r="LI231" s="97"/>
      <c r="LJ231" s="97"/>
      <c r="LK231" s="97"/>
      <c r="LL231" s="97"/>
      <c r="LM231" s="97"/>
      <c r="LN231" s="97"/>
      <c r="LO231" s="97"/>
      <c r="LP231" s="97"/>
      <c r="LQ231" s="97"/>
      <c r="LR231" s="97"/>
      <c r="LS231" s="97"/>
      <c r="LT231" s="97"/>
      <c r="LU231" s="97"/>
      <c r="LV231" s="97"/>
      <c r="LW231" s="97"/>
      <c r="LX231" s="97"/>
      <c r="LY231" s="97"/>
      <c r="LZ231" s="97"/>
      <c r="MA231" s="97"/>
      <c r="MB231" s="97"/>
      <c r="MC231" s="97"/>
      <c r="MD231" s="97"/>
      <c r="ME231" s="97"/>
      <c r="MF231" s="97"/>
      <c r="MG231" s="97"/>
      <c r="MH231" s="97"/>
      <c r="MI231" s="97"/>
      <c r="MJ231" s="97"/>
      <c r="MK231" s="97"/>
      <c r="ML231" s="97"/>
      <c r="MM231" s="97"/>
      <c r="MN231" s="97"/>
      <c r="MO231" s="97"/>
      <c r="MP231" s="97"/>
      <c r="MQ231" s="97"/>
      <c r="MR231" s="97"/>
      <c r="MS231" s="97"/>
      <c r="MT231" s="97"/>
      <c r="MU231" s="97"/>
      <c r="MV231" s="97"/>
      <c r="MW231" s="97"/>
      <c r="MX231" s="97"/>
      <c r="MY231" s="97"/>
      <c r="MZ231" s="97"/>
      <c r="NA231" s="97"/>
      <c r="NB231" s="97"/>
      <c r="NC231" s="97"/>
      <c r="ND231" s="97"/>
      <c r="NE231" s="97"/>
      <c r="NF231" s="97"/>
      <c r="NG231" s="97"/>
      <c r="NH231" s="97"/>
      <c r="NI231" s="97"/>
      <c r="NJ231" s="97"/>
      <c r="NK231" s="97"/>
      <c r="NL231" s="97"/>
      <c r="NM231" s="97"/>
      <c r="NN231" s="97"/>
      <c r="NO231" s="97"/>
      <c r="NP231" s="97"/>
      <c r="NQ231" s="97"/>
      <c r="NR231" s="97"/>
      <c r="NS231" s="97"/>
      <c r="NT231" s="97"/>
      <c r="NU231" s="97"/>
      <c r="NV231" s="97"/>
      <c r="NW231" s="97"/>
      <c r="NX231" s="97"/>
      <c r="NY231" s="97"/>
      <c r="NZ231" s="97"/>
      <c r="OA231" s="97"/>
      <c r="OB231" s="97"/>
      <c r="OC231" s="97"/>
      <c r="OD231" s="97"/>
      <c r="OE231" s="97"/>
      <c r="OF231" s="97"/>
      <c r="OG231" s="97"/>
      <c r="OH231" s="97"/>
      <c r="OI231" s="97"/>
      <c r="OJ231" s="97"/>
      <c r="OK231" s="97"/>
      <c r="OL231" s="97"/>
      <c r="OM231" s="97"/>
      <c r="ON231" s="97"/>
      <c r="OO231" s="97"/>
      <c r="OP231" s="97"/>
      <c r="OQ231" s="97"/>
      <c r="OR231" s="97"/>
      <c r="OS231" s="97"/>
      <c r="OT231" s="97"/>
      <c r="OU231" s="97"/>
      <c r="OV231" s="97"/>
      <c r="OW231" s="97"/>
      <c r="OX231" s="97"/>
      <c r="OY231" s="97"/>
      <c r="OZ231" s="97"/>
      <c r="PA231" s="97"/>
      <c r="PB231" s="97"/>
      <c r="PC231" s="97"/>
      <c r="PD231" s="97"/>
      <c r="PE231" s="97"/>
      <c r="PF231" s="97"/>
      <c r="PG231" s="97"/>
      <c r="PH231" s="97"/>
      <c r="PI231" s="97"/>
      <c r="PJ231" s="97"/>
      <c r="PK231" s="97"/>
      <c r="PL231" s="97"/>
      <c r="PM231" s="97"/>
      <c r="PN231" s="97"/>
      <c r="PO231" s="97"/>
      <c r="PP231" s="97"/>
      <c r="PQ231" s="97"/>
      <c r="PR231" s="97"/>
      <c r="PS231" s="97"/>
      <c r="PT231" s="97"/>
      <c r="PU231" s="97"/>
      <c r="PV231" s="97"/>
      <c r="PW231" s="97"/>
      <c r="PX231" s="97"/>
      <c r="PY231" s="97"/>
      <c r="PZ231" s="97"/>
      <c r="QA231" s="97"/>
      <c r="QB231" s="97"/>
      <c r="QC231" s="97"/>
      <c r="QD231" s="97"/>
      <c r="QE231" s="97"/>
      <c r="QF231" s="97"/>
      <c r="QG231" s="97"/>
      <c r="QH231" s="97"/>
      <c r="QI231" s="97"/>
      <c r="QJ231" s="97"/>
      <c r="QK231" s="97"/>
      <c r="QL231" s="97"/>
      <c r="QM231" s="97"/>
      <c r="QN231" s="97"/>
      <c r="QO231" s="97"/>
      <c r="QP231" s="97"/>
      <c r="QQ231" s="97"/>
      <c r="QR231" s="97"/>
      <c r="QS231" s="97"/>
      <c r="QT231" s="97"/>
      <c r="QU231" s="97"/>
      <c r="QV231" s="97"/>
      <c r="QW231" s="97"/>
      <c r="QX231" s="97"/>
      <c r="QY231" s="97"/>
      <c r="QZ231" s="97"/>
      <c r="RA231" s="97"/>
      <c r="RB231" s="97"/>
      <c r="RC231" s="97"/>
      <c r="RD231" s="97"/>
      <c r="RE231" s="97"/>
      <c r="RF231" s="97"/>
      <c r="RG231" s="97"/>
      <c r="RH231" s="97"/>
      <c r="RI231" s="97"/>
      <c r="RJ231" s="97"/>
      <c r="RK231" s="97"/>
      <c r="RL231" s="97"/>
      <c r="RM231" s="97"/>
      <c r="RN231" s="97"/>
      <c r="RO231" s="97"/>
      <c r="RP231" s="97"/>
      <c r="RQ231" s="97"/>
      <c r="RR231" s="97"/>
      <c r="RS231" s="97"/>
      <c r="RT231" s="97"/>
      <c r="RU231" s="97"/>
      <c r="RV231" s="97"/>
      <c r="RW231" s="97"/>
      <c r="RX231" s="97"/>
      <c r="RY231" s="97"/>
      <c r="RZ231" s="97"/>
      <c r="SA231" s="97"/>
      <c r="SB231" s="97"/>
      <c r="SC231" s="97"/>
      <c r="SD231" s="97"/>
      <c r="SE231" s="97"/>
      <c r="SF231" s="97"/>
      <c r="SG231" s="97"/>
      <c r="SH231" s="97"/>
      <c r="SI231" s="97"/>
      <c r="SJ231" s="97"/>
      <c r="SK231" s="97"/>
      <c r="SL231" s="97"/>
      <c r="SM231" s="97"/>
      <c r="SN231" s="97"/>
      <c r="SO231" s="97"/>
      <c r="SP231" s="97"/>
      <c r="SQ231" s="97"/>
      <c r="SR231" s="97"/>
      <c r="SS231" s="97"/>
      <c r="ST231" s="97"/>
      <c r="SU231" s="97"/>
      <c r="SV231" s="97"/>
      <c r="SW231" s="97"/>
      <c r="SX231" s="97"/>
      <c r="SY231" s="97"/>
      <c r="SZ231" s="97"/>
      <c r="TA231" s="97"/>
      <c r="TB231" s="97"/>
      <c r="TC231" s="97"/>
      <c r="TD231" s="97"/>
      <c r="TE231" s="97"/>
      <c r="TF231" s="97"/>
      <c r="TG231" s="97"/>
      <c r="TH231" s="97"/>
      <c r="TI231" s="97"/>
      <c r="TJ231" s="97"/>
      <c r="TK231" s="97"/>
      <c r="TL231" s="97"/>
      <c r="TM231" s="97"/>
      <c r="TN231" s="97"/>
      <c r="TO231" s="97"/>
      <c r="TP231" s="97"/>
      <c r="TQ231" s="97"/>
      <c r="TR231" s="97"/>
      <c r="TS231" s="97"/>
      <c r="TT231" s="97"/>
      <c r="TU231" s="97"/>
      <c r="TV231" s="97"/>
      <c r="TW231" s="97"/>
      <c r="TX231" s="97"/>
      <c r="TY231" s="97"/>
      <c r="TZ231" s="97"/>
      <c r="UA231" s="97"/>
      <c r="UB231" s="97"/>
      <c r="UC231" s="97"/>
      <c r="UD231" s="97"/>
      <c r="UE231" s="97"/>
      <c r="UF231" s="97"/>
      <c r="UG231" s="97"/>
      <c r="UH231" s="97"/>
      <c r="UI231" s="97"/>
      <c r="UJ231" s="97"/>
      <c r="UK231" s="97"/>
      <c r="UL231" s="97"/>
      <c r="UM231" s="97"/>
      <c r="UN231" s="97"/>
      <c r="UO231" s="97"/>
      <c r="UP231" s="97"/>
      <c r="UQ231" s="97"/>
      <c r="UR231" s="97"/>
      <c r="US231" s="97"/>
      <c r="UT231" s="97"/>
      <c r="UU231" s="97"/>
      <c r="UV231" s="97"/>
      <c r="UW231" s="97"/>
      <c r="UX231" s="97"/>
      <c r="UY231" s="97"/>
      <c r="UZ231" s="97"/>
      <c r="VA231" s="97"/>
      <c r="VB231" s="97"/>
      <c r="VC231" s="97"/>
      <c r="VD231" s="97"/>
      <c r="VE231" s="97"/>
      <c r="VF231" s="97"/>
    </row>
    <row r="232" spans="1:578" s="98" customFormat="1" ht="15">
      <c r="A232" s="84">
        <v>154</v>
      </c>
      <c r="B232" s="29" t="s">
        <v>43</v>
      </c>
      <c r="C232" s="85" t="s">
        <v>44</v>
      </c>
      <c r="D232" s="86">
        <v>203</v>
      </c>
      <c r="E232" s="85" t="s">
        <v>45</v>
      </c>
      <c r="F232" s="25" t="s">
        <v>46</v>
      </c>
      <c r="G232" s="29" t="s">
        <v>600</v>
      </c>
      <c r="H232" s="26" t="s">
        <v>601</v>
      </c>
      <c r="I232" s="89">
        <v>38524</v>
      </c>
      <c r="J232" s="90" t="s">
        <v>353</v>
      </c>
      <c r="K232" s="90"/>
      <c r="L232" s="88">
        <v>40</v>
      </c>
      <c r="M232" s="88" t="s">
        <v>49</v>
      </c>
      <c r="N232" s="88" t="s">
        <v>59</v>
      </c>
      <c r="O232" s="26" t="s">
        <v>553</v>
      </c>
      <c r="P232" s="87" t="s">
        <v>1174</v>
      </c>
      <c r="Q232" s="34" t="s">
        <v>1148</v>
      </c>
      <c r="R232" s="88">
        <v>1</v>
      </c>
      <c r="S232" s="92">
        <v>11881</v>
      </c>
      <c r="T232" s="92">
        <v>500</v>
      </c>
      <c r="U232" s="92"/>
      <c r="V232" s="91">
        <f t="shared" si="91"/>
        <v>12381</v>
      </c>
      <c r="W232" s="92">
        <f t="shared" si="102"/>
        <v>2476.2000000000003</v>
      </c>
      <c r="X232" s="92"/>
      <c r="Y232" s="92">
        <f t="shared" si="92"/>
        <v>14857.2</v>
      </c>
      <c r="Z232" s="92">
        <v>926</v>
      </c>
      <c r="AA232" s="92">
        <v>630</v>
      </c>
      <c r="AB232" s="92">
        <f>102.68*3</f>
        <v>308.04000000000002</v>
      </c>
      <c r="AC232" s="92">
        <f t="shared" si="93"/>
        <v>2600.0099999999998</v>
      </c>
      <c r="AD232" s="92">
        <f t="shared" si="94"/>
        <v>445.71600000000001</v>
      </c>
      <c r="AE232" s="92">
        <f t="shared" si="95"/>
        <v>757.71719999999993</v>
      </c>
      <c r="AF232" s="92">
        <f t="shared" si="96"/>
        <v>297.14400000000001</v>
      </c>
      <c r="AG232" s="92">
        <f t="shared" si="97"/>
        <v>2735.5333333333333</v>
      </c>
      <c r="AH232" s="92">
        <f t="shared" si="98"/>
        <v>27355.333333333336</v>
      </c>
      <c r="AI232" s="92">
        <f t="shared" si="99"/>
        <v>8206.6</v>
      </c>
      <c r="AJ232" s="92">
        <f t="shared" si="103"/>
        <v>24013.282755555556</v>
      </c>
      <c r="AK232" s="92">
        <f t="shared" si="101"/>
        <v>288159.39306666667</v>
      </c>
      <c r="AL232" s="92"/>
      <c r="AM232" s="92"/>
      <c r="AN232" s="92"/>
      <c r="AO232" s="92"/>
      <c r="AP232" s="97"/>
      <c r="AQ232" s="94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  <c r="CF232" s="97"/>
      <c r="CG232" s="97"/>
      <c r="CH232" s="97"/>
      <c r="CI232" s="97"/>
      <c r="CJ232" s="97"/>
      <c r="CK232" s="97"/>
      <c r="CL232" s="97"/>
      <c r="CM232" s="97"/>
      <c r="CN232" s="97"/>
      <c r="CO232" s="97"/>
      <c r="CP232" s="97"/>
      <c r="CQ232" s="97"/>
      <c r="CR232" s="97"/>
      <c r="CS232" s="97"/>
      <c r="CT232" s="97"/>
      <c r="CU232" s="97"/>
      <c r="CV232" s="97"/>
      <c r="CW232" s="97"/>
      <c r="CX232" s="97"/>
      <c r="CY232" s="97"/>
      <c r="CZ232" s="97"/>
      <c r="DA232" s="97"/>
      <c r="DB232" s="97"/>
      <c r="DC232" s="97"/>
      <c r="DD232" s="97"/>
      <c r="DE232" s="97"/>
      <c r="DF232" s="97"/>
      <c r="DG232" s="97"/>
      <c r="DH232" s="97"/>
      <c r="DI232" s="97"/>
      <c r="DJ232" s="97"/>
      <c r="DK232" s="97"/>
      <c r="DL232" s="97"/>
      <c r="DM232" s="97"/>
      <c r="DN232" s="97"/>
      <c r="DO232" s="97"/>
      <c r="DP232" s="97"/>
      <c r="DQ232" s="97"/>
      <c r="DR232" s="97"/>
      <c r="DS232" s="97"/>
      <c r="DT232" s="97"/>
      <c r="DU232" s="97"/>
      <c r="DV232" s="97"/>
      <c r="DW232" s="97"/>
      <c r="DX232" s="97"/>
      <c r="DY232" s="97"/>
      <c r="DZ232" s="97"/>
      <c r="EA232" s="97"/>
      <c r="EB232" s="97"/>
      <c r="EC232" s="97"/>
      <c r="ED232" s="97"/>
      <c r="EE232" s="97"/>
      <c r="EF232" s="97"/>
      <c r="EG232" s="97"/>
      <c r="EH232" s="97"/>
      <c r="EI232" s="97"/>
      <c r="EJ232" s="97"/>
      <c r="EK232" s="97"/>
      <c r="EL232" s="97"/>
      <c r="EM232" s="97"/>
      <c r="EN232" s="97"/>
      <c r="EO232" s="97"/>
      <c r="EP232" s="97"/>
      <c r="EQ232" s="97"/>
      <c r="ER232" s="97"/>
      <c r="ES232" s="97"/>
      <c r="ET232" s="97"/>
      <c r="EU232" s="97"/>
      <c r="EV232" s="97"/>
      <c r="EW232" s="97"/>
      <c r="EX232" s="97"/>
      <c r="EY232" s="97"/>
      <c r="EZ232" s="97"/>
      <c r="FA232" s="97"/>
      <c r="FB232" s="97"/>
      <c r="FC232" s="97"/>
      <c r="FD232" s="97"/>
      <c r="FE232" s="97"/>
      <c r="FF232" s="97"/>
      <c r="FG232" s="97"/>
      <c r="FH232" s="97"/>
      <c r="FI232" s="97"/>
      <c r="FJ232" s="97"/>
      <c r="FK232" s="97"/>
      <c r="FL232" s="97"/>
      <c r="FM232" s="97"/>
      <c r="FN232" s="97"/>
      <c r="FO232" s="97"/>
      <c r="FP232" s="97"/>
      <c r="FQ232" s="97"/>
      <c r="FR232" s="97"/>
      <c r="FS232" s="97"/>
      <c r="FT232" s="97"/>
      <c r="FU232" s="97"/>
      <c r="FV232" s="97"/>
      <c r="FW232" s="97"/>
      <c r="FX232" s="97"/>
      <c r="FY232" s="97"/>
      <c r="FZ232" s="97"/>
      <c r="GA232" s="97"/>
      <c r="GB232" s="97"/>
      <c r="GC232" s="97"/>
      <c r="GD232" s="97"/>
      <c r="GE232" s="97"/>
      <c r="GF232" s="97"/>
      <c r="GG232" s="97"/>
      <c r="GH232" s="97"/>
      <c r="GI232" s="97"/>
      <c r="GJ232" s="97"/>
      <c r="GK232" s="97"/>
      <c r="GL232" s="97"/>
      <c r="GM232" s="97"/>
      <c r="GN232" s="97"/>
      <c r="GO232" s="97"/>
      <c r="GP232" s="97"/>
      <c r="GQ232" s="97"/>
      <c r="GR232" s="97"/>
      <c r="GS232" s="97"/>
      <c r="GT232" s="97"/>
      <c r="GU232" s="97"/>
      <c r="GV232" s="97"/>
      <c r="GW232" s="97"/>
      <c r="GX232" s="97"/>
      <c r="GY232" s="97"/>
      <c r="GZ232" s="97"/>
      <c r="HA232" s="97"/>
      <c r="HB232" s="97"/>
      <c r="HC232" s="97"/>
      <c r="HD232" s="97"/>
      <c r="HE232" s="97"/>
      <c r="HF232" s="97"/>
      <c r="HG232" s="97"/>
      <c r="HH232" s="97"/>
      <c r="HI232" s="97"/>
      <c r="HJ232" s="97"/>
      <c r="HK232" s="97"/>
      <c r="HL232" s="97"/>
      <c r="HM232" s="97"/>
      <c r="HN232" s="97"/>
      <c r="HO232" s="97"/>
      <c r="HP232" s="97"/>
      <c r="HQ232" s="97"/>
      <c r="HR232" s="97"/>
      <c r="HS232" s="97"/>
      <c r="HT232" s="97"/>
      <c r="HU232" s="97"/>
      <c r="HV232" s="97"/>
      <c r="HW232" s="97"/>
      <c r="HX232" s="97"/>
      <c r="HY232" s="97"/>
      <c r="HZ232" s="97"/>
      <c r="IA232" s="97"/>
      <c r="IB232" s="97"/>
      <c r="IC232" s="97"/>
      <c r="ID232" s="97"/>
      <c r="IE232" s="97"/>
      <c r="IF232" s="97"/>
      <c r="IG232" s="97"/>
      <c r="IH232" s="97"/>
      <c r="II232" s="97"/>
      <c r="IJ232" s="97"/>
      <c r="IK232" s="97"/>
      <c r="IL232" s="97"/>
      <c r="IM232" s="97"/>
      <c r="IN232" s="97"/>
      <c r="IO232" s="97"/>
      <c r="IP232" s="97"/>
      <c r="IQ232" s="97"/>
      <c r="IR232" s="97"/>
      <c r="IS232" s="97"/>
      <c r="IT232" s="97"/>
      <c r="IU232" s="97"/>
      <c r="IV232" s="97"/>
      <c r="IW232" s="97"/>
      <c r="IX232" s="97"/>
      <c r="IY232" s="97"/>
      <c r="IZ232" s="97"/>
      <c r="JA232" s="97"/>
      <c r="JB232" s="97"/>
      <c r="JC232" s="97"/>
      <c r="JD232" s="97"/>
      <c r="JE232" s="97"/>
      <c r="JF232" s="97"/>
      <c r="JG232" s="97"/>
      <c r="JH232" s="97"/>
      <c r="JI232" s="97"/>
      <c r="JJ232" s="97"/>
      <c r="JK232" s="97"/>
      <c r="JL232" s="97"/>
      <c r="JM232" s="97"/>
      <c r="JN232" s="97"/>
      <c r="JO232" s="97"/>
      <c r="JP232" s="97"/>
      <c r="JQ232" s="97"/>
      <c r="JR232" s="97"/>
      <c r="JS232" s="97"/>
      <c r="JT232" s="97"/>
      <c r="JU232" s="97"/>
      <c r="JV232" s="97"/>
      <c r="JW232" s="97"/>
      <c r="JX232" s="97"/>
      <c r="JY232" s="97"/>
      <c r="JZ232" s="97"/>
      <c r="KA232" s="97"/>
      <c r="KB232" s="97"/>
      <c r="KC232" s="97"/>
      <c r="KD232" s="97"/>
      <c r="KE232" s="97"/>
      <c r="KF232" s="97"/>
      <c r="KG232" s="97"/>
      <c r="KH232" s="97"/>
      <c r="KI232" s="97"/>
      <c r="KJ232" s="97"/>
      <c r="KK232" s="97"/>
      <c r="KL232" s="97"/>
      <c r="KM232" s="97"/>
      <c r="KN232" s="97"/>
      <c r="KO232" s="97"/>
      <c r="KP232" s="97"/>
      <c r="KQ232" s="97"/>
      <c r="KR232" s="97"/>
      <c r="KS232" s="97"/>
      <c r="KT232" s="97"/>
      <c r="KU232" s="97"/>
      <c r="KV232" s="97"/>
      <c r="KW232" s="97"/>
      <c r="KX232" s="97"/>
      <c r="KY232" s="97"/>
      <c r="KZ232" s="97"/>
      <c r="LA232" s="97"/>
      <c r="LB232" s="97"/>
      <c r="LC232" s="97"/>
      <c r="LD232" s="97"/>
      <c r="LE232" s="97"/>
      <c r="LF232" s="97"/>
      <c r="LG232" s="97"/>
      <c r="LH232" s="97"/>
      <c r="LI232" s="97"/>
      <c r="LJ232" s="97"/>
      <c r="LK232" s="97"/>
      <c r="LL232" s="97"/>
      <c r="LM232" s="97"/>
      <c r="LN232" s="97"/>
      <c r="LO232" s="97"/>
      <c r="LP232" s="97"/>
      <c r="LQ232" s="97"/>
      <c r="LR232" s="97"/>
      <c r="LS232" s="97"/>
      <c r="LT232" s="97"/>
      <c r="LU232" s="97"/>
      <c r="LV232" s="97"/>
      <c r="LW232" s="97"/>
      <c r="LX232" s="97"/>
      <c r="LY232" s="97"/>
      <c r="LZ232" s="97"/>
      <c r="MA232" s="97"/>
      <c r="MB232" s="97"/>
      <c r="MC232" s="97"/>
      <c r="MD232" s="97"/>
      <c r="ME232" s="97"/>
      <c r="MF232" s="97"/>
      <c r="MG232" s="97"/>
      <c r="MH232" s="97"/>
      <c r="MI232" s="97"/>
      <c r="MJ232" s="97"/>
      <c r="MK232" s="97"/>
      <c r="ML232" s="97"/>
      <c r="MM232" s="97"/>
      <c r="MN232" s="97"/>
      <c r="MO232" s="97"/>
      <c r="MP232" s="97"/>
      <c r="MQ232" s="97"/>
      <c r="MR232" s="97"/>
      <c r="MS232" s="97"/>
      <c r="MT232" s="97"/>
      <c r="MU232" s="97"/>
      <c r="MV232" s="97"/>
      <c r="MW232" s="97"/>
      <c r="MX232" s="97"/>
      <c r="MY232" s="97"/>
      <c r="MZ232" s="97"/>
      <c r="NA232" s="97"/>
      <c r="NB232" s="97"/>
      <c r="NC232" s="97"/>
      <c r="ND232" s="97"/>
      <c r="NE232" s="97"/>
      <c r="NF232" s="97"/>
      <c r="NG232" s="97"/>
      <c r="NH232" s="97"/>
      <c r="NI232" s="97"/>
      <c r="NJ232" s="97"/>
      <c r="NK232" s="97"/>
      <c r="NL232" s="97"/>
      <c r="NM232" s="97"/>
      <c r="NN232" s="97"/>
      <c r="NO232" s="97"/>
      <c r="NP232" s="97"/>
      <c r="NQ232" s="97"/>
      <c r="NR232" s="97"/>
      <c r="NS232" s="97"/>
      <c r="NT232" s="97"/>
      <c r="NU232" s="97"/>
      <c r="NV232" s="97"/>
      <c r="NW232" s="97"/>
      <c r="NX232" s="97"/>
      <c r="NY232" s="97"/>
      <c r="NZ232" s="97"/>
      <c r="OA232" s="97"/>
      <c r="OB232" s="97"/>
      <c r="OC232" s="97"/>
      <c r="OD232" s="97"/>
      <c r="OE232" s="97"/>
      <c r="OF232" s="97"/>
      <c r="OG232" s="97"/>
      <c r="OH232" s="97"/>
      <c r="OI232" s="97"/>
      <c r="OJ232" s="97"/>
      <c r="OK232" s="97"/>
      <c r="OL232" s="97"/>
      <c r="OM232" s="97"/>
      <c r="ON232" s="97"/>
      <c r="OO232" s="97"/>
      <c r="OP232" s="97"/>
      <c r="OQ232" s="97"/>
      <c r="OR232" s="97"/>
      <c r="OS232" s="97"/>
      <c r="OT232" s="97"/>
      <c r="OU232" s="97"/>
      <c r="OV232" s="97"/>
      <c r="OW232" s="97"/>
      <c r="OX232" s="97"/>
      <c r="OY232" s="97"/>
      <c r="OZ232" s="97"/>
      <c r="PA232" s="97"/>
      <c r="PB232" s="97"/>
      <c r="PC232" s="97"/>
      <c r="PD232" s="97"/>
      <c r="PE232" s="97"/>
      <c r="PF232" s="97"/>
      <c r="PG232" s="97"/>
      <c r="PH232" s="97"/>
      <c r="PI232" s="97"/>
      <c r="PJ232" s="97"/>
      <c r="PK232" s="97"/>
      <c r="PL232" s="97"/>
      <c r="PM232" s="97"/>
      <c r="PN232" s="97"/>
      <c r="PO232" s="97"/>
      <c r="PP232" s="97"/>
      <c r="PQ232" s="97"/>
      <c r="PR232" s="97"/>
      <c r="PS232" s="97"/>
      <c r="PT232" s="97"/>
      <c r="PU232" s="97"/>
      <c r="PV232" s="97"/>
      <c r="PW232" s="97"/>
      <c r="PX232" s="97"/>
      <c r="PY232" s="97"/>
      <c r="PZ232" s="97"/>
      <c r="QA232" s="97"/>
      <c r="QB232" s="97"/>
      <c r="QC232" s="97"/>
      <c r="QD232" s="97"/>
      <c r="QE232" s="97"/>
      <c r="QF232" s="97"/>
      <c r="QG232" s="97"/>
      <c r="QH232" s="97"/>
      <c r="QI232" s="97"/>
      <c r="QJ232" s="97"/>
      <c r="QK232" s="97"/>
      <c r="QL232" s="97"/>
      <c r="QM232" s="97"/>
      <c r="QN232" s="97"/>
      <c r="QO232" s="97"/>
      <c r="QP232" s="97"/>
      <c r="QQ232" s="97"/>
      <c r="QR232" s="97"/>
      <c r="QS232" s="97"/>
      <c r="QT232" s="97"/>
      <c r="QU232" s="97"/>
      <c r="QV232" s="97"/>
      <c r="QW232" s="97"/>
      <c r="QX232" s="97"/>
      <c r="QY232" s="97"/>
      <c r="QZ232" s="97"/>
      <c r="RA232" s="97"/>
      <c r="RB232" s="97"/>
      <c r="RC232" s="97"/>
      <c r="RD232" s="97"/>
      <c r="RE232" s="97"/>
      <c r="RF232" s="97"/>
      <c r="RG232" s="97"/>
      <c r="RH232" s="97"/>
      <c r="RI232" s="97"/>
      <c r="RJ232" s="97"/>
      <c r="RK232" s="97"/>
      <c r="RL232" s="97"/>
      <c r="RM232" s="97"/>
      <c r="RN232" s="97"/>
      <c r="RO232" s="97"/>
      <c r="RP232" s="97"/>
      <c r="RQ232" s="97"/>
      <c r="RR232" s="97"/>
      <c r="RS232" s="97"/>
      <c r="RT232" s="97"/>
      <c r="RU232" s="97"/>
      <c r="RV232" s="97"/>
      <c r="RW232" s="97"/>
      <c r="RX232" s="97"/>
      <c r="RY232" s="97"/>
      <c r="RZ232" s="97"/>
      <c r="SA232" s="97"/>
      <c r="SB232" s="97"/>
      <c r="SC232" s="97"/>
      <c r="SD232" s="97"/>
      <c r="SE232" s="97"/>
      <c r="SF232" s="97"/>
      <c r="SG232" s="97"/>
      <c r="SH232" s="97"/>
      <c r="SI232" s="97"/>
      <c r="SJ232" s="97"/>
      <c r="SK232" s="97"/>
      <c r="SL232" s="97"/>
      <c r="SM232" s="97"/>
      <c r="SN232" s="97"/>
      <c r="SO232" s="97"/>
      <c r="SP232" s="97"/>
      <c r="SQ232" s="97"/>
      <c r="SR232" s="97"/>
      <c r="SS232" s="97"/>
      <c r="ST232" s="97"/>
      <c r="SU232" s="97"/>
      <c r="SV232" s="97"/>
      <c r="SW232" s="97"/>
      <c r="SX232" s="97"/>
      <c r="SY232" s="97"/>
      <c r="SZ232" s="97"/>
      <c r="TA232" s="97"/>
      <c r="TB232" s="97"/>
      <c r="TC232" s="97"/>
      <c r="TD232" s="97"/>
      <c r="TE232" s="97"/>
      <c r="TF232" s="97"/>
      <c r="TG232" s="97"/>
      <c r="TH232" s="97"/>
      <c r="TI232" s="97"/>
      <c r="TJ232" s="97"/>
      <c r="TK232" s="97"/>
      <c r="TL232" s="97"/>
      <c r="TM232" s="97"/>
      <c r="TN232" s="97"/>
      <c r="TO232" s="97"/>
      <c r="TP232" s="97"/>
      <c r="TQ232" s="97"/>
      <c r="TR232" s="97"/>
      <c r="TS232" s="97"/>
      <c r="TT232" s="97"/>
      <c r="TU232" s="97"/>
      <c r="TV232" s="97"/>
      <c r="TW232" s="97"/>
      <c r="TX232" s="97"/>
      <c r="TY232" s="97"/>
      <c r="TZ232" s="97"/>
      <c r="UA232" s="97"/>
      <c r="UB232" s="97"/>
      <c r="UC232" s="97"/>
      <c r="UD232" s="97"/>
      <c r="UE232" s="97"/>
      <c r="UF232" s="97"/>
      <c r="UG232" s="97"/>
      <c r="UH232" s="97"/>
      <c r="UI232" s="97"/>
      <c r="UJ232" s="97"/>
      <c r="UK232" s="97"/>
      <c r="UL232" s="97"/>
      <c r="UM232" s="97"/>
      <c r="UN232" s="97"/>
      <c r="UO232" s="97"/>
      <c r="UP232" s="97"/>
      <c r="UQ232" s="97"/>
      <c r="UR232" s="97"/>
      <c r="US232" s="97"/>
      <c r="UT232" s="97"/>
      <c r="UU232" s="97"/>
      <c r="UV232" s="97"/>
      <c r="UW232" s="97"/>
      <c r="UX232" s="97"/>
      <c r="UY232" s="97"/>
      <c r="UZ232" s="97"/>
      <c r="VA232" s="97"/>
      <c r="VB232" s="97"/>
      <c r="VC232" s="97"/>
      <c r="VD232" s="97"/>
      <c r="VE232" s="97"/>
      <c r="VF232" s="97"/>
    </row>
    <row r="233" spans="1:578" s="98" customFormat="1" ht="15">
      <c r="A233" s="84">
        <v>155</v>
      </c>
      <c r="B233" s="29" t="s">
        <v>43</v>
      </c>
      <c r="C233" s="85" t="s">
        <v>44</v>
      </c>
      <c r="D233" s="86">
        <v>203</v>
      </c>
      <c r="E233" s="85" t="s">
        <v>45</v>
      </c>
      <c r="F233" s="25" t="s">
        <v>46</v>
      </c>
      <c r="G233" s="29" t="s">
        <v>602</v>
      </c>
      <c r="H233" s="26" t="s">
        <v>603</v>
      </c>
      <c r="I233" s="89">
        <v>33604</v>
      </c>
      <c r="J233" s="90" t="s">
        <v>353</v>
      </c>
      <c r="K233" s="90"/>
      <c r="L233" s="88">
        <v>40</v>
      </c>
      <c r="M233" s="88" t="s">
        <v>49</v>
      </c>
      <c r="N233" s="88" t="s">
        <v>59</v>
      </c>
      <c r="O233" s="26" t="s">
        <v>553</v>
      </c>
      <c r="P233" s="87" t="s">
        <v>1174</v>
      </c>
      <c r="Q233" s="34" t="s">
        <v>1148</v>
      </c>
      <c r="R233" s="88">
        <v>1</v>
      </c>
      <c r="S233" s="92">
        <v>11881</v>
      </c>
      <c r="T233" s="92">
        <v>500</v>
      </c>
      <c r="U233" s="92"/>
      <c r="V233" s="91">
        <f t="shared" si="91"/>
        <v>12381</v>
      </c>
      <c r="W233" s="92">
        <f t="shared" si="102"/>
        <v>2476.2000000000003</v>
      </c>
      <c r="X233" s="92"/>
      <c r="Y233" s="92">
        <f t="shared" si="92"/>
        <v>14857.2</v>
      </c>
      <c r="Z233" s="92">
        <v>926</v>
      </c>
      <c r="AA233" s="92">
        <v>630</v>
      </c>
      <c r="AB233" s="93">
        <f>102.68*6</f>
        <v>616.08000000000004</v>
      </c>
      <c r="AC233" s="92">
        <f t="shared" si="93"/>
        <v>2600.0099999999998</v>
      </c>
      <c r="AD233" s="92">
        <f t="shared" si="94"/>
        <v>445.71600000000001</v>
      </c>
      <c r="AE233" s="92">
        <f t="shared" si="95"/>
        <v>757.71719999999993</v>
      </c>
      <c r="AF233" s="92">
        <f t="shared" si="96"/>
        <v>297.14400000000001</v>
      </c>
      <c r="AG233" s="92">
        <f t="shared" si="97"/>
        <v>2735.5333333333333</v>
      </c>
      <c r="AH233" s="92">
        <f t="shared" si="98"/>
        <v>27355.333333333336</v>
      </c>
      <c r="AI233" s="92">
        <f t="shared" si="99"/>
        <v>8206.6</v>
      </c>
      <c r="AJ233" s="92">
        <f t="shared" si="103"/>
        <v>24321.322755555557</v>
      </c>
      <c r="AK233" s="92">
        <f t="shared" si="101"/>
        <v>291855.87306666665</v>
      </c>
      <c r="AL233" s="92"/>
      <c r="AM233" s="92"/>
      <c r="AN233" s="92"/>
      <c r="AO233" s="92"/>
      <c r="AP233" s="97"/>
      <c r="AQ233" s="94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  <c r="CF233" s="97"/>
      <c r="CG233" s="97"/>
      <c r="CH233" s="97"/>
      <c r="CI233" s="97"/>
      <c r="CJ233" s="97"/>
      <c r="CK233" s="97"/>
      <c r="CL233" s="97"/>
      <c r="CM233" s="97"/>
      <c r="CN233" s="97"/>
      <c r="CO233" s="97"/>
      <c r="CP233" s="97"/>
      <c r="CQ233" s="97"/>
      <c r="CR233" s="97"/>
      <c r="CS233" s="97"/>
      <c r="CT233" s="97"/>
      <c r="CU233" s="97"/>
      <c r="CV233" s="97"/>
      <c r="CW233" s="97"/>
      <c r="CX233" s="97"/>
      <c r="CY233" s="97"/>
      <c r="CZ233" s="97"/>
      <c r="DA233" s="97"/>
      <c r="DB233" s="97"/>
      <c r="DC233" s="97"/>
      <c r="DD233" s="97"/>
      <c r="DE233" s="97"/>
      <c r="DF233" s="97"/>
      <c r="DG233" s="97"/>
      <c r="DH233" s="97"/>
      <c r="DI233" s="97"/>
      <c r="DJ233" s="97"/>
      <c r="DK233" s="97"/>
      <c r="DL233" s="97"/>
      <c r="DM233" s="97"/>
      <c r="DN233" s="97"/>
      <c r="DO233" s="97"/>
      <c r="DP233" s="97"/>
      <c r="DQ233" s="97"/>
      <c r="DR233" s="97"/>
      <c r="DS233" s="97"/>
      <c r="DT233" s="97"/>
      <c r="DU233" s="97"/>
      <c r="DV233" s="97"/>
      <c r="DW233" s="97"/>
      <c r="DX233" s="97"/>
      <c r="DY233" s="97"/>
      <c r="DZ233" s="97"/>
      <c r="EA233" s="97"/>
      <c r="EB233" s="97"/>
      <c r="EC233" s="97"/>
      <c r="ED233" s="97"/>
      <c r="EE233" s="97"/>
      <c r="EF233" s="97"/>
      <c r="EG233" s="97"/>
      <c r="EH233" s="97"/>
      <c r="EI233" s="97"/>
      <c r="EJ233" s="97"/>
      <c r="EK233" s="97"/>
      <c r="EL233" s="97"/>
      <c r="EM233" s="97"/>
      <c r="EN233" s="97"/>
      <c r="EO233" s="97"/>
      <c r="EP233" s="97"/>
      <c r="EQ233" s="97"/>
      <c r="ER233" s="97"/>
      <c r="ES233" s="97"/>
      <c r="ET233" s="97"/>
      <c r="EU233" s="97"/>
      <c r="EV233" s="97"/>
      <c r="EW233" s="97"/>
      <c r="EX233" s="97"/>
      <c r="EY233" s="97"/>
      <c r="EZ233" s="97"/>
      <c r="FA233" s="97"/>
      <c r="FB233" s="97"/>
      <c r="FC233" s="97"/>
      <c r="FD233" s="97"/>
      <c r="FE233" s="97"/>
      <c r="FF233" s="97"/>
      <c r="FG233" s="97"/>
      <c r="FH233" s="97"/>
      <c r="FI233" s="97"/>
      <c r="FJ233" s="97"/>
      <c r="FK233" s="97"/>
      <c r="FL233" s="97"/>
      <c r="FM233" s="97"/>
      <c r="FN233" s="97"/>
      <c r="FO233" s="97"/>
      <c r="FP233" s="97"/>
      <c r="FQ233" s="97"/>
      <c r="FR233" s="97"/>
      <c r="FS233" s="97"/>
      <c r="FT233" s="97"/>
      <c r="FU233" s="97"/>
      <c r="FV233" s="97"/>
      <c r="FW233" s="97"/>
      <c r="FX233" s="97"/>
      <c r="FY233" s="97"/>
      <c r="FZ233" s="97"/>
      <c r="GA233" s="97"/>
      <c r="GB233" s="97"/>
      <c r="GC233" s="97"/>
      <c r="GD233" s="97"/>
      <c r="GE233" s="97"/>
      <c r="GF233" s="97"/>
      <c r="GG233" s="97"/>
      <c r="GH233" s="97"/>
      <c r="GI233" s="97"/>
      <c r="GJ233" s="97"/>
      <c r="GK233" s="97"/>
      <c r="GL233" s="97"/>
      <c r="GM233" s="97"/>
      <c r="GN233" s="97"/>
      <c r="GO233" s="97"/>
      <c r="GP233" s="97"/>
      <c r="GQ233" s="97"/>
      <c r="GR233" s="97"/>
      <c r="GS233" s="97"/>
      <c r="GT233" s="97"/>
      <c r="GU233" s="97"/>
      <c r="GV233" s="97"/>
      <c r="GW233" s="97"/>
      <c r="GX233" s="97"/>
      <c r="GY233" s="97"/>
      <c r="GZ233" s="97"/>
      <c r="HA233" s="97"/>
      <c r="HB233" s="97"/>
      <c r="HC233" s="97"/>
      <c r="HD233" s="97"/>
      <c r="HE233" s="97"/>
      <c r="HF233" s="97"/>
      <c r="HG233" s="97"/>
      <c r="HH233" s="97"/>
      <c r="HI233" s="97"/>
      <c r="HJ233" s="97"/>
      <c r="HK233" s="97"/>
      <c r="HL233" s="97"/>
      <c r="HM233" s="97"/>
      <c r="HN233" s="97"/>
      <c r="HO233" s="97"/>
      <c r="HP233" s="97"/>
      <c r="HQ233" s="97"/>
      <c r="HR233" s="97"/>
      <c r="HS233" s="97"/>
      <c r="HT233" s="97"/>
      <c r="HU233" s="97"/>
      <c r="HV233" s="97"/>
      <c r="HW233" s="97"/>
      <c r="HX233" s="97"/>
      <c r="HY233" s="97"/>
      <c r="HZ233" s="97"/>
      <c r="IA233" s="97"/>
      <c r="IB233" s="97"/>
      <c r="IC233" s="97"/>
      <c r="ID233" s="97"/>
      <c r="IE233" s="97"/>
      <c r="IF233" s="97"/>
      <c r="IG233" s="97"/>
      <c r="IH233" s="97"/>
      <c r="II233" s="97"/>
      <c r="IJ233" s="97"/>
      <c r="IK233" s="97"/>
      <c r="IL233" s="97"/>
      <c r="IM233" s="97"/>
      <c r="IN233" s="97"/>
      <c r="IO233" s="97"/>
      <c r="IP233" s="97"/>
      <c r="IQ233" s="97"/>
      <c r="IR233" s="97"/>
      <c r="IS233" s="97"/>
      <c r="IT233" s="97"/>
      <c r="IU233" s="97"/>
      <c r="IV233" s="97"/>
      <c r="IW233" s="97"/>
      <c r="IX233" s="97"/>
      <c r="IY233" s="97"/>
      <c r="IZ233" s="97"/>
      <c r="JA233" s="97"/>
      <c r="JB233" s="97"/>
      <c r="JC233" s="97"/>
      <c r="JD233" s="97"/>
      <c r="JE233" s="97"/>
      <c r="JF233" s="97"/>
      <c r="JG233" s="97"/>
      <c r="JH233" s="97"/>
      <c r="JI233" s="97"/>
      <c r="JJ233" s="97"/>
      <c r="JK233" s="97"/>
      <c r="JL233" s="97"/>
      <c r="JM233" s="97"/>
      <c r="JN233" s="97"/>
      <c r="JO233" s="97"/>
      <c r="JP233" s="97"/>
      <c r="JQ233" s="97"/>
      <c r="JR233" s="97"/>
      <c r="JS233" s="97"/>
      <c r="JT233" s="97"/>
      <c r="JU233" s="97"/>
      <c r="JV233" s="97"/>
      <c r="JW233" s="97"/>
      <c r="JX233" s="97"/>
      <c r="JY233" s="97"/>
      <c r="JZ233" s="97"/>
      <c r="KA233" s="97"/>
      <c r="KB233" s="97"/>
      <c r="KC233" s="97"/>
      <c r="KD233" s="97"/>
      <c r="KE233" s="97"/>
      <c r="KF233" s="97"/>
      <c r="KG233" s="97"/>
      <c r="KH233" s="97"/>
      <c r="KI233" s="97"/>
      <c r="KJ233" s="97"/>
      <c r="KK233" s="97"/>
      <c r="KL233" s="97"/>
      <c r="KM233" s="97"/>
      <c r="KN233" s="97"/>
      <c r="KO233" s="97"/>
      <c r="KP233" s="97"/>
      <c r="KQ233" s="97"/>
      <c r="KR233" s="97"/>
      <c r="KS233" s="97"/>
      <c r="KT233" s="97"/>
      <c r="KU233" s="97"/>
      <c r="KV233" s="97"/>
      <c r="KW233" s="97"/>
      <c r="KX233" s="97"/>
      <c r="KY233" s="97"/>
      <c r="KZ233" s="97"/>
      <c r="LA233" s="97"/>
      <c r="LB233" s="97"/>
      <c r="LC233" s="97"/>
      <c r="LD233" s="97"/>
      <c r="LE233" s="97"/>
      <c r="LF233" s="97"/>
      <c r="LG233" s="97"/>
      <c r="LH233" s="97"/>
      <c r="LI233" s="97"/>
      <c r="LJ233" s="97"/>
      <c r="LK233" s="97"/>
      <c r="LL233" s="97"/>
      <c r="LM233" s="97"/>
      <c r="LN233" s="97"/>
      <c r="LO233" s="97"/>
      <c r="LP233" s="97"/>
      <c r="LQ233" s="97"/>
      <c r="LR233" s="97"/>
      <c r="LS233" s="97"/>
      <c r="LT233" s="97"/>
      <c r="LU233" s="97"/>
      <c r="LV233" s="97"/>
      <c r="LW233" s="97"/>
      <c r="LX233" s="97"/>
      <c r="LY233" s="97"/>
      <c r="LZ233" s="97"/>
      <c r="MA233" s="97"/>
      <c r="MB233" s="97"/>
      <c r="MC233" s="97"/>
      <c r="MD233" s="97"/>
      <c r="ME233" s="97"/>
      <c r="MF233" s="97"/>
      <c r="MG233" s="97"/>
      <c r="MH233" s="97"/>
      <c r="MI233" s="97"/>
      <c r="MJ233" s="97"/>
      <c r="MK233" s="97"/>
      <c r="ML233" s="97"/>
      <c r="MM233" s="97"/>
      <c r="MN233" s="97"/>
      <c r="MO233" s="97"/>
      <c r="MP233" s="97"/>
      <c r="MQ233" s="97"/>
      <c r="MR233" s="97"/>
      <c r="MS233" s="97"/>
      <c r="MT233" s="97"/>
      <c r="MU233" s="97"/>
      <c r="MV233" s="97"/>
      <c r="MW233" s="97"/>
      <c r="MX233" s="97"/>
      <c r="MY233" s="97"/>
      <c r="MZ233" s="97"/>
      <c r="NA233" s="97"/>
      <c r="NB233" s="97"/>
      <c r="NC233" s="97"/>
      <c r="ND233" s="97"/>
      <c r="NE233" s="97"/>
      <c r="NF233" s="97"/>
      <c r="NG233" s="97"/>
      <c r="NH233" s="97"/>
      <c r="NI233" s="97"/>
      <c r="NJ233" s="97"/>
      <c r="NK233" s="97"/>
      <c r="NL233" s="97"/>
      <c r="NM233" s="97"/>
      <c r="NN233" s="97"/>
      <c r="NO233" s="97"/>
      <c r="NP233" s="97"/>
      <c r="NQ233" s="97"/>
      <c r="NR233" s="97"/>
      <c r="NS233" s="97"/>
      <c r="NT233" s="97"/>
      <c r="NU233" s="97"/>
      <c r="NV233" s="97"/>
      <c r="NW233" s="97"/>
      <c r="NX233" s="97"/>
      <c r="NY233" s="97"/>
      <c r="NZ233" s="97"/>
      <c r="OA233" s="97"/>
      <c r="OB233" s="97"/>
      <c r="OC233" s="97"/>
      <c r="OD233" s="97"/>
      <c r="OE233" s="97"/>
      <c r="OF233" s="97"/>
      <c r="OG233" s="97"/>
      <c r="OH233" s="97"/>
      <c r="OI233" s="97"/>
      <c r="OJ233" s="97"/>
      <c r="OK233" s="97"/>
      <c r="OL233" s="97"/>
      <c r="OM233" s="97"/>
      <c r="ON233" s="97"/>
      <c r="OO233" s="97"/>
      <c r="OP233" s="97"/>
      <c r="OQ233" s="97"/>
      <c r="OR233" s="97"/>
      <c r="OS233" s="97"/>
      <c r="OT233" s="97"/>
      <c r="OU233" s="97"/>
      <c r="OV233" s="97"/>
      <c r="OW233" s="97"/>
      <c r="OX233" s="97"/>
      <c r="OY233" s="97"/>
      <c r="OZ233" s="97"/>
      <c r="PA233" s="97"/>
      <c r="PB233" s="97"/>
      <c r="PC233" s="97"/>
      <c r="PD233" s="97"/>
      <c r="PE233" s="97"/>
      <c r="PF233" s="97"/>
      <c r="PG233" s="97"/>
      <c r="PH233" s="97"/>
      <c r="PI233" s="97"/>
      <c r="PJ233" s="97"/>
      <c r="PK233" s="97"/>
      <c r="PL233" s="97"/>
      <c r="PM233" s="97"/>
      <c r="PN233" s="97"/>
      <c r="PO233" s="97"/>
      <c r="PP233" s="97"/>
      <c r="PQ233" s="97"/>
      <c r="PR233" s="97"/>
      <c r="PS233" s="97"/>
      <c r="PT233" s="97"/>
      <c r="PU233" s="97"/>
      <c r="PV233" s="97"/>
      <c r="PW233" s="97"/>
      <c r="PX233" s="97"/>
      <c r="PY233" s="97"/>
      <c r="PZ233" s="97"/>
      <c r="QA233" s="97"/>
      <c r="QB233" s="97"/>
      <c r="QC233" s="97"/>
      <c r="QD233" s="97"/>
      <c r="QE233" s="97"/>
      <c r="QF233" s="97"/>
      <c r="QG233" s="97"/>
      <c r="QH233" s="97"/>
      <c r="QI233" s="97"/>
      <c r="QJ233" s="97"/>
      <c r="QK233" s="97"/>
      <c r="QL233" s="97"/>
      <c r="QM233" s="97"/>
      <c r="QN233" s="97"/>
      <c r="QO233" s="97"/>
      <c r="QP233" s="97"/>
      <c r="QQ233" s="97"/>
      <c r="QR233" s="97"/>
      <c r="QS233" s="97"/>
      <c r="QT233" s="97"/>
      <c r="QU233" s="97"/>
      <c r="QV233" s="97"/>
      <c r="QW233" s="97"/>
      <c r="QX233" s="97"/>
      <c r="QY233" s="97"/>
      <c r="QZ233" s="97"/>
      <c r="RA233" s="97"/>
      <c r="RB233" s="97"/>
      <c r="RC233" s="97"/>
      <c r="RD233" s="97"/>
      <c r="RE233" s="97"/>
      <c r="RF233" s="97"/>
      <c r="RG233" s="97"/>
      <c r="RH233" s="97"/>
      <c r="RI233" s="97"/>
      <c r="RJ233" s="97"/>
      <c r="RK233" s="97"/>
      <c r="RL233" s="97"/>
      <c r="RM233" s="97"/>
      <c r="RN233" s="97"/>
      <c r="RO233" s="97"/>
      <c r="RP233" s="97"/>
      <c r="RQ233" s="97"/>
      <c r="RR233" s="97"/>
      <c r="RS233" s="97"/>
      <c r="RT233" s="97"/>
      <c r="RU233" s="97"/>
      <c r="RV233" s="97"/>
      <c r="RW233" s="97"/>
      <c r="RX233" s="97"/>
      <c r="RY233" s="97"/>
      <c r="RZ233" s="97"/>
      <c r="SA233" s="97"/>
      <c r="SB233" s="97"/>
      <c r="SC233" s="97"/>
      <c r="SD233" s="97"/>
      <c r="SE233" s="97"/>
      <c r="SF233" s="97"/>
      <c r="SG233" s="97"/>
      <c r="SH233" s="97"/>
      <c r="SI233" s="97"/>
      <c r="SJ233" s="97"/>
      <c r="SK233" s="97"/>
      <c r="SL233" s="97"/>
      <c r="SM233" s="97"/>
      <c r="SN233" s="97"/>
      <c r="SO233" s="97"/>
      <c r="SP233" s="97"/>
      <c r="SQ233" s="97"/>
      <c r="SR233" s="97"/>
      <c r="SS233" s="97"/>
      <c r="ST233" s="97"/>
      <c r="SU233" s="97"/>
      <c r="SV233" s="97"/>
      <c r="SW233" s="97"/>
      <c r="SX233" s="97"/>
      <c r="SY233" s="97"/>
      <c r="SZ233" s="97"/>
      <c r="TA233" s="97"/>
      <c r="TB233" s="97"/>
      <c r="TC233" s="97"/>
      <c r="TD233" s="97"/>
      <c r="TE233" s="97"/>
      <c r="TF233" s="97"/>
      <c r="TG233" s="97"/>
      <c r="TH233" s="97"/>
      <c r="TI233" s="97"/>
      <c r="TJ233" s="97"/>
      <c r="TK233" s="97"/>
      <c r="TL233" s="97"/>
      <c r="TM233" s="97"/>
      <c r="TN233" s="97"/>
      <c r="TO233" s="97"/>
      <c r="TP233" s="97"/>
      <c r="TQ233" s="97"/>
      <c r="TR233" s="97"/>
      <c r="TS233" s="97"/>
      <c r="TT233" s="97"/>
      <c r="TU233" s="97"/>
      <c r="TV233" s="97"/>
      <c r="TW233" s="97"/>
      <c r="TX233" s="97"/>
      <c r="TY233" s="97"/>
      <c r="TZ233" s="97"/>
      <c r="UA233" s="97"/>
      <c r="UB233" s="97"/>
      <c r="UC233" s="97"/>
      <c r="UD233" s="97"/>
      <c r="UE233" s="97"/>
      <c r="UF233" s="97"/>
      <c r="UG233" s="97"/>
      <c r="UH233" s="97"/>
      <c r="UI233" s="97"/>
      <c r="UJ233" s="97"/>
      <c r="UK233" s="97"/>
      <c r="UL233" s="97"/>
      <c r="UM233" s="97"/>
      <c r="UN233" s="97"/>
      <c r="UO233" s="97"/>
      <c r="UP233" s="97"/>
      <c r="UQ233" s="97"/>
      <c r="UR233" s="97"/>
      <c r="US233" s="97"/>
      <c r="UT233" s="97"/>
      <c r="UU233" s="97"/>
      <c r="UV233" s="97"/>
      <c r="UW233" s="97"/>
      <c r="UX233" s="97"/>
      <c r="UY233" s="97"/>
      <c r="UZ233" s="97"/>
      <c r="VA233" s="97"/>
      <c r="VB233" s="97"/>
      <c r="VC233" s="97"/>
      <c r="VD233" s="97"/>
      <c r="VE233" s="97"/>
      <c r="VF233" s="97"/>
    </row>
    <row r="234" spans="1:578" s="98" customFormat="1" ht="15">
      <c r="A234" s="84">
        <v>156</v>
      </c>
      <c r="B234" s="29" t="s">
        <v>43</v>
      </c>
      <c r="C234" s="85" t="s">
        <v>44</v>
      </c>
      <c r="D234" s="86">
        <v>203</v>
      </c>
      <c r="E234" s="85" t="s">
        <v>45</v>
      </c>
      <c r="F234" s="25" t="s">
        <v>46</v>
      </c>
      <c r="G234" s="29" t="s">
        <v>604</v>
      </c>
      <c r="H234" s="26" t="s">
        <v>605</v>
      </c>
      <c r="I234" s="89">
        <v>39265</v>
      </c>
      <c r="J234" s="90" t="s">
        <v>353</v>
      </c>
      <c r="K234" s="90"/>
      <c r="L234" s="88">
        <v>40</v>
      </c>
      <c r="M234" s="88" t="s">
        <v>49</v>
      </c>
      <c r="N234" s="88" t="s">
        <v>59</v>
      </c>
      <c r="O234" s="26" t="s">
        <v>553</v>
      </c>
      <c r="P234" s="87" t="s">
        <v>1174</v>
      </c>
      <c r="Q234" s="34" t="s">
        <v>1148</v>
      </c>
      <c r="R234" s="88">
        <v>1</v>
      </c>
      <c r="S234" s="92">
        <v>11881</v>
      </c>
      <c r="T234" s="92">
        <v>500</v>
      </c>
      <c r="U234" s="92"/>
      <c r="V234" s="91">
        <f t="shared" si="91"/>
        <v>12381</v>
      </c>
      <c r="W234" s="92">
        <f t="shared" si="102"/>
        <v>2476.2000000000003</v>
      </c>
      <c r="X234" s="92"/>
      <c r="Y234" s="92">
        <f t="shared" si="92"/>
        <v>14857.2</v>
      </c>
      <c r="Z234" s="92">
        <v>926</v>
      </c>
      <c r="AA234" s="92">
        <v>630</v>
      </c>
      <c r="AB234" s="92">
        <f>102.68*3</f>
        <v>308.04000000000002</v>
      </c>
      <c r="AC234" s="92">
        <f t="shared" si="93"/>
        <v>2600.0099999999998</v>
      </c>
      <c r="AD234" s="92">
        <f t="shared" si="94"/>
        <v>445.71600000000001</v>
      </c>
      <c r="AE234" s="92">
        <f t="shared" si="95"/>
        <v>757.71719999999993</v>
      </c>
      <c r="AF234" s="92">
        <f t="shared" si="96"/>
        <v>297.14400000000001</v>
      </c>
      <c r="AG234" s="92">
        <f t="shared" si="97"/>
        <v>2735.5333333333333</v>
      </c>
      <c r="AH234" s="92">
        <f t="shared" si="98"/>
        <v>27355.333333333336</v>
      </c>
      <c r="AI234" s="92">
        <f t="shared" si="99"/>
        <v>8206.6</v>
      </c>
      <c r="AJ234" s="92">
        <f t="shared" si="103"/>
        <v>24013.282755555556</v>
      </c>
      <c r="AK234" s="92">
        <f t="shared" si="101"/>
        <v>288159.39306666667</v>
      </c>
      <c r="AL234" s="92"/>
      <c r="AM234" s="92"/>
      <c r="AN234" s="92"/>
      <c r="AO234" s="92"/>
      <c r="AP234" s="97"/>
      <c r="AQ234" s="94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  <c r="CF234" s="97"/>
      <c r="CG234" s="97"/>
      <c r="CH234" s="97"/>
      <c r="CI234" s="97"/>
      <c r="CJ234" s="97"/>
      <c r="CK234" s="97"/>
      <c r="CL234" s="97"/>
      <c r="CM234" s="97"/>
      <c r="CN234" s="97"/>
      <c r="CO234" s="97"/>
      <c r="CP234" s="97"/>
      <c r="CQ234" s="97"/>
      <c r="CR234" s="97"/>
      <c r="CS234" s="97"/>
      <c r="CT234" s="97"/>
      <c r="CU234" s="97"/>
      <c r="CV234" s="97"/>
      <c r="CW234" s="97"/>
      <c r="CX234" s="97"/>
      <c r="CY234" s="97"/>
      <c r="CZ234" s="97"/>
      <c r="DA234" s="97"/>
      <c r="DB234" s="97"/>
      <c r="DC234" s="97"/>
      <c r="DD234" s="97"/>
      <c r="DE234" s="97"/>
      <c r="DF234" s="97"/>
      <c r="DG234" s="97"/>
      <c r="DH234" s="97"/>
      <c r="DI234" s="97"/>
      <c r="DJ234" s="97"/>
      <c r="DK234" s="97"/>
      <c r="DL234" s="97"/>
      <c r="DM234" s="97"/>
      <c r="DN234" s="97"/>
      <c r="DO234" s="97"/>
      <c r="DP234" s="97"/>
      <c r="DQ234" s="97"/>
      <c r="DR234" s="97"/>
      <c r="DS234" s="97"/>
      <c r="DT234" s="97"/>
      <c r="DU234" s="97"/>
      <c r="DV234" s="97"/>
      <c r="DW234" s="97"/>
      <c r="DX234" s="97"/>
      <c r="DY234" s="97"/>
      <c r="DZ234" s="97"/>
      <c r="EA234" s="97"/>
      <c r="EB234" s="97"/>
      <c r="EC234" s="97"/>
      <c r="ED234" s="97"/>
      <c r="EE234" s="97"/>
      <c r="EF234" s="97"/>
      <c r="EG234" s="97"/>
      <c r="EH234" s="97"/>
      <c r="EI234" s="97"/>
      <c r="EJ234" s="97"/>
      <c r="EK234" s="97"/>
      <c r="EL234" s="97"/>
      <c r="EM234" s="97"/>
      <c r="EN234" s="97"/>
      <c r="EO234" s="97"/>
      <c r="EP234" s="97"/>
      <c r="EQ234" s="97"/>
      <c r="ER234" s="97"/>
      <c r="ES234" s="97"/>
      <c r="ET234" s="97"/>
      <c r="EU234" s="97"/>
      <c r="EV234" s="97"/>
      <c r="EW234" s="97"/>
      <c r="EX234" s="97"/>
      <c r="EY234" s="97"/>
      <c r="EZ234" s="97"/>
      <c r="FA234" s="97"/>
      <c r="FB234" s="97"/>
      <c r="FC234" s="97"/>
      <c r="FD234" s="97"/>
      <c r="FE234" s="97"/>
      <c r="FF234" s="97"/>
      <c r="FG234" s="97"/>
      <c r="FH234" s="97"/>
      <c r="FI234" s="97"/>
      <c r="FJ234" s="97"/>
      <c r="FK234" s="97"/>
      <c r="FL234" s="97"/>
      <c r="FM234" s="97"/>
      <c r="FN234" s="97"/>
      <c r="FO234" s="97"/>
      <c r="FP234" s="97"/>
      <c r="FQ234" s="97"/>
      <c r="FR234" s="97"/>
      <c r="FS234" s="97"/>
      <c r="FT234" s="97"/>
      <c r="FU234" s="97"/>
      <c r="FV234" s="97"/>
      <c r="FW234" s="97"/>
      <c r="FX234" s="97"/>
      <c r="FY234" s="97"/>
      <c r="FZ234" s="97"/>
      <c r="GA234" s="97"/>
      <c r="GB234" s="97"/>
      <c r="GC234" s="97"/>
      <c r="GD234" s="97"/>
      <c r="GE234" s="97"/>
      <c r="GF234" s="97"/>
      <c r="GG234" s="97"/>
      <c r="GH234" s="97"/>
      <c r="GI234" s="97"/>
      <c r="GJ234" s="97"/>
      <c r="GK234" s="97"/>
      <c r="GL234" s="97"/>
      <c r="GM234" s="97"/>
      <c r="GN234" s="97"/>
      <c r="GO234" s="97"/>
      <c r="GP234" s="97"/>
      <c r="GQ234" s="97"/>
      <c r="GR234" s="97"/>
      <c r="GS234" s="97"/>
      <c r="GT234" s="97"/>
      <c r="GU234" s="97"/>
      <c r="GV234" s="97"/>
      <c r="GW234" s="97"/>
      <c r="GX234" s="97"/>
      <c r="GY234" s="97"/>
      <c r="GZ234" s="97"/>
      <c r="HA234" s="97"/>
      <c r="HB234" s="97"/>
      <c r="HC234" s="97"/>
      <c r="HD234" s="97"/>
      <c r="HE234" s="97"/>
      <c r="HF234" s="97"/>
      <c r="HG234" s="97"/>
      <c r="HH234" s="97"/>
      <c r="HI234" s="97"/>
      <c r="HJ234" s="97"/>
      <c r="HK234" s="97"/>
      <c r="HL234" s="97"/>
      <c r="HM234" s="97"/>
      <c r="HN234" s="97"/>
      <c r="HO234" s="97"/>
      <c r="HP234" s="97"/>
      <c r="HQ234" s="97"/>
      <c r="HR234" s="97"/>
      <c r="HS234" s="97"/>
      <c r="HT234" s="97"/>
      <c r="HU234" s="97"/>
      <c r="HV234" s="97"/>
      <c r="HW234" s="97"/>
      <c r="HX234" s="97"/>
      <c r="HY234" s="97"/>
      <c r="HZ234" s="97"/>
      <c r="IA234" s="97"/>
      <c r="IB234" s="97"/>
      <c r="IC234" s="97"/>
      <c r="ID234" s="97"/>
      <c r="IE234" s="97"/>
      <c r="IF234" s="97"/>
      <c r="IG234" s="97"/>
      <c r="IH234" s="97"/>
      <c r="II234" s="97"/>
      <c r="IJ234" s="97"/>
      <c r="IK234" s="97"/>
      <c r="IL234" s="97"/>
      <c r="IM234" s="97"/>
      <c r="IN234" s="97"/>
      <c r="IO234" s="97"/>
      <c r="IP234" s="97"/>
      <c r="IQ234" s="97"/>
      <c r="IR234" s="97"/>
      <c r="IS234" s="97"/>
      <c r="IT234" s="97"/>
      <c r="IU234" s="97"/>
      <c r="IV234" s="97"/>
      <c r="IW234" s="97"/>
      <c r="IX234" s="97"/>
      <c r="IY234" s="97"/>
      <c r="IZ234" s="97"/>
      <c r="JA234" s="97"/>
      <c r="JB234" s="97"/>
      <c r="JC234" s="97"/>
      <c r="JD234" s="97"/>
      <c r="JE234" s="97"/>
      <c r="JF234" s="97"/>
      <c r="JG234" s="97"/>
      <c r="JH234" s="97"/>
      <c r="JI234" s="97"/>
      <c r="JJ234" s="97"/>
      <c r="JK234" s="97"/>
      <c r="JL234" s="97"/>
      <c r="JM234" s="97"/>
      <c r="JN234" s="97"/>
      <c r="JO234" s="97"/>
      <c r="JP234" s="97"/>
      <c r="JQ234" s="97"/>
      <c r="JR234" s="97"/>
      <c r="JS234" s="97"/>
      <c r="JT234" s="97"/>
      <c r="JU234" s="97"/>
      <c r="JV234" s="97"/>
      <c r="JW234" s="97"/>
      <c r="JX234" s="97"/>
      <c r="JY234" s="97"/>
      <c r="JZ234" s="97"/>
      <c r="KA234" s="97"/>
      <c r="KB234" s="97"/>
      <c r="KC234" s="97"/>
      <c r="KD234" s="97"/>
      <c r="KE234" s="97"/>
      <c r="KF234" s="97"/>
      <c r="KG234" s="97"/>
      <c r="KH234" s="97"/>
      <c r="KI234" s="97"/>
      <c r="KJ234" s="97"/>
      <c r="KK234" s="97"/>
      <c r="KL234" s="97"/>
      <c r="KM234" s="97"/>
      <c r="KN234" s="97"/>
      <c r="KO234" s="97"/>
      <c r="KP234" s="97"/>
      <c r="KQ234" s="97"/>
      <c r="KR234" s="97"/>
      <c r="KS234" s="97"/>
      <c r="KT234" s="97"/>
      <c r="KU234" s="97"/>
      <c r="KV234" s="97"/>
      <c r="KW234" s="97"/>
      <c r="KX234" s="97"/>
      <c r="KY234" s="97"/>
      <c r="KZ234" s="97"/>
      <c r="LA234" s="97"/>
      <c r="LB234" s="97"/>
      <c r="LC234" s="97"/>
      <c r="LD234" s="97"/>
      <c r="LE234" s="97"/>
      <c r="LF234" s="97"/>
      <c r="LG234" s="97"/>
      <c r="LH234" s="97"/>
      <c r="LI234" s="97"/>
      <c r="LJ234" s="97"/>
      <c r="LK234" s="97"/>
      <c r="LL234" s="97"/>
      <c r="LM234" s="97"/>
      <c r="LN234" s="97"/>
      <c r="LO234" s="97"/>
      <c r="LP234" s="97"/>
      <c r="LQ234" s="97"/>
      <c r="LR234" s="97"/>
      <c r="LS234" s="97"/>
      <c r="LT234" s="97"/>
      <c r="LU234" s="97"/>
      <c r="LV234" s="97"/>
      <c r="LW234" s="97"/>
      <c r="LX234" s="97"/>
      <c r="LY234" s="97"/>
      <c r="LZ234" s="97"/>
      <c r="MA234" s="97"/>
      <c r="MB234" s="97"/>
      <c r="MC234" s="97"/>
      <c r="MD234" s="97"/>
      <c r="ME234" s="97"/>
      <c r="MF234" s="97"/>
      <c r="MG234" s="97"/>
      <c r="MH234" s="97"/>
      <c r="MI234" s="97"/>
      <c r="MJ234" s="97"/>
      <c r="MK234" s="97"/>
      <c r="ML234" s="97"/>
      <c r="MM234" s="97"/>
      <c r="MN234" s="97"/>
      <c r="MO234" s="97"/>
      <c r="MP234" s="97"/>
      <c r="MQ234" s="97"/>
      <c r="MR234" s="97"/>
      <c r="MS234" s="97"/>
      <c r="MT234" s="97"/>
      <c r="MU234" s="97"/>
      <c r="MV234" s="97"/>
      <c r="MW234" s="97"/>
      <c r="MX234" s="97"/>
      <c r="MY234" s="97"/>
      <c r="MZ234" s="97"/>
      <c r="NA234" s="97"/>
      <c r="NB234" s="97"/>
      <c r="NC234" s="97"/>
      <c r="ND234" s="97"/>
      <c r="NE234" s="97"/>
      <c r="NF234" s="97"/>
      <c r="NG234" s="97"/>
      <c r="NH234" s="97"/>
      <c r="NI234" s="97"/>
      <c r="NJ234" s="97"/>
      <c r="NK234" s="97"/>
      <c r="NL234" s="97"/>
      <c r="NM234" s="97"/>
      <c r="NN234" s="97"/>
      <c r="NO234" s="97"/>
      <c r="NP234" s="97"/>
      <c r="NQ234" s="97"/>
      <c r="NR234" s="97"/>
      <c r="NS234" s="97"/>
      <c r="NT234" s="97"/>
      <c r="NU234" s="97"/>
      <c r="NV234" s="97"/>
      <c r="NW234" s="97"/>
      <c r="NX234" s="97"/>
      <c r="NY234" s="97"/>
      <c r="NZ234" s="97"/>
      <c r="OA234" s="97"/>
      <c r="OB234" s="97"/>
      <c r="OC234" s="97"/>
      <c r="OD234" s="97"/>
      <c r="OE234" s="97"/>
      <c r="OF234" s="97"/>
      <c r="OG234" s="97"/>
      <c r="OH234" s="97"/>
      <c r="OI234" s="97"/>
      <c r="OJ234" s="97"/>
      <c r="OK234" s="97"/>
      <c r="OL234" s="97"/>
      <c r="OM234" s="97"/>
      <c r="ON234" s="97"/>
      <c r="OO234" s="97"/>
      <c r="OP234" s="97"/>
      <c r="OQ234" s="97"/>
      <c r="OR234" s="97"/>
      <c r="OS234" s="97"/>
      <c r="OT234" s="97"/>
      <c r="OU234" s="97"/>
      <c r="OV234" s="97"/>
      <c r="OW234" s="97"/>
      <c r="OX234" s="97"/>
      <c r="OY234" s="97"/>
      <c r="OZ234" s="97"/>
      <c r="PA234" s="97"/>
      <c r="PB234" s="97"/>
      <c r="PC234" s="97"/>
      <c r="PD234" s="97"/>
      <c r="PE234" s="97"/>
      <c r="PF234" s="97"/>
      <c r="PG234" s="97"/>
      <c r="PH234" s="97"/>
      <c r="PI234" s="97"/>
      <c r="PJ234" s="97"/>
      <c r="PK234" s="97"/>
      <c r="PL234" s="97"/>
      <c r="PM234" s="97"/>
      <c r="PN234" s="97"/>
      <c r="PO234" s="97"/>
      <c r="PP234" s="97"/>
      <c r="PQ234" s="97"/>
      <c r="PR234" s="97"/>
      <c r="PS234" s="97"/>
      <c r="PT234" s="97"/>
      <c r="PU234" s="97"/>
      <c r="PV234" s="97"/>
      <c r="PW234" s="97"/>
      <c r="PX234" s="97"/>
      <c r="PY234" s="97"/>
      <c r="PZ234" s="97"/>
      <c r="QA234" s="97"/>
      <c r="QB234" s="97"/>
      <c r="QC234" s="97"/>
      <c r="QD234" s="97"/>
      <c r="QE234" s="97"/>
      <c r="QF234" s="97"/>
      <c r="QG234" s="97"/>
      <c r="QH234" s="97"/>
      <c r="QI234" s="97"/>
      <c r="QJ234" s="97"/>
      <c r="QK234" s="97"/>
      <c r="QL234" s="97"/>
      <c r="QM234" s="97"/>
      <c r="QN234" s="97"/>
      <c r="QO234" s="97"/>
      <c r="QP234" s="97"/>
      <c r="QQ234" s="97"/>
      <c r="QR234" s="97"/>
      <c r="QS234" s="97"/>
      <c r="QT234" s="97"/>
      <c r="QU234" s="97"/>
      <c r="QV234" s="97"/>
      <c r="QW234" s="97"/>
      <c r="QX234" s="97"/>
      <c r="QY234" s="97"/>
      <c r="QZ234" s="97"/>
      <c r="RA234" s="97"/>
      <c r="RB234" s="97"/>
      <c r="RC234" s="97"/>
      <c r="RD234" s="97"/>
      <c r="RE234" s="97"/>
      <c r="RF234" s="97"/>
      <c r="RG234" s="97"/>
      <c r="RH234" s="97"/>
      <c r="RI234" s="97"/>
      <c r="RJ234" s="97"/>
      <c r="RK234" s="97"/>
      <c r="RL234" s="97"/>
      <c r="RM234" s="97"/>
      <c r="RN234" s="97"/>
      <c r="RO234" s="97"/>
      <c r="RP234" s="97"/>
      <c r="RQ234" s="97"/>
      <c r="RR234" s="97"/>
      <c r="RS234" s="97"/>
      <c r="RT234" s="97"/>
      <c r="RU234" s="97"/>
      <c r="RV234" s="97"/>
      <c r="RW234" s="97"/>
      <c r="RX234" s="97"/>
      <c r="RY234" s="97"/>
      <c r="RZ234" s="97"/>
      <c r="SA234" s="97"/>
      <c r="SB234" s="97"/>
      <c r="SC234" s="97"/>
      <c r="SD234" s="97"/>
      <c r="SE234" s="97"/>
      <c r="SF234" s="97"/>
      <c r="SG234" s="97"/>
      <c r="SH234" s="97"/>
      <c r="SI234" s="97"/>
      <c r="SJ234" s="97"/>
      <c r="SK234" s="97"/>
      <c r="SL234" s="97"/>
      <c r="SM234" s="97"/>
      <c r="SN234" s="97"/>
      <c r="SO234" s="97"/>
      <c r="SP234" s="97"/>
      <c r="SQ234" s="97"/>
      <c r="SR234" s="97"/>
      <c r="SS234" s="97"/>
      <c r="ST234" s="97"/>
      <c r="SU234" s="97"/>
      <c r="SV234" s="97"/>
      <c r="SW234" s="97"/>
      <c r="SX234" s="97"/>
      <c r="SY234" s="97"/>
      <c r="SZ234" s="97"/>
      <c r="TA234" s="97"/>
      <c r="TB234" s="97"/>
      <c r="TC234" s="97"/>
      <c r="TD234" s="97"/>
      <c r="TE234" s="97"/>
      <c r="TF234" s="97"/>
      <c r="TG234" s="97"/>
      <c r="TH234" s="97"/>
      <c r="TI234" s="97"/>
      <c r="TJ234" s="97"/>
      <c r="TK234" s="97"/>
      <c r="TL234" s="97"/>
      <c r="TM234" s="97"/>
      <c r="TN234" s="97"/>
      <c r="TO234" s="97"/>
      <c r="TP234" s="97"/>
      <c r="TQ234" s="97"/>
      <c r="TR234" s="97"/>
      <c r="TS234" s="97"/>
      <c r="TT234" s="97"/>
      <c r="TU234" s="97"/>
      <c r="TV234" s="97"/>
      <c r="TW234" s="97"/>
      <c r="TX234" s="97"/>
      <c r="TY234" s="97"/>
      <c r="TZ234" s="97"/>
      <c r="UA234" s="97"/>
      <c r="UB234" s="97"/>
      <c r="UC234" s="97"/>
      <c r="UD234" s="97"/>
      <c r="UE234" s="97"/>
      <c r="UF234" s="97"/>
      <c r="UG234" s="97"/>
      <c r="UH234" s="97"/>
      <c r="UI234" s="97"/>
      <c r="UJ234" s="97"/>
      <c r="UK234" s="97"/>
      <c r="UL234" s="97"/>
      <c r="UM234" s="97"/>
      <c r="UN234" s="97"/>
      <c r="UO234" s="97"/>
      <c r="UP234" s="97"/>
      <c r="UQ234" s="97"/>
      <c r="UR234" s="97"/>
      <c r="US234" s="97"/>
      <c r="UT234" s="97"/>
      <c r="UU234" s="97"/>
      <c r="UV234" s="97"/>
      <c r="UW234" s="97"/>
      <c r="UX234" s="97"/>
      <c r="UY234" s="97"/>
      <c r="UZ234" s="97"/>
      <c r="VA234" s="97"/>
      <c r="VB234" s="97"/>
      <c r="VC234" s="97"/>
      <c r="VD234" s="97"/>
      <c r="VE234" s="97"/>
      <c r="VF234" s="97"/>
    </row>
    <row r="235" spans="1:578" s="98" customFormat="1" ht="15">
      <c r="A235" s="84">
        <v>157</v>
      </c>
      <c r="B235" s="29" t="s">
        <v>43</v>
      </c>
      <c r="C235" s="85" t="s">
        <v>44</v>
      </c>
      <c r="D235" s="86">
        <v>203</v>
      </c>
      <c r="E235" s="85" t="s">
        <v>45</v>
      </c>
      <c r="F235" s="25" t="s">
        <v>46</v>
      </c>
      <c r="G235" s="29" t="s">
        <v>606</v>
      </c>
      <c r="H235" s="26" t="s">
        <v>607</v>
      </c>
      <c r="I235" s="89">
        <v>35079</v>
      </c>
      <c r="J235" s="90" t="s">
        <v>353</v>
      </c>
      <c r="K235" s="90"/>
      <c r="L235" s="88">
        <v>40</v>
      </c>
      <c r="M235" s="88" t="s">
        <v>49</v>
      </c>
      <c r="N235" s="88" t="s">
        <v>59</v>
      </c>
      <c r="O235" s="26" t="s">
        <v>553</v>
      </c>
      <c r="P235" s="87" t="s">
        <v>1174</v>
      </c>
      <c r="Q235" s="34" t="s">
        <v>1148</v>
      </c>
      <c r="R235" s="88">
        <v>1</v>
      </c>
      <c r="S235" s="92">
        <v>11881</v>
      </c>
      <c r="T235" s="92">
        <v>500</v>
      </c>
      <c r="U235" s="92"/>
      <c r="V235" s="91">
        <f t="shared" si="91"/>
        <v>12381</v>
      </c>
      <c r="W235" s="92">
        <f t="shared" si="102"/>
        <v>2476.2000000000003</v>
      </c>
      <c r="X235" s="92"/>
      <c r="Y235" s="92">
        <f t="shared" si="92"/>
        <v>14857.2</v>
      </c>
      <c r="Z235" s="92">
        <v>926</v>
      </c>
      <c r="AA235" s="92">
        <v>630</v>
      </c>
      <c r="AB235" s="92">
        <f>102.68*5</f>
        <v>513.40000000000009</v>
      </c>
      <c r="AC235" s="92">
        <f t="shared" si="93"/>
        <v>2600.0099999999998</v>
      </c>
      <c r="AD235" s="92">
        <f t="shared" si="94"/>
        <v>445.71600000000001</v>
      </c>
      <c r="AE235" s="92">
        <f t="shared" si="95"/>
        <v>757.71719999999993</v>
      </c>
      <c r="AF235" s="92">
        <f t="shared" si="96"/>
        <v>297.14400000000001</v>
      </c>
      <c r="AG235" s="92">
        <f t="shared" si="97"/>
        <v>2735.5333333333333</v>
      </c>
      <c r="AH235" s="92">
        <f t="shared" si="98"/>
        <v>27355.333333333336</v>
      </c>
      <c r="AI235" s="92">
        <f t="shared" si="99"/>
        <v>8206.6</v>
      </c>
      <c r="AJ235" s="92">
        <f t="shared" si="103"/>
        <v>24218.642755555557</v>
      </c>
      <c r="AK235" s="92">
        <f t="shared" si="101"/>
        <v>290623.71306666668</v>
      </c>
      <c r="AL235" s="92"/>
      <c r="AM235" s="92"/>
      <c r="AN235" s="92"/>
      <c r="AO235" s="92"/>
      <c r="AP235" s="97"/>
      <c r="AQ235" s="94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97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97"/>
      <c r="KU235" s="97"/>
      <c r="KV235" s="97"/>
      <c r="KW235" s="97"/>
      <c r="KX235" s="97"/>
      <c r="KY235" s="97"/>
      <c r="KZ235" s="97"/>
      <c r="LA235" s="97"/>
      <c r="LB235" s="97"/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  <c r="TC235" s="97"/>
      <c r="TD235" s="97"/>
      <c r="TE235" s="97"/>
      <c r="TF235" s="97"/>
      <c r="TG235" s="97"/>
      <c r="TH235" s="97"/>
      <c r="TI235" s="97"/>
      <c r="TJ235" s="97"/>
      <c r="TK235" s="97"/>
      <c r="TL235" s="97"/>
      <c r="TM235" s="97"/>
      <c r="TN235" s="97"/>
      <c r="TO235" s="97"/>
      <c r="TP235" s="97"/>
      <c r="TQ235" s="97"/>
      <c r="TR235" s="97"/>
      <c r="TS235" s="97"/>
      <c r="TT235" s="97"/>
      <c r="TU235" s="97"/>
      <c r="TV235" s="97"/>
      <c r="TW235" s="97"/>
      <c r="TX235" s="97"/>
      <c r="TY235" s="97"/>
      <c r="TZ235" s="97"/>
      <c r="UA235" s="97"/>
      <c r="UB235" s="97"/>
      <c r="UC235" s="97"/>
      <c r="UD235" s="97"/>
      <c r="UE235" s="97"/>
      <c r="UF235" s="97"/>
      <c r="UG235" s="97"/>
      <c r="UH235" s="97"/>
      <c r="UI235" s="97"/>
      <c r="UJ235" s="97"/>
      <c r="UK235" s="97"/>
      <c r="UL235" s="97"/>
      <c r="UM235" s="97"/>
      <c r="UN235" s="97"/>
      <c r="UO235" s="97"/>
      <c r="UP235" s="97"/>
      <c r="UQ235" s="97"/>
      <c r="UR235" s="97"/>
      <c r="US235" s="97"/>
      <c r="UT235" s="97"/>
      <c r="UU235" s="97"/>
      <c r="UV235" s="97"/>
      <c r="UW235" s="97"/>
      <c r="UX235" s="97"/>
      <c r="UY235" s="97"/>
      <c r="UZ235" s="97"/>
      <c r="VA235" s="97"/>
      <c r="VB235" s="97"/>
      <c r="VC235" s="97"/>
      <c r="VD235" s="97"/>
      <c r="VE235" s="97"/>
      <c r="VF235" s="97"/>
    </row>
    <row r="236" spans="1:578" s="98" customFormat="1" ht="15">
      <c r="A236" s="84">
        <v>158</v>
      </c>
      <c r="B236" s="29" t="s">
        <v>43</v>
      </c>
      <c r="C236" s="85" t="s">
        <v>44</v>
      </c>
      <c r="D236" s="86">
        <v>203</v>
      </c>
      <c r="E236" s="85" t="s">
        <v>45</v>
      </c>
      <c r="F236" s="25" t="s">
        <v>46</v>
      </c>
      <c r="G236" s="29" t="s">
        <v>608</v>
      </c>
      <c r="H236" s="26" t="s">
        <v>609</v>
      </c>
      <c r="I236" s="89">
        <v>33604</v>
      </c>
      <c r="J236" s="90" t="s">
        <v>353</v>
      </c>
      <c r="K236" s="90"/>
      <c r="L236" s="88">
        <v>40</v>
      </c>
      <c r="M236" s="88" t="s">
        <v>49</v>
      </c>
      <c r="N236" s="88" t="s">
        <v>59</v>
      </c>
      <c r="O236" s="26" t="s">
        <v>553</v>
      </c>
      <c r="P236" s="87" t="s">
        <v>1174</v>
      </c>
      <c r="Q236" s="34" t="s">
        <v>1148</v>
      </c>
      <c r="R236" s="88">
        <v>1</v>
      </c>
      <c r="S236" s="92">
        <v>11881</v>
      </c>
      <c r="T236" s="92">
        <v>500</v>
      </c>
      <c r="U236" s="92"/>
      <c r="V236" s="91">
        <f t="shared" si="91"/>
        <v>12381</v>
      </c>
      <c r="W236" s="92">
        <f t="shared" si="102"/>
        <v>2476.2000000000003</v>
      </c>
      <c r="X236" s="92"/>
      <c r="Y236" s="92">
        <f t="shared" si="92"/>
        <v>14857.2</v>
      </c>
      <c r="Z236" s="92">
        <v>926</v>
      </c>
      <c r="AA236" s="92">
        <v>630</v>
      </c>
      <c r="AB236" s="93">
        <f>102.68*6</f>
        <v>616.08000000000004</v>
      </c>
      <c r="AC236" s="92">
        <f t="shared" si="93"/>
        <v>2600.0099999999998</v>
      </c>
      <c r="AD236" s="92">
        <f t="shared" si="94"/>
        <v>445.71600000000001</v>
      </c>
      <c r="AE236" s="92">
        <f t="shared" si="95"/>
        <v>757.71719999999993</v>
      </c>
      <c r="AF236" s="92">
        <f t="shared" si="96"/>
        <v>297.14400000000001</v>
      </c>
      <c r="AG236" s="92">
        <f t="shared" si="97"/>
        <v>2735.5333333333333</v>
      </c>
      <c r="AH236" s="92">
        <f t="shared" si="98"/>
        <v>27355.333333333336</v>
      </c>
      <c r="AI236" s="92">
        <f t="shared" si="99"/>
        <v>8206.6</v>
      </c>
      <c r="AJ236" s="92">
        <f t="shared" si="103"/>
        <v>24321.322755555557</v>
      </c>
      <c r="AK236" s="92">
        <f t="shared" si="101"/>
        <v>291855.87306666665</v>
      </c>
      <c r="AL236" s="92"/>
      <c r="AM236" s="92"/>
      <c r="AN236" s="92"/>
      <c r="AO236" s="92"/>
      <c r="AP236" s="97"/>
      <c r="AQ236" s="94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/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97"/>
      <c r="LW236" s="97"/>
      <c r="LX236" s="97"/>
      <c r="LY236" s="97"/>
      <c r="LZ236" s="97"/>
      <c r="MA236" s="97"/>
      <c r="MB236" s="97"/>
      <c r="MC236" s="97"/>
      <c r="MD236" s="97"/>
      <c r="ME236" s="97"/>
      <c r="MF236" s="97"/>
      <c r="MG236" s="97"/>
      <c r="MH236" s="97"/>
      <c r="MI236" s="97"/>
      <c r="MJ236" s="97"/>
      <c r="MK236" s="97"/>
      <c r="ML236" s="97"/>
      <c r="MM236" s="97"/>
      <c r="MN236" s="97"/>
      <c r="MO236" s="97"/>
      <c r="MP236" s="97"/>
      <c r="MQ236" s="97"/>
      <c r="MR236" s="97"/>
      <c r="MS236" s="97"/>
      <c r="MT236" s="97"/>
      <c r="MU236" s="97"/>
      <c r="MV236" s="97"/>
      <c r="MW236" s="97"/>
      <c r="MX236" s="97"/>
      <c r="MY236" s="97"/>
      <c r="MZ236" s="97"/>
      <c r="NA236" s="97"/>
      <c r="NB236" s="97"/>
      <c r="NC236" s="97"/>
      <c r="ND236" s="97"/>
      <c r="NE236" s="97"/>
      <c r="NF236" s="97"/>
      <c r="NG236" s="97"/>
      <c r="NH236" s="97"/>
      <c r="NI236" s="97"/>
      <c r="NJ236" s="97"/>
      <c r="NK236" s="97"/>
      <c r="NL236" s="97"/>
      <c r="NM236" s="97"/>
      <c r="NN236" s="97"/>
      <c r="NO236" s="97"/>
      <c r="NP236" s="97"/>
      <c r="NQ236" s="97"/>
      <c r="NR236" s="97"/>
      <c r="NS236" s="97"/>
      <c r="NT236" s="97"/>
      <c r="NU236" s="97"/>
      <c r="NV236" s="97"/>
      <c r="NW236" s="97"/>
      <c r="NX236" s="97"/>
      <c r="NY236" s="97"/>
      <c r="NZ236" s="97"/>
      <c r="OA236" s="97"/>
      <c r="OB236" s="97"/>
      <c r="OC236" s="97"/>
      <c r="OD236" s="97"/>
      <c r="OE236" s="97"/>
      <c r="OF236" s="97"/>
      <c r="OG236" s="97"/>
      <c r="OH236" s="97"/>
      <c r="OI236" s="97"/>
      <c r="OJ236" s="97"/>
      <c r="OK236" s="97"/>
      <c r="OL236" s="97"/>
      <c r="OM236" s="97"/>
      <c r="ON236" s="97"/>
      <c r="OO236" s="97"/>
      <c r="OP236" s="97"/>
      <c r="OQ236" s="97"/>
      <c r="OR236" s="97"/>
      <c r="OS236" s="97"/>
      <c r="OT236" s="97"/>
      <c r="OU236" s="97"/>
      <c r="OV236" s="97"/>
      <c r="OW236" s="97"/>
      <c r="OX236" s="97"/>
      <c r="OY236" s="97"/>
      <c r="OZ236" s="97"/>
      <c r="PA236" s="97"/>
      <c r="PB236" s="97"/>
      <c r="PC236" s="97"/>
      <c r="PD236" s="97"/>
      <c r="PE236" s="97"/>
      <c r="PF236" s="97"/>
      <c r="PG236" s="97"/>
      <c r="PH236" s="97"/>
      <c r="PI236" s="97"/>
      <c r="PJ236" s="97"/>
      <c r="PK236" s="97"/>
      <c r="PL236" s="97"/>
      <c r="PM236" s="97"/>
      <c r="PN236" s="97"/>
      <c r="PO236" s="97"/>
      <c r="PP236" s="97"/>
      <c r="PQ236" s="97"/>
      <c r="PR236" s="97"/>
      <c r="PS236" s="97"/>
      <c r="PT236" s="97"/>
      <c r="PU236" s="97"/>
      <c r="PV236" s="97"/>
      <c r="PW236" s="97"/>
      <c r="PX236" s="97"/>
      <c r="PY236" s="97"/>
      <c r="PZ236" s="97"/>
      <c r="QA236" s="97"/>
      <c r="QB236" s="97"/>
      <c r="QC236" s="97"/>
      <c r="QD236" s="97"/>
      <c r="QE236" s="97"/>
      <c r="QF236" s="97"/>
      <c r="QG236" s="97"/>
      <c r="QH236" s="97"/>
      <c r="QI236" s="97"/>
      <c r="QJ236" s="97"/>
      <c r="QK236" s="97"/>
      <c r="QL236" s="97"/>
      <c r="QM236" s="97"/>
      <c r="QN236" s="97"/>
      <c r="QO236" s="97"/>
      <c r="QP236" s="97"/>
      <c r="QQ236" s="97"/>
      <c r="QR236" s="97"/>
      <c r="QS236" s="97"/>
      <c r="QT236" s="97"/>
      <c r="QU236" s="97"/>
      <c r="QV236" s="97"/>
      <c r="QW236" s="97"/>
      <c r="QX236" s="97"/>
      <c r="QY236" s="97"/>
      <c r="QZ236" s="97"/>
      <c r="RA236" s="97"/>
      <c r="RB236" s="97"/>
      <c r="RC236" s="97"/>
      <c r="RD236" s="97"/>
      <c r="RE236" s="97"/>
      <c r="RF236" s="97"/>
      <c r="RG236" s="97"/>
      <c r="RH236" s="97"/>
      <c r="RI236" s="97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  <c r="TC236" s="97"/>
      <c r="TD236" s="97"/>
      <c r="TE236" s="97"/>
      <c r="TF236" s="97"/>
      <c r="TG236" s="97"/>
      <c r="TH236" s="97"/>
      <c r="TI236" s="97"/>
      <c r="TJ236" s="97"/>
      <c r="TK236" s="97"/>
      <c r="TL236" s="97"/>
      <c r="TM236" s="97"/>
      <c r="TN236" s="97"/>
      <c r="TO236" s="97"/>
      <c r="TP236" s="97"/>
      <c r="TQ236" s="97"/>
      <c r="TR236" s="97"/>
      <c r="TS236" s="97"/>
      <c r="TT236" s="97"/>
      <c r="TU236" s="97"/>
      <c r="TV236" s="97"/>
      <c r="TW236" s="97"/>
      <c r="TX236" s="97"/>
      <c r="TY236" s="97"/>
      <c r="TZ236" s="97"/>
      <c r="UA236" s="97"/>
      <c r="UB236" s="97"/>
      <c r="UC236" s="97"/>
      <c r="UD236" s="97"/>
      <c r="UE236" s="97"/>
      <c r="UF236" s="97"/>
      <c r="UG236" s="97"/>
      <c r="UH236" s="97"/>
      <c r="UI236" s="97"/>
      <c r="UJ236" s="97"/>
      <c r="UK236" s="97"/>
      <c r="UL236" s="97"/>
      <c r="UM236" s="97"/>
      <c r="UN236" s="97"/>
      <c r="UO236" s="97"/>
      <c r="UP236" s="97"/>
      <c r="UQ236" s="97"/>
      <c r="UR236" s="97"/>
      <c r="US236" s="97"/>
      <c r="UT236" s="97"/>
      <c r="UU236" s="97"/>
      <c r="UV236" s="97"/>
      <c r="UW236" s="97"/>
      <c r="UX236" s="97"/>
      <c r="UY236" s="97"/>
      <c r="UZ236" s="97"/>
      <c r="VA236" s="97"/>
      <c r="VB236" s="97"/>
      <c r="VC236" s="97"/>
      <c r="VD236" s="97"/>
      <c r="VE236" s="97"/>
      <c r="VF236" s="97"/>
    </row>
    <row r="237" spans="1:578" s="98" customFormat="1" ht="15">
      <c r="A237" s="84">
        <v>159</v>
      </c>
      <c r="B237" s="29" t="s">
        <v>43</v>
      </c>
      <c r="C237" s="85" t="s">
        <v>44</v>
      </c>
      <c r="D237" s="86">
        <v>203</v>
      </c>
      <c r="E237" s="85" t="s">
        <v>45</v>
      </c>
      <c r="F237" s="25" t="s">
        <v>46</v>
      </c>
      <c r="G237" s="29" t="s">
        <v>610</v>
      </c>
      <c r="H237" s="26" t="s">
        <v>611</v>
      </c>
      <c r="I237" s="89">
        <v>33604</v>
      </c>
      <c r="J237" s="90" t="s">
        <v>353</v>
      </c>
      <c r="K237" s="90"/>
      <c r="L237" s="88">
        <v>40</v>
      </c>
      <c r="M237" s="88" t="s">
        <v>49</v>
      </c>
      <c r="N237" s="88" t="s">
        <v>59</v>
      </c>
      <c r="O237" s="26" t="s">
        <v>553</v>
      </c>
      <c r="P237" s="87" t="s">
        <v>1174</v>
      </c>
      <c r="Q237" s="34" t="s">
        <v>1148</v>
      </c>
      <c r="R237" s="88">
        <v>1</v>
      </c>
      <c r="S237" s="92">
        <v>11881</v>
      </c>
      <c r="T237" s="92">
        <v>500</v>
      </c>
      <c r="U237" s="92"/>
      <c r="V237" s="91">
        <f t="shared" ref="V237:V268" si="104">+S237+T237+U237</f>
        <v>12381</v>
      </c>
      <c r="W237" s="92">
        <f t="shared" si="102"/>
        <v>2476.2000000000003</v>
      </c>
      <c r="X237" s="92"/>
      <c r="Y237" s="92">
        <f t="shared" ref="Y237:Y268" si="105">+V237+W237+X237</f>
        <v>14857.2</v>
      </c>
      <c r="Z237" s="92">
        <v>926</v>
      </c>
      <c r="AA237" s="92">
        <v>630</v>
      </c>
      <c r="AB237" s="93">
        <f>102.68*6</f>
        <v>616.08000000000004</v>
      </c>
      <c r="AC237" s="92">
        <f t="shared" ref="AC237:AC268" si="106">Y237*17.5%</f>
        <v>2600.0099999999998</v>
      </c>
      <c r="AD237" s="92">
        <f t="shared" ref="AD237:AD268" si="107">Y237*3%</f>
        <v>445.71600000000001</v>
      </c>
      <c r="AE237" s="92">
        <f t="shared" ref="AE237:AE268" si="108">Y237*5.1%</f>
        <v>757.71719999999993</v>
      </c>
      <c r="AF237" s="92">
        <f t="shared" ref="AF237:AF268" si="109">Y237*2%</f>
        <v>297.14400000000001</v>
      </c>
      <c r="AG237" s="92">
        <f t="shared" ref="AG237:AG268" si="110">(Y237+Z237+AA237)/30*5</f>
        <v>2735.5333333333333</v>
      </c>
      <c r="AH237" s="92">
        <f t="shared" ref="AH237:AH268" si="111">(Y237+Z237+AA237)/30*50</f>
        <v>27355.333333333336</v>
      </c>
      <c r="AI237" s="92">
        <f t="shared" ref="AI237:AI268" si="112">(Y237+Z237+AA237)/2</f>
        <v>8206.6</v>
      </c>
      <c r="AJ237" s="92">
        <f t="shared" si="103"/>
        <v>24321.322755555557</v>
      </c>
      <c r="AK237" s="92">
        <f t="shared" ref="AK237:AK268" si="113">+AJ237*12</f>
        <v>291855.87306666665</v>
      </c>
      <c r="AL237" s="92"/>
      <c r="AM237" s="92"/>
      <c r="AN237" s="92"/>
      <c r="AO237" s="92"/>
      <c r="AP237" s="97"/>
      <c r="AQ237" s="94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97"/>
      <c r="LW237" s="97"/>
      <c r="LX237" s="97"/>
      <c r="LY237" s="97"/>
      <c r="LZ237" s="97"/>
      <c r="MA237" s="97"/>
      <c r="MB237" s="97"/>
      <c r="MC237" s="97"/>
      <c r="MD237" s="97"/>
      <c r="ME237" s="97"/>
      <c r="MF237" s="97"/>
      <c r="MG237" s="97"/>
      <c r="MH237" s="97"/>
      <c r="MI237" s="97"/>
      <c r="MJ237" s="97"/>
      <c r="MK237" s="97"/>
      <c r="ML237" s="97"/>
      <c r="MM237" s="97"/>
      <c r="MN237" s="97"/>
      <c r="MO237" s="97"/>
      <c r="MP237" s="97"/>
      <c r="MQ237" s="97"/>
      <c r="MR237" s="97"/>
      <c r="MS237" s="97"/>
      <c r="MT237" s="97"/>
      <c r="MU237" s="97"/>
      <c r="MV237" s="97"/>
      <c r="MW237" s="97"/>
      <c r="MX237" s="97"/>
      <c r="MY237" s="97"/>
      <c r="MZ237" s="97"/>
      <c r="NA237" s="97"/>
      <c r="NB237" s="97"/>
      <c r="NC237" s="97"/>
      <c r="ND237" s="97"/>
      <c r="NE237" s="97"/>
      <c r="NF237" s="97"/>
      <c r="NG237" s="97"/>
      <c r="NH237" s="97"/>
      <c r="NI237" s="97"/>
      <c r="NJ237" s="97"/>
      <c r="NK237" s="97"/>
      <c r="NL237" s="97"/>
      <c r="NM237" s="97"/>
      <c r="NN237" s="97"/>
      <c r="NO237" s="97"/>
      <c r="NP237" s="97"/>
      <c r="NQ237" s="97"/>
      <c r="NR237" s="97"/>
      <c r="NS237" s="97"/>
      <c r="NT237" s="97"/>
      <c r="NU237" s="97"/>
      <c r="NV237" s="97"/>
      <c r="NW237" s="97"/>
      <c r="NX237" s="97"/>
      <c r="NY237" s="97"/>
      <c r="NZ237" s="97"/>
      <c r="OA237" s="97"/>
      <c r="OB237" s="97"/>
      <c r="OC237" s="97"/>
      <c r="OD237" s="97"/>
      <c r="OE237" s="97"/>
      <c r="OF237" s="97"/>
      <c r="OG237" s="97"/>
      <c r="OH237" s="97"/>
      <c r="OI237" s="97"/>
      <c r="OJ237" s="97"/>
      <c r="OK237" s="97"/>
      <c r="OL237" s="97"/>
      <c r="OM237" s="97"/>
      <c r="ON237" s="97"/>
      <c r="OO237" s="97"/>
      <c r="OP237" s="97"/>
      <c r="OQ237" s="97"/>
      <c r="OR237" s="97"/>
      <c r="OS237" s="97"/>
      <c r="OT237" s="97"/>
      <c r="OU237" s="97"/>
      <c r="OV237" s="97"/>
      <c r="OW237" s="97"/>
      <c r="OX237" s="97"/>
      <c r="OY237" s="97"/>
      <c r="OZ237" s="97"/>
      <c r="PA237" s="97"/>
      <c r="PB237" s="97"/>
      <c r="PC237" s="97"/>
      <c r="PD237" s="97"/>
      <c r="PE237" s="97"/>
      <c r="PF237" s="97"/>
      <c r="PG237" s="97"/>
      <c r="PH237" s="97"/>
      <c r="PI237" s="97"/>
      <c r="PJ237" s="97"/>
      <c r="PK237" s="97"/>
      <c r="PL237" s="97"/>
      <c r="PM237" s="97"/>
      <c r="PN237" s="97"/>
      <c r="PO237" s="97"/>
      <c r="PP237" s="97"/>
      <c r="PQ237" s="97"/>
      <c r="PR237" s="97"/>
      <c r="PS237" s="97"/>
      <c r="PT237" s="97"/>
      <c r="PU237" s="97"/>
      <c r="PV237" s="97"/>
      <c r="PW237" s="97"/>
      <c r="PX237" s="97"/>
      <c r="PY237" s="97"/>
      <c r="PZ237" s="97"/>
      <c r="QA237" s="97"/>
      <c r="QB237" s="97"/>
      <c r="QC237" s="97"/>
      <c r="QD237" s="97"/>
      <c r="QE237" s="97"/>
      <c r="QF237" s="97"/>
      <c r="QG237" s="97"/>
      <c r="QH237" s="97"/>
      <c r="QI237" s="97"/>
      <c r="QJ237" s="97"/>
      <c r="QK237" s="97"/>
      <c r="QL237" s="97"/>
      <c r="QM237" s="97"/>
      <c r="QN237" s="97"/>
      <c r="QO237" s="97"/>
      <c r="QP237" s="97"/>
      <c r="QQ237" s="97"/>
      <c r="QR237" s="97"/>
      <c r="QS237" s="97"/>
      <c r="QT237" s="97"/>
      <c r="QU237" s="97"/>
      <c r="QV237" s="97"/>
      <c r="QW237" s="97"/>
      <c r="QX237" s="97"/>
      <c r="QY237" s="97"/>
      <c r="QZ237" s="97"/>
      <c r="RA237" s="97"/>
      <c r="RB237" s="97"/>
      <c r="RC237" s="97"/>
      <c r="RD237" s="97"/>
      <c r="RE237" s="97"/>
      <c r="RF237" s="97"/>
      <c r="RG237" s="97"/>
      <c r="RH237" s="97"/>
      <c r="RI237" s="97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  <c r="TC237" s="97"/>
      <c r="TD237" s="97"/>
      <c r="TE237" s="97"/>
      <c r="TF237" s="97"/>
      <c r="TG237" s="97"/>
      <c r="TH237" s="97"/>
      <c r="TI237" s="97"/>
      <c r="TJ237" s="97"/>
      <c r="TK237" s="97"/>
      <c r="TL237" s="97"/>
      <c r="TM237" s="97"/>
      <c r="TN237" s="97"/>
      <c r="TO237" s="97"/>
      <c r="TP237" s="97"/>
      <c r="TQ237" s="97"/>
      <c r="TR237" s="97"/>
      <c r="TS237" s="97"/>
      <c r="TT237" s="97"/>
      <c r="TU237" s="97"/>
      <c r="TV237" s="97"/>
      <c r="TW237" s="97"/>
      <c r="TX237" s="97"/>
      <c r="TY237" s="97"/>
      <c r="TZ237" s="97"/>
      <c r="UA237" s="97"/>
      <c r="UB237" s="97"/>
      <c r="UC237" s="97"/>
      <c r="UD237" s="97"/>
      <c r="UE237" s="97"/>
      <c r="UF237" s="97"/>
      <c r="UG237" s="97"/>
      <c r="UH237" s="97"/>
      <c r="UI237" s="97"/>
      <c r="UJ237" s="97"/>
      <c r="UK237" s="97"/>
      <c r="UL237" s="97"/>
      <c r="UM237" s="97"/>
      <c r="UN237" s="97"/>
      <c r="UO237" s="97"/>
      <c r="UP237" s="97"/>
      <c r="UQ237" s="97"/>
      <c r="UR237" s="97"/>
      <c r="US237" s="97"/>
      <c r="UT237" s="97"/>
      <c r="UU237" s="97"/>
      <c r="UV237" s="97"/>
      <c r="UW237" s="97"/>
      <c r="UX237" s="97"/>
      <c r="UY237" s="97"/>
      <c r="UZ237" s="97"/>
      <c r="VA237" s="97"/>
      <c r="VB237" s="97"/>
      <c r="VC237" s="97"/>
      <c r="VD237" s="97"/>
      <c r="VE237" s="97"/>
      <c r="VF237" s="97"/>
    </row>
    <row r="238" spans="1:578" s="98" customFormat="1" ht="15">
      <c r="A238" s="84">
        <v>160</v>
      </c>
      <c r="B238" s="29" t="s">
        <v>43</v>
      </c>
      <c r="C238" s="85" t="s">
        <v>44</v>
      </c>
      <c r="D238" s="86">
        <v>203</v>
      </c>
      <c r="E238" s="85" t="s">
        <v>45</v>
      </c>
      <c r="F238" s="25" t="s">
        <v>46</v>
      </c>
      <c r="G238" s="29" t="s">
        <v>612</v>
      </c>
      <c r="H238" s="26" t="s">
        <v>613</v>
      </c>
      <c r="I238" s="89" t="s">
        <v>614</v>
      </c>
      <c r="J238" s="90" t="s">
        <v>353</v>
      </c>
      <c r="K238" s="90"/>
      <c r="L238" s="88">
        <v>40</v>
      </c>
      <c r="M238" s="88" t="s">
        <v>49</v>
      </c>
      <c r="N238" s="88" t="s">
        <v>59</v>
      </c>
      <c r="O238" s="26" t="s">
        <v>553</v>
      </c>
      <c r="P238" s="87" t="s">
        <v>1174</v>
      </c>
      <c r="Q238" s="34" t="s">
        <v>1148</v>
      </c>
      <c r="R238" s="88">
        <v>1</v>
      </c>
      <c r="S238" s="92">
        <v>11881</v>
      </c>
      <c r="T238" s="92">
        <v>500</v>
      </c>
      <c r="U238" s="92"/>
      <c r="V238" s="91">
        <f t="shared" si="104"/>
        <v>12381</v>
      </c>
      <c r="W238" s="92">
        <f t="shared" si="102"/>
        <v>2476.2000000000003</v>
      </c>
      <c r="X238" s="92"/>
      <c r="Y238" s="92">
        <f t="shared" si="105"/>
        <v>14857.2</v>
      </c>
      <c r="Z238" s="92">
        <v>926</v>
      </c>
      <c r="AA238" s="92">
        <v>630</v>
      </c>
      <c r="AB238" s="93"/>
      <c r="AC238" s="92">
        <f t="shared" si="106"/>
        <v>2600.0099999999998</v>
      </c>
      <c r="AD238" s="92">
        <f t="shared" si="107"/>
        <v>445.71600000000001</v>
      </c>
      <c r="AE238" s="92">
        <f t="shared" si="108"/>
        <v>757.71719999999993</v>
      </c>
      <c r="AF238" s="92">
        <f t="shared" si="109"/>
        <v>297.14400000000001</v>
      </c>
      <c r="AG238" s="92">
        <f t="shared" si="110"/>
        <v>2735.5333333333333</v>
      </c>
      <c r="AH238" s="92">
        <f t="shared" si="111"/>
        <v>27355.333333333336</v>
      </c>
      <c r="AI238" s="92">
        <f t="shared" si="112"/>
        <v>8206.6</v>
      </c>
      <c r="AJ238" s="92">
        <f t="shared" si="103"/>
        <v>23705.242755555555</v>
      </c>
      <c r="AK238" s="92">
        <f t="shared" si="113"/>
        <v>284462.91306666669</v>
      </c>
      <c r="AL238" s="92"/>
      <c r="AM238" s="92"/>
      <c r="AN238" s="92"/>
      <c r="AO238" s="92"/>
      <c r="AP238" s="97"/>
      <c r="AQ238" s="94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97"/>
      <c r="LW238" s="97"/>
      <c r="LX238" s="97"/>
      <c r="LY238" s="97"/>
      <c r="LZ238" s="97"/>
      <c r="MA238" s="97"/>
      <c r="MB238" s="97"/>
      <c r="MC238" s="97"/>
      <c r="MD238" s="97"/>
      <c r="ME238" s="97"/>
      <c r="MF238" s="97"/>
      <c r="MG238" s="97"/>
      <c r="MH238" s="97"/>
      <c r="MI238" s="97"/>
      <c r="MJ238" s="97"/>
      <c r="MK238" s="97"/>
      <c r="ML238" s="97"/>
      <c r="MM238" s="97"/>
      <c r="MN238" s="97"/>
      <c r="MO238" s="97"/>
      <c r="MP238" s="97"/>
      <c r="MQ238" s="97"/>
      <c r="MR238" s="97"/>
      <c r="MS238" s="97"/>
      <c r="MT238" s="97"/>
      <c r="MU238" s="97"/>
      <c r="MV238" s="97"/>
      <c r="MW238" s="97"/>
      <c r="MX238" s="97"/>
      <c r="MY238" s="97"/>
      <c r="MZ238" s="97"/>
      <c r="NA238" s="97"/>
      <c r="NB238" s="97"/>
      <c r="NC238" s="97"/>
      <c r="ND238" s="97"/>
      <c r="NE238" s="97"/>
      <c r="NF238" s="97"/>
      <c r="NG238" s="97"/>
      <c r="NH238" s="97"/>
      <c r="NI238" s="97"/>
      <c r="NJ238" s="97"/>
      <c r="NK238" s="97"/>
      <c r="NL238" s="97"/>
      <c r="NM238" s="97"/>
      <c r="NN238" s="97"/>
      <c r="NO238" s="97"/>
      <c r="NP238" s="97"/>
      <c r="NQ238" s="97"/>
      <c r="NR238" s="97"/>
      <c r="NS238" s="97"/>
      <c r="NT238" s="97"/>
      <c r="NU238" s="97"/>
      <c r="NV238" s="97"/>
      <c r="NW238" s="97"/>
      <c r="NX238" s="97"/>
      <c r="NY238" s="97"/>
      <c r="NZ238" s="97"/>
      <c r="OA238" s="97"/>
      <c r="OB238" s="97"/>
      <c r="OC238" s="97"/>
      <c r="OD238" s="97"/>
      <c r="OE238" s="97"/>
      <c r="OF238" s="97"/>
      <c r="OG238" s="97"/>
      <c r="OH238" s="97"/>
      <c r="OI238" s="97"/>
      <c r="OJ238" s="97"/>
      <c r="OK238" s="97"/>
      <c r="OL238" s="97"/>
      <c r="OM238" s="97"/>
      <c r="ON238" s="97"/>
      <c r="OO238" s="97"/>
      <c r="OP238" s="97"/>
      <c r="OQ238" s="97"/>
      <c r="OR238" s="97"/>
      <c r="OS238" s="97"/>
      <c r="OT238" s="97"/>
      <c r="OU238" s="97"/>
      <c r="OV238" s="97"/>
      <c r="OW238" s="97"/>
      <c r="OX238" s="97"/>
      <c r="OY238" s="97"/>
      <c r="OZ238" s="97"/>
      <c r="PA238" s="97"/>
      <c r="PB238" s="97"/>
      <c r="PC238" s="97"/>
      <c r="PD238" s="97"/>
      <c r="PE238" s="97"/>
      <c r="PF238" s="97"/>
      <c r="PG238" s="97"/>
      <c r="PH238" s="97"/>
      <c r="PI238" s="97"/>
      <c r="PJ238" s="97"/>
      <c r="PK238" s="97"/>
      <c r="PL238" s="97"/>
      <c r="PM238" s="97"/>
      <c r="PN238" s="97"/>
      <c r="PO238" s="97"/>
      <c r="PP238" s="97"/>
      <c r="PQ238" s="97"/>
      <c r="PR238" s="97"/>
      <c r="PS238" s="97"/>
      <c r="PT238" s="97"/>
      <c r="PU238" s="97"/>
      <c r="PV238" s="97"/>
      <c r="PW238" s="97"/>
      <c r="PX238" s="97"/>
      <c r="PY238" s="97"/>
      <c r="PZ238" s="97"/>
      <c r="QA238" s="97"/>
      <c r="QB238" s="97"/>
      <c r="QC238" s="97"/>
      <c r="QD238" s="97"/>
      <c r="QE238" s="97"/>
      <c r="QF238" s="97"/>
      <c r="QG238" s="97"/>
      <c r="QH238" s="97"/>
      <c r="QI238" s="97"/>
      <c r="QJ238" s="97"/>
      <c r="QK238" s="97"/>
      <c r="QL238" s="97"/>
      <c r="QM238" s="97"/>
      <c r="QN238" s="97"/>
      <c r="QO238" s="97"/>
      <c r="QP238" s="97"/>
      <c r="QQ238" s="97"/>
      <c r="QR238" s="97"/>
      <c r="QS238" s="97"/>
      <c r="QT238" s="97"/>
      <c r="QU238" s="97"/>
      <c r="QV238" s="97"/>
      <c r="QW238" s="97"/>
      <c r="QX238" s="97"/>
      <c r="QY238" s="97"/>
      <c r="QZ238" s="97"/>
      <c r="RA238" s="97"/>
      <c r="RB238" s="97"/>
      <c r="RC238" s="97"/>
      <c r="RD238" s="97"/>
      <c r="RE238" s="97"/>
      <c r="RF238" s="97"/>
      <c r="RG238" s="97"/>
      <c r="RH238" s="97"/>
      <c r="RI238" s="97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  <c r="TC238" s="97"/>
      <c r="TD238" s="97"/>
      <c r="TE238" s="97"/>
      <c r="TF238" s="97"/>
      <c r="TG238" s="97"/>
      <c r="TH238" s="97"/>
      <c r="TI238" s="97"/>
      <c r="TJ238" s="97"/>
      <c r="TK238" s="97"/>
      <c r="TL238" s="97"/>
      <c r="TM238" s="97"/>
      <c r="TN238" s="97"/>
      <c r="TO238" s="97"/>
      <c r="TP238" s="97"/>
      <c r="TQ238" s="97"/>
      <c r="TR238" s="97"/>
      <c r="TS238" s="97"/>
      <c r="TT238" s="97"/>
      <c r="TU238" s="97"/>
      <c r="TV238" s="97"/>
      <c r="TW238" s="97"/>
      <c r="TX238" s="97"/>
      <c r="TY238" s="97"/>
      <c r="TZ238" s="97"/>
      <c r="UA238" s="97"/>
      <c r="UB238" s="97"/>
      <c r="UC238" s="97"/>
      <c r="UD238" s="97"/>
      <c r="UE238" s="97"/>
      <c r="UF238" s="97"/>
      <c r="UG238" s="97"/>
      <c r="UH238" s="97"/>
      <c r="UI238" s="97"/>
      <c r="UJ238" s="97"/>
      <c r="UK238" s="97"/>
      <c r="UL238" s="97"/>
      <c r="UM238" s="97"/>
      <c r="UN238" s="97"/>
      <c r="UO238" s="97"/>
      <c r="UP238" s="97"/>
      <c r="UQ238" s="97"/>
      <c r="UR238" s="97"/>
      <c r="US238" s="97"/>
      <c r="UT238" s="97"/>
      <c r="UU238" s="97"/>
      <c r="UV238" s="97"/>
      <c r="UW238" s="97"/>
      <c r="UX238" s="97"/>
      <c r="UY238" s="97"/>
      <c r="UZ238" s="97"/>
      <c r="VA238" s="97"/>
      <c r="VB238" s="97"/>
      <c r="VC238" s="97"/>
      <c r="VD238" s="97"/>
      <c r="VE238" s="97"/>
      <c r="VF238" s="97"/>
    </row>
    <row r="239" spans="1:578" s="98" customFormat="1" ht="15">
      <c r="A239" s="84">
        <v>161</v>
      </c>
      <c r="B239" s="29" t="s">
        <v>43</v>
      </c>
      <c r="C239" s="85" t="s">
        <v>44</v>
      </c>
      <c r="D239" s="86">
        <v>203</v>
      </c>
      <c r="E239" s="85" t="s">
        <v>45</v>
      </c>
      <c r="F239" s="25" t="s">
        <v>46</v>
      </c>
      <c r="G239" s="29" t="s">
        <v>615</v>
      </c>
      <c r="H239" s="26" t="s">
        <v>616</v>
      </c>
      <c r="I239" s="89">
        <v>35461</v>
      </c>
      <c r="J239" s="90" t="s">
        <v>353</v>
      </c>
      <c r="K239" s="90"/>
      <c r="L239" s="88">
        <v>40</v>
      </c>
      <c r="M239" s="88" t="s">
        <v>49</v>
      </c>
      <c r="N239" s="88" t="s">
        <v>59</v>
      </c>
      <c r="O239" s="26" t="s">
        <v>553</v>
      </c>
      <c r="P239" s="87" t="s">
        <v>1174</v>
      </c>
      <c r="Q239" s="34" t="s">
        <v>1148</v>
      </c>
      <c r="R239" s="88">
        <v>1</v>
      </c>
      <c r="S239" s="92">
        <v>11881</v>
      </c>
      <c r="T239" s="92">
        <v>500</v>
      </c>
      <c r="U239" s="92"/>
      <c r="V239" s="91">
        <f t="shared" si="104"/>
        <v>12381</v>
      </c>
      <c r="W239" s="92">
        <f t="shared" si="102"/>
        <v>2476.2000000000003</v>
      </c>
      <c r="X239" s="92"/>
      <c r="Y239" s="92">
        <f t="shared" si="105"/>
        <v>14857.2</v>
      </c>
      <c r="Z239" s="92">
        <v>926</v>
      </c>
      <c r="AA239" s="92">
        <v>630</v>
      </c>
      <c r="AB239" s="92">
        <f>102.68*5</f>
        <v>513.40000000000009</v>
      </c>
      <c r="AC239" s="92">
        <f t="shared" si="106"/>
        <v>2600.0099999999998</v>
      </c>
      <c r="AD239" s="92">
        <f t="shared" si="107"/>
        <v>445.71600000000001</v>
      </c>
      <c r="AE239" s="92">
        <f t="shared" si="108"/>
        <v>757.71719999999993</v>
      </c>
      <c r="AF239" s="92">
        <f t="shared" si="109"/>
        <v>297.14400000000001</v>
      </c>
      <c r="AG239" s="92">
        <f t="shared" si="110"/>
        <v>2735.5333333333333</v>
      </c>
      <c r="AH239" s="92">
        <f t="shared" si="111"/>
        <v>27355.333333333336</v>
      </c>
      <c r="AI239" s="92">
        <f t="shared" si="112"/>
        <v>8206.6</v>
      </c>
      <c r="AJ239" s="92">
        <f t="shared" si="103"/>
        <v>24218.642755555557</v>
      </c>
      <c r="AK239" s="92">
        <f t="shared" si="113"/>
        <v>290623.71306666668</v>
      </c>
      <c r="AL239" s="92"/>
      <c r="AM239" s="92"/>
      <c r="AN239" s="92"/>
      <c r="AO239" s="92"/>
      <c r="AP239" s="97"/>
      <c r="AQ239" s="94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97"/>
      <c r="LW239" s="97"/>
      <c r="LX239" s="97"/>
      <c r="LY239" s="97"/>
      <c r="LZ239" s="97"/>
      <c r="MA239" s="97"/>
      <c r="MB239" s="97"/>
      <c r="MC239" s="97"/>
      <c r="MD239" s="97"/>
      <c r="ME239" s="97"/>
      <c r="MF239" s="97"/>
      <c r="MG239" s="97"/>
      <c r="MH239" s="97"/>
      <c r="MI239" s="97"/>
      <c r="MJ239" s="97"/>
      <c r="MK239" s="97"/>
      <c r="ML239" s="97"/>
      <c r="MM239" s="97"/>
      <c r="MN239" s="97"/>
      <c r="MO239" s="97"/>
      <c r="MP239" s="97"/>
      <c r="MQ239" s="97"/>
      <c r="MR239" s="97"/>
      <c r="MS239" s="97"/>
      <c r="MT239" s="97"/>
      <c r="MU239" s="97"/>
      <c r="MV239" s="97"/>
      <c r="MW239" s="97"/>
      <c r="MX239" s="97"/>
      <c r="MY239" s="97"/>
      <c r="MZ239" s="97"/>
      <c r="NA239" s="97"/>
      <c r="NB239" s="97"/>
      <c r="NC239" s="97"/>
      <c r="ND239" s="97"/>
      <c r="NE239" s="97"/>
      <c r="NF239" s="97"/>
      <c r="NG239" s="97"/>
      <c r="NH239" s="97"/>
      <c r="NI239" s="97"/>
      <c r="NJ239" s="97"/>
      <c r="NK239" s="97"/>
      <c r="NL239" s="97"/>
      <c r="NM239" s="97"/>
      <c r="NN239" s="97"/>
      <c r="NO239" s="97"/>
      <c r="NP239" s="97"/>
      <c r="NQ239" s="97"/>
      <c r="NR239" s="97"/>
      <c r="NS239" s="97"/>
      <c r="NT239" s="97"/>
      <c r="NU239" s="97"/>
      <c r="NV239" s="97"/>
      <c r="NW239" s="97"/>
      <c r="NX239" s="97"/>
      <c r="NY239" s="97"/>
      <c r="NZ239" s="97"/>
      <c r="OA239" s="97"/>
      <c r="OB239" s="97"/>
      <c r="OC239" s="97"/>
      <c r="OD239" s="97"/>
      <c r="OE239" s="97"/>
      <c r="OF239" s="97"/>
      <c r="OG239" s="97"/>
      <c r="OH239" s="97"/>
      <c r="OI239" s="97"/>
      <c r="OJ239" s="97"/>
      <c r="OK239" s="97"/>
      <c r="OL239" s="97"/>
      <c r="OM239" s="97"/>
      <c r="ON239" s="97"/>
      <c r="OO239" s="97"/>
      <c r="OP239" s="97"/>
      <c r="OQ239" s="97"/>
      <c r="OR239" s="97"/>
      <c r="OS239" s="97"/>
      <c r="OT239" s="97"/>
      <c r="OU239" s="97"/>
      <c r="OV239" s="97"/>
      <c r="OW239" s="97"/>
      <c r="OX239" s="97"/>
      <c r="OY239" s="97"/>
      <c r="OZ239" s="97"/>
      <c r="PA239" s="97"/>
      <c r="PB239" s="97"/>
      <c r="PC239" s="97"/>
      <c r="PD239" s="97"/>
      <c r="PE239" s="97"/>
      <c r="PF239" s="97"/>
      <c r="PG239" s="97"/>
      <c r="PH239" s="97"/>
      <c r="PI239" s="97"/>
      <c r="PJ239" s="97"/>
      <c r="PK239" s="97"/>
      <c r="PL239" s="97"/>
      <c r="PM239" s="97"/>
      <c r="PN239" s="97"/>
      <c r="PO239" s="97"/>
      <c r="PP239" s="97"/>
      <c r="PQ239" s="97"/>
      <c r="PR239" s="97"/>
      <c r="PS239" s="97"/>
      <c r="PT239" s="97"/>
      <c r="PU239" s="97"/>
      <c r="PV239" s="97"/>
      <c r="PW239" s="97"/>
      <c r="PX239" s="97"/>
      <c r="PY239" s="97"/>
      <c r="PZ239" s="97"/>
      <c r="QA239" s="97"/>
      <c r="QB239" s="97"/>
      <c r="QC239" s="97"/>
      <c r="QD239" s="97"/>
      <c r="QE239" s="97"/>
      <c r="QF239" s="97"/>
      <c r="QG239" s="97"/>
      <c r="QH239" s="97"/>
      <c r="QI239" s="97"/>
      <c r="QJ239" s="97"/>
      <c r="QK239" s="97"/>
      <c r="QL239" s="97"/>
      <c r="QM239" s="97"/>
      <c r="QN239" s="97"/>
      <c r="QO239" s="97"/>
      <c r="QP239" s="97"/>
      <c r="QQ239" s="97"/>
      <c r="QR239" s="97"/>
      <c r="QS239" s="97"/>
      <c r="QT239" s="97"/>
      <c r="QU239" s="97"/>
      <c r="QV239" s="97"/>
      <c r="QW239" s="97"/>
      <c r="QX239" s="97"/>
      <c r="QY239" s="97"/>
      <c r="QZ239" s="97"/>
      <c r="RA239" s="97"/>
      <c r="RB239" s="97"/>
      <c r="RC239" s="97"/>
      <c r="RD239" s="97"/>
      <c r="RE239" s="97"/>
      <c r="RF239" s="97"/>
      <c r="RG239" s="97"/>
      <c r="RH239" s="97"/>
      <c r="RI239" s="97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  <c r="TC239" s="97"/>
      <c r="TD239" s="97"/>
      <c r="TE239" s="97"/>
      <c r="TF239" s="97"/>
      <c r="TG239" s="97"/>
      <c r="TH239" s="97"/>
      <c r="TI239" s="97"/>
      <c r="TJ239" s="97"/>
      <c r="TK239" s="97"/>
      <c r="TL239" s="97"/>
      <c r="TM239" s="97"/>
      <c r="TN239" s="97"/>
      <c r="TO239" s="97"/>
      <c r="TP239" s="97"/>
      <c r="TQ239" s="97"/>
      <c r="TR239" s="97"/>
      <c r="TS239" s="97"/>
      <c r="TT239" s="97"/>
      <c r="TU239" s="97"/>
      <c r="TV239" s="97"/>
      <c r="TW239" s="97"/>
      <c r="TX239" s="97"/>
      <c r="TY239" s="97"/>
      <c r="TZ239" s="97"/>
      <c r="UA239" s="97"/>
      <c r="UB239" s="97"/>
      <c r="UC239" s="97"/>
      <c r="UD239" s="97"/>
      <c r="UE239" s="97"/>
      <c r="UF239" s="97"/>
      <c r="UG239" s="97"/>
      <c r="UH239" s="97"/>
      <c r="UI239" s="97"/>
      <c r="UJ239" s="97"/>
      <c r="UK239" s="97"/>
      <c r="UL239" s="97"/>
      <c r="UM239" s="97"/>
      <c r="UN239" s="97"/>
      <c r="UO239" s="97"/>
      <c r="UP239" s="97"/>
      <c r="UQ239" s="97"/>
      <c r="UR239" s="97"/>
      <c r="US239" s="97"/>
      <c r="UT239" s="97"/>
      <c r="UU239" s="97"/>
      <c r="UV239" s="97"/>
      <c r="UW239" s="97"/>
      <c r="UX239" s="97"/>
      <c r="UY239" s="97"/>
      <c r="UZ239" s="97"/>
      <c r="VA239" s="97"/>
      <c r="VB239" s="97"/>
      <c r="VC239" s="97"/>
      <c r="VD239" s="97"/>
      <c r="VE239" s="97"/>
      <c r="VF239" s="97"/>
    </row>
    <row r="240" spans="1:578" s="98" customFormat="1" ht="15">
      <c r="A240" s="84">
        <v>162</v>
      </c>
      <c r="B240" s="29" t="s">
        <v>43</v>
      </c>
      <c r="C240" s="85" t="s">
        <v>44</v>
      </c>
      <c r="D240" s="86">
        <v>203</v>
      </c>
      <c r="E240" s="85" t="s">
        <v>45</v>
      </c>
      <c r="F240" s="25" t="s">
        <v>46</v>
      </c>
      <c r="G240" s="29" t="s">
        <v>617</v>
      </c>
      <c r="H240" s="26" t="s">
        <v>618</v>
      </c>
      <c r="I240" s="89">
        <v>38839</v>
      </c>
      <c r="J240" s="90" t="s">
        <v>353</v>
      </c>
      <c r="K240" s="90"/>
      <c r="L240" s="88">
        <v>40</v>
      </c>
      <c r="M240" s="88" t="s">
        <v>49</v>
      </c>
      <c r="N240" s="88" t="s">
        <v>59</v>
      </c>
      <c r="O240" s="26" t="s">
        <v>553</v>
      </c>
      <c r="P240" s="87" t="s">
        <v>1174</v>
      </c>
      <c r="Q240" s="34" t="s">
        <v>1148</v>
      </c>
      <c r="R240" s="88">
        <v>1</v>
      </c>
      <c r="S240" s="92">
        <v>11881</v>
      </c>
      <c r="T240" s="92">
        <v>500</v>
      </c>
      <c r="U240" s="92"/>
      <c r="V240" s="91">
        <f t="shared" si="104"/>
        <v>12381</v>
      </c>
      <c r="W240" s="92">
        <f t="shared" ref="W240:W271" si="114">+V240*20%</f>
        <v>2476.2000000000003</v>
      </c>
      <c r="X240" s="92"/>
      <c r="Y240" s="92">
        <f t="shared" si="105"/>
        <v>14857.2</v>
      </c>
      <c r="Z240" s="92">
        <v>926</v>
      </c>
      <c r="AA240" s="92">
        <v>630</v>
      </c>
      <c r="AB240" s="92">
        <f>102.68*3</f>
        <v>308.04000000000002</v>
      </c>
      <c r="AC240" s="92">
        <f t="shared" si="106"/>
        <v>2600.0099999999998</v>
      </c>
      <c r="AD240" s="92">
        <f t="shared" si="107"/>
        <v>445.71600000000001</v>
      </c>
      <c r="AE240" s="92">
        <f t="shared" si="108"/>
        <v>757.71719999999993</v>
      </c>
      <c r="AF240" s="92">
        <f t="shared" si="109"/>
        <v>297.14400000000001</v>
      </c>
      <c r="AG240" s="92">
        <f t="shared" si="110"/>
        <v>2735.5333333333333</v>
      </c>
      <c r="AH240" s="92">
        <f t="shared" si="111"/>
        <v>27355.333333333336</v>
      </c>
      <c r="AI240" s="92">
        <f t="shared" si="112"/>
        <v>8206.6</v>
      </c>
      <c r="AJ240" s="92">
        <f t="shared" ref="AJ240:AJ271" si="115">Y240+AB240+AC240+AD240+AE240+AF240+Z240+AA240+(AG240/12+AH240/12+AI240/12)</f>
        <v>24013.282755555556</v>
      </c>
      <c r="AK240" s="92">
        <f t="shared" si="113"/>
        <v>288159.39306666667</v>
      </c>
      <c r="AL240" s="92"/>
      <c r="AM240" s="92"/>
      <c r="AN240" s="92"/>
      <c r="AO240" s="92"/>
      <c r="AP240" s="97"/>
      <c r="AQ240" s="94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97"/>
      <c r="LW240" s="97"/>
      <c r="LX240" s="97"/>
      <c r="LY240" s="97"/>
      <c r="LZ240" s="97"/>
      <c r="MA240" s="97"/>
      <c r="MB240" s="97"/>
      <c r="MC240" s="97"/>
      <c r="MD240" s="97"/>
      <c r="ME240" s="97"/>
      <c r="MF240" s="97"/>
      <c r="MG240" s="97"/>
      <c r="MH240" s="97"/>
      <c r="MI240" s="97"/>
      <c r="MJ240" s="97"/>
      <c r="MK240" s="97"/>
      <c r="ML240" s="97"/>
      <c r="MM240" s="97"/>
      <c r="MN240" s="97"/>
      <c r="MO240" s="97"/>
      <c r="MP240" s="97"/>
      <c r="MQ240" s="97"/>
      <c r="MR240" s="97"/>
      <c r="MS240" s="97"/>
      <c r="MT240" s="97"/>
      <c r="MU240" s="97"/>
      <c r="MV240" s="97"/>
      <c r="MW240" s="97"/>
      <c r="MX240" s="97"/>
      <c r="MY240" s="97"/>
      <c r="MZ240" s="97"/>
      <c r="NA240" s="97"/>
      <c r="NB240" s="97"/>
      <c r="NC240" s="97"/>
      <c r="ND240" s="97"/>
      <c r="NE240" s="97"/>
      <c r="NF240" s="97"/>
      <c r="NG240" s="97"/>
      <c r="NH240" s="97"/>
      <c r="NI240" s="97"/>
      <c r="NJ240" s="97"/>
      <c r="NK240" s="97"/>
      <c r="NL240" s="97"/>
      <c r="NM240" s="97"/>
      <c r="NN240" s="97"/>
      <c r="NO240" s="97"/>
      <c r="NP240" s="97"/>
      <c r="NQ240" s="97"/>
      <c r="NR240" s="97"/>
      <c r="NS240" s="97"/>
      <c r="NT240" s="97"/>
      <c r="NU240" s="97"/>
      <c r="NV240" s="97"/>
      <c r="NW240" s="97"/>
      <c r="NX240" s="97"/>
      <c r="NY240" s="97"/>
      <c r="NZ240" s="97"/>
      <c r="OA240" s="97"/>
      <c r="OB240" s="97"/>
      <c r="OC240" s="97"/>
      <c r="OD240" s="97"/>
      <c r="OE240" s="97"/>
      <c r="OF240" s="97"/>
      <c r="OG240" s="97"/>
      <c r="OH240" s="97"/>
      <c r="OI240" s="97"/>
      <c r="OJ240" s="97"/>
      <c r="OK240" s="97"/>
      <c r="OL240" s="97"/>
      <c r="OM240" s="97"/>
      <c r="ON240" s="97"/>
      <c r="OO240" s="97"/>
      <c r="OP240" s="97"/>
      <c r="OQ240" s="97"/>
      <c r="OR240" s="97"/>
      <c r="OS240" s="97"/>
      <c r="OT240" s="97"/>
      <c r="OU240" s="97"/>
      <c r="OV240" s="97"/>
      <c r="OW240" s="97"/>
      <c r="OX240" s="97"/>
      <c r="OY240" s="97"/>
      <c r="OZ240" s="97"/>
      <c r="PA240" s="97"/>
      <c r="PB240" s="97"/>
      <c r="PC240" s="97"/>
      <c r="PD240" s="97"/>
      <c r="PE240" s="97"/>
      <c r="PF240" s="97"/>
      <c r="PG240" s="97"/>
      <c r="PH240" s="97"/>
      <c r="PI240" s="97"/>
      <c r="PJ240" s="97"/>
      <c r="PK240" s="97"/>
      <c r="PL240" s="97"/>
      <c r="PM240" s="97"/>
      <c r="PN240" s="97"/>
      <c r="PO240" s="97"/>
      <c r="PP240" s="97"/>
      <c r="PQ240" s="97"/>
      <c r="PR240" s="97"/>
      <c r="PS240" s="97"/>
      <c r="PT240" s="97"/>
      <c r="PU240" s="97"/>
      <c r="PV240" s="97"/>
      <c r="PW240" s="97"/>
      <c r="PX240" s="97"/>
      <c r="PY240" s="97"/>
      <c r="PZ240" s="97"/>
      <c r="QA240" s="97"/>
      <c r="QB240" s="97"/>
      <c r="QC240" s="97"/>
      <c r="QD240" s="97"/>
      <c r="QE240" s="97"/>
      <c r="QF240" s="97"/>
      <c r="QG240" s="97"/>
      <c r="QH240" s="97"/>
      <c r="QI240" s="97"/>
      <c r="QJ240" s="97"/>
      <c r="QK240" s="97"/>
      <c r="QL240" s="97"/>
      <c r="QM240" s="97"/>
      <c r="QN240" s="97"/>
      <c r="QO240" s="97"/>
      <c r="QP240" s="97"/>
      <c r="QQ240" s="97"/>
      <c r="QR240" s="97"/>
      <c r="QS240" s="97"/>
      <c r="QT240" s="97"/>
      <c r="QU240" s="97"/>
      <c r="QV240" s="97"/>
      <c r="QW240" s="97"/>
      <c r="QX240" s="97"/>
      <c r="QY240" s="97"/>
      <c r="QZ240" s="97"/>
      <c r="RA240" s="97"/>
      <c r="RB240" s="97"/>
      <c r="RC240" s="97"/>
      <c r="RD240" s="97"/>
      <c r="RE240" s="97"/>
      <c r="RF240" s="97"/>
      <c r="RG240" s="97"/>
      <c r="RH240" s="97"/>
      <c r="RI240" s="97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  <c r="TC240" s="97"/>
      <c r="TD240" s="97"/>
      <c r="TE240" s="97"/>
      <c r="TF240" s="97"/>
      <c r="TG240" s="97"/>
      <c r="TH240" s="97"/>
      <c r="TI240" s="97"/>
      <c r="TJ240" s="97"/>
      <c r="TK240" s="97"/>
      <c r="TL240" s="97"/>
      <c r="TM240" s="97"/>
      <c r="TN240" s="97"/>
      <c r="TO240" s="97"/>
      <c r="TP240" s="97"/>
      <c r="TQ240" s="97"/>
      <c r="TR240" s="97"/>
      <c r="TS240" s="97"/>
      <c r="TT240" s="97"/>
      <c r="TU240" s="97"/>
      <c r="TV240" s="97"/>
      <c r="TW240" s="97"/>
      <c r="TX240" s="97"/>
      <c r="TY240" s="97"/>
      <c r="TZ240" s="97"/>
      <c r="UA240" s="97"/>
      <c r="UB240" s="97"/>
      <c r="UC240" s="97"/>
      <c r="UD240" s="97"/>
      <c r="UE240" s="97"/>
      <c r="UF240" s="97"/>
      <c r="UG240" s="97"/>
      <c r="UH240" s="97"/>
      <c r="UI240" s="97"/>
      <c r="UJ240" s="97"/>
      <c r="UK240" s="97"/>
      <c r="UL240" s="97"/>
      <c r="UM240" s="97"/>
      <c r="UN240" s="97"/>
      <c r="UO240" s="97"/>
      <c r="UP240" s="97"/>
      <c r="UQ240" s="97"/>
      <c r="UR240" s="97"/>
      <c r="US240" s="97"/>
      <c r="UT240" s="97"/>
      <c r="UU240" s="97"/>
      <c r="UV240" s="97"/>
      <c r="UW240" s="97"/>
      <c r="UX240" s="97"/>
      <c r="UY240" s="97"/>
      <c r="UZ240" s="97"/>
      <c r="VA240" s="97"/>
      <c r="VB240" s="97"/>
      <c r="VC240" s="97"/>
      <c r="VD240" s="97"/>
      <c r="VE240" s="97"/>
      <c r="VF240" s="97"/>
    </row>
    <row r="241" spans="1:578" s="98" customFormat="1" ht="15">
      <c r="A241" s="84">
        <v>163</v>
      </c>
      <c r="B241" s="29" t="s">
        <v>43</v>
      </c>
      <c r="C241" s="85" t="s">
        <v>44</v>
      </c>
      <c r="D241" s="86">
        <v>203</v>
      </c>
      <c r="E241" s="85" t="s">
        <v>45</v>
      </c>
      <c r="F241" s="25" t="s">
        <v>46</v>
      </c>
      <c r="G241" s="29" t="s">
        <v>619</v>
      </c>
      <c r="H241" s="26" t="s">
        <v>620</v>
      </c>
      <c r="I241" s="89">
        <v>37820</v>
      </c>
      <c r="J241" s="90" t="s">
        <v>353</v>
      </c>
      <c r="K241" s="90"/>
      <c r="L241" s="88">
        <v>40</v>
      </c>
      <c r="M241" s="88" t="s">
        <v>49</v>
      </c>
      <c r="N241" s="88" t="s">
        <v>59</v>
      </c>
      <c r="O241" s="26" t="s">
        <v>553</v>
      </c>
      <c r="P241" s="87" t="s">
        <v>1174</v>
      </c>
      <c r="Q241" s="34" t="s">
        <v>1148</v>
      </c>
      <c r="R241" s="88">
        <v>1</v>
      </c>
      <c r="S241" s="92">
        <v>11881</v>
      </c>
      <c r="T241" s="92">
        <v>500</v>
      </c>
      <c r="U241" s="92"/>
      <c r="V241" s="91">
        <f t="shared" si="104"/>
        <v>12381</v>
      </c>
      <c r="W241" s="92">
        <f t="shared" si="114"/>
        <v>2476.2000000000003</v>
      </c>
      <c r="X241" s="92"/>
      <c r="Y241" s="92">
        <f t="shared" si="105"/>
        <v>14857.2</v>
      </c>
      <c r="Z241" s="92">
        <v>926</v>
      </c>
      <c r="AA241" s="92">
        <v>630</v>
      </c>
      <c r="AB241" s="93">
        <f>102.68*4</f>
        <v>410.72</v>
      </c>
      <c r="AC241" s="92">
        <f t="shared" si="106"/>
        <v>2600.0099999999998</v>
      </c>
      <c r="AD241" s="92">
        <f t="shared" si="107"/>
        <v>445.71600000000001</v>
      </c>
      <c r="AE241" s="92">
        <f t="shared" si="108"/>
        <v>757.71719999999993</v>
      </c>
      <c r="AF241" s="92">
        <f t="shared" si="109"/>
        <v>297.14400000000001</v>
      </c>
      <c r="AG241" s="92">
        <f t="shared" si="110"/>
        <v>2735.5333333333333</v>
      </c>
      <c r="AH241" s="92">
        <f t="shared" si="111"/>
        <v>27355.333333333336</v>
      </c>
      <c r="AI241" s="92">
        <f t="shared" si="112"/>
        <v>8206.6</v>
      </c>
      <c r="AJ241" s="92">
        <f t="shared" si="115"/>
        <v>24115.962755555556</v>
      </c>
      <c r="AK241" s="92">
        <f t="shared" si="113"/>
        <v>289391.5530666667</v>
      </c>
      <c r="AL241" s="92"/>
      <c r="AM241" s="92"/>
      <c r="AN241" s="92"/>
      <c r="AO241" s="92"/>
      <c r="AP241" s="97"/>
      <c r="AQ241" s="94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97"/>
      <c r="LW241" s="97"/>
      <c r="LX241" s="97"/>
      <c r="LY241" s="97"/>
      <c r="LZ241" s="97"/>
      <c r="MA241" s="97"/>
      <c r="MB241" s="97"/>
      <c r="MC241" s="97"/>
      <c r="MD241" s="97"/>
      <c r="ME241" s="97"/>
      <c r="MF241" s="97"/>
      <c r="MG241" s="97"/>
      <c r="MH241" s="97"/>
      <c r="MI241" s="97"/>
      <c r="MJ241" s="97"/>
      <c r="MK241" s="97"/>
      <c r="ML241" s="97"/>
      <c r="MM241" s="97"/>
      <c r="MN241" s="97"/>
      <c r="MO241" s="97"/>
      <c r="MP241" s="97"/>
      <c r="MQ241" s="97"/>
      <c r="MR241" s="97"/>
      <c r="MS241" s="97"/>
      <c r="MT241" s="97"/>
      <c r="MU241" s="97"/>
      <c r="MV241" s="97"/>
      <c r="MW241" s="97"/>
      <c r="MX241" s="97"/>
      <c r="MY241" s="97"/>
      <c r="MZ241" s="97"/>
      <c r="NA241" s="97"/>
      <c r="NB241" s="97"/>
      <c r="NC241" s="97"/>
      <c r="ND241" s="97"/>
      <c r="NE241" s="97"/>
      <c r="NF241" s="97"/>
      <c r="NG241" s="97"/>
      <c r="NH241" s="97"/>
      <c r="NI241" s="97"/>
      <c r="NJ241" s="97"/>
      <c r="NK241" s="97"/>
      <c r="NL241" s="97"/>
      <c r="NM241" s="97"/>
      <c r="NN241" s="97"/>
      <c r="NO241" s="97"/>
      <c r="NP241" s="97"/>
      <c r="NQ241" s="97"/>
      <c r="NR241" s="97"/>
      <c r="NS241" s="97"/>
      <c r="NT241" s="97"/>
      <c r="NU241" s="97"/>
      <c r="NV241" s="97"/>
      <c r="NW241" s="97"/>
      <c r="NX241" s="97"/>
      <c r="NY241" s="97"/>
      <c r="NZ241" s="97"/>
      <c r="OA241" s="97"/>
      <c r="OB241" s="97"/>
      <c r="OC241" s="97"/>
      <c r="OD241" s="97"/>
      <c r="OE241" s="97"/>
      <c r="OF241" s="97"/>
      <c r="OG241" s="97"/>
      <c r="OH241" s="97"/>
      <c r="OI241" s="97"/>
      <c r="OJ241" s="97"/>
      <c r="OK241" s="97"/>
      <c r="OL241" s="97"/>
      <c r="OM241" s="97"/>
      <c r="ON241" s="97"/>
      <c r="OO241" s="97"/>
      <c r="OP241" s="97"/>
      <c r="OQ241" s="97"/>
      <c r="OR241" s="97"/>
      <c r="OS241" s="97"/>
      <c r="OT241" s="97"/>
      <c r="OU241" s="97"/>
      <c r="OV241" s="97"/>
      <c r="OW241" s="97"/>
      <c r="OX241" s="97"/>
      <c r="OY241" s="97"/>
      <c r="OZ241" s="97"/>
      <c r="PA241" s="97"/>
      <c r="PB241" s="97"/>
      <c r="PC241" s="97"/>
      <c r="PD241" s="97"/>
      <c r="PE241" s="97"/>
      <c r="PF241" s="97"/>
      <c r="PG241" s="97"/>
      <c r="PH241" s="97"/>
      <c r="PI241" s="97"/>
      <c r="PJ241" s="97"/>
      <c r="PK241" s="97"/>
      <c r="PL241" s="97"/>
      <c r="PM241" s="97"/>
      <c r="PN241" s="97"/>
      <c r="PO241" s="97"/>
      <c r="PP241" s="97"/>
      <c r="PQ241" s="97"/>
      <c r="PR241" s="97"/>
      <c r="PS241" s="97"/>
      <c r="PT241" s="97"/>
      <c r="PU241" s="97"/>
      <c r="PV241" s="97"/>
      <c r="PW241" s="97"/>
      <c r="PX241" s="97"/>
      <c r="PY241" s="97"/>
      <c r="PZ241" s="97"/>
      <c r="QA241" s="97"/>
      <c r="QB241" s="97"/>
      <c r="QC241" s="97"/>
      <c r="QD241" s="97"/>
      <c r="QE241" s="97"/>
      <c r="QF241" s="97"/>
      <c r="QG241" s="97"/>
      <c r="QH241" s="97"/>
      <c r="QI241" s="97"/>
      <c r="QJ241" s="97"/>
      <c r="QK241" s="97"/>
      <c r="QL241" s="97"/>
      <c r="QM241" s="97"/>
      <c r="QN241" s="97"/>
      <c r="QO241" s="97"/>
      <c r="QP241" s="97"/>
      <c r="QQ241" s="97"/>
      <c r="QR241" s="97"/>
      <c r="QS241" s="97"/>
      <c r="QT241" s="97"/>
      <c r="QU241" s="97"/>
      <c r="QV241" s="97"/>
      <c r="QW241" s="97"/>
      <c r="QX241" s="97"/>
      <c r="QY241" s="97"/>
      <c r="QZ241" s="97"/>
      <c r="RA241" s="97"/>
      <c r="RB241" s="97"/>
      <c r="RC241" s="97"/>
      <c r="RD241" s="97"/>
      <c r="RE241" s="97"/>
      <c r="RF241" s="97"/>
      <c r="RG241" s="97"/>
      <c r="RH241" s="97"/>
      <c r="RI241" s="97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  <c r="TC241" s="97"/>
      <c r="TD241" s="97"/>
      <c r="TE241" s="97"/>
      <c r="TF241" s="97"/>
      <c r="TG241" s="97"/>
      <c r="TH241" s="97"/>
      <c r="TI241" s="97"/>
      <c r="TJ241" s="97"/>
      <c r="TK241" s="97"/>
      <c r="TL241" s="97"/>
      <c r="TM241" s="97"/>
      <c r="TN241" s="97"/>
      <c r="TO241" s="97"/>
      <c r="TP241" s="97"/>
      <c r="TQ241" s="97"/>
      <c r="TR241" s="97"/>
      <c r="TS241" s="97"/>
      <c r="TT241" s="97"/>
      <c r="TU241" s="97"/>
      <c r="TV241" s="97"/>
      <c r="TW241" s="97"/>
      <c r="TX241" s="97"/>
      <c r="TY241" s="97"/>
      <c r="TZ241" s="97"/>
      <c r="UA241" s="97"/>
      <c r="UB241" s="97"/>
      <c r="UC241" s="97"/>
      <c r="UD241" s="97"/>
      <c r="UE241" s="97"/>
      <c r="UF241" s="97"/>
      <c r="UG241" s="97"/>
      <c r="UH241" s="97"/>
      <c r="UI241" s="97"/>
      <c r="UJ241" s="97"/>
      <c r="UK241" s="97"/>
      <c r="UL241" s="97"/>
      <c r="UM241" s="97"/>
      <c r="UN241" s="97"/>
      <c r="UO241" s="97"/>
      <c r="UP241" s="97"/>
      <c r="UQ241" s="97"/>
      <c r="UR241" s="97"/>
      <c r="US241" s="97"/>
      <c r="UT241" s="97"/>
      <c r="UU241" s="97"/>
      <c r="UV241" s="97"/>
      <c r="UW241" s="97"/>
      <c r="UX241" s="97"/>
      <c r="UY241" s="97"/>
      <c r="UZ241" s="97"/>
      <c r="VA241" s="97"/>
      <c r="VB241" s="97"/>
      <c r="VC241" s="97"/>
      <c r="VD241" s="97"/>
      <c r="VE241" s="97"/>
      <c r="VF241" s="97"/>
    </row>
    <row r="242" spans="1:578" s="98" customFormat="1" ht="15">
      <c r="A242" s="84">
        <v>164</v>
      </c>
      <c r="B242" s="29" t="s">
        <v>43</v>
      </c>
      <c r="C242" s="85" t="s">
        <v>44</v>
      </c>
      <c r="D242" s="86">
        <v>203</v>
      </c>
      <c r="E242" s="85" t="s">
        <v>45</v>
      </c>
      <c r="F242" s="25" t="s">
        <v>46</v>
      </c>
      <c r="G242" s="29" t="s">
        <v>621</v>
      </c>
      <c r="H242" s="26" t="s">
        <v>622</v>
      </c>
      <c r="I242" s="89">
        <v>35930</v>
      </c>
      <c r="J242" s="90" t="s">
        <v>353</v>
      </c>
      <c r="K242" s="90"/>
      <c r="L242" s="88">
        <v>40</v>
      </c>
      <c r="M242" s="88" t="s">
        <v>49</v>
      </c>
      <c r="N242" s="88" t="s">
        <v>59</v>
      </c>
      <c r="O242" s="26" t="s">
        <v>553</v>
      </c>
      <c r="P242" s="87" t="s">
        <v>1174</v>
      </c>
      <c r="Q242" s="34" t="s">
        <v>1148</v>
      </c>
      <c r="R242" s="88">
        <v>1</v>
      </c>
      <c r="S242" s="92">
        <v>11881</v>
      </c>
      <c r="T242" s="92">
        <v>500</v>
      </c>
      <c r="U242" s="92"/>
      <c r="V242" s="91">
        <f t="shared" si="104"/>
        <v>12381</v>
      </c>
      <c r="W242" s="92">
        <f t="shared" si="114"/>
        <v>2476.2000000000003</v>
      </c>
      <c r="X242" s="92"/>
      <c r="Y242" s="92">
        <f t="shared" si="105"/>
        <v>14857.2</v>
      </c>
      <c r="Z242" s="92">
        <v>926</v>
      </c>
      <c r="AA242" s="92">
        <v>630</v>
      </c>
      <c r="AB242" s="92">
        <f>102.68*5</f>
        <v>513.40000000000009</v>
      </c>
      <c r="AC242" s="92">
        <f t="shared" si="106"/>
        <v>2600.0099999999998</v>
      </c>
      <c r="AD242" s="92">
        <f t="shared" si="107"/>
        <v>445.71600000000001</v>
      </c>
      <c r="AE242" s="92">
        <f t="shared" si="108"/>
        <v>757.71719999999993</v>
      </c>
      <c r="AF242" s="92">
        <f t="shared" si="109"/>
        <v>297.14400000000001</v>
      </c>
      <c r="AG242" s="92">
        <f t="shared" si="110"/>
        <v>2735.5333333333333</v>
      </c>
      <c r="AH242" s="92">
        <f t="shared" si="111"/>
        <v>27355.333333333336</v>
      </c>
      <c r="AI242" s="92">
        <f t="shared" si="112"/>
        <v>8206.6</v>
      </c>
      <c r="AJ242" s="92">
        <f t="shared" si="115"/>
        <v>24218.642755555557</v>
      </c>
      <c r="AK242" s="92">
        <f t="shared" si="113"/>
        <v>290623.71306666668</v>
      </c>
      <c r="AL242" s="92"/>
      <c r="AM242" s="92"/>
      <c r="AN242" s="92"/>
      <c r="AO242" s="92"/>
      <c r="AP242" s="97"/>
      <c r="AQ242" s="94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97"/>
      <c r="LW242" s="97"/>
      <c r="LX242" s="97"/>
      <c r="LY242" s="97"/>
      <c r="LZ242" s="97"/>
      <c r="MA242" s="97"/>
      <c r="MB242" s="97"/>
      <c r="MC242" s="97"/>
      <c r="MD242" s="97"/>
      <c r="ME242" s="97"/>
      <c r="MF242" s="97"/>
      <c r="MG242" s="97"/>
      <c r="MH242" s="97"/>
      <c r="MI242" s="97"/>
      <c r="MJ242" s="97"/>
      <c r="MK242" s="97"/>
      <c r="ML242" s="97"/>
      <c r="MM242" s="97"/>
      <c r="MN242" s="97"/>
      <c r="MO242" s="97"/>
      <c r="MP242" s="97"/>
      <c r="MQ242" s="97"/>
      <c r="MR242" s="97"/>
      <c r="MS242" s="97"/>
      <c r="MT242" s="97"/>
      <c r="MU242" s="97"/>
      <c r="MV242" s="97"/>
      <c r="MW242" s="97"/>
      <c r="MX242" s="97"/>
      <c r="MY242" s="97"/>
      <c r="MZ242" s="97"/>
      <c r="NA242" s="97"/>
      <c r="NB242" s="97"/>
      <c r="NC242" s="97"/>
      <c r="ND242" s="97"/>
      <c r="NE242" s="97"/>
      <c r="NF242" s="97"/>
      <c r="NG242" s="97"/>
      <c r="NH242" s="97"/>
      <c r="NI242" s="97"/>
      <c r="NJ242" s="97"/>
      <c r="NK242" s="97"/>
      <c r="NL242" s="97"/>
      <c r="NM242" s="97"/>
      <c r="NN242" s="97"/>
      <c r="NO242" s="97"/>
      <c r="NP242" s="97"/>
      <c r="NQ242" s="97"/>
      <c r="NR242" s="97"/>
      <c r="NS242" s="97"/>
      <c r="NT242" s="97"/>
      <c r="NU242" s="97"/>
      <c r="NV242" s="97"/>
      <c r="NW242" s="97"/>
      <c r="NX242" s="97"/>
      <c r="NY242" s="97"/>
      <c r="NZ242" s="97"/>
      <c r="OA242" s="97"/>
      <c r="OB242" s="97"/>
      <c r="OC242" s="97"/>
      <c r="OD242" s="97"/>
      <c r="OE242" s="97"/>
      <c r="OF242" s="97"/>
      <c r="OG242" s="97"/>
      <c r="OH242" s="97"/>
      <c r="OI242" s="97"/>
      <c r="OJ242" s="97"/>
      <c r="OK242" s="97"/>
      <c r="OL242" s="97"/>
      <c r="OM242" s="97"/>
      <c r="ON242" s="97"/>
      <c r="OO242" s="97"/>
      <c r="OP242" s="97"/>
      <c r="OQ242" s="97"/>
      <c r="OR242" s="97"/>
      <c r="OS242" s="97"/>
      <c r="OT242" s="97"/>
      <c r="OU242" s="97"/>
      <c r="OV242" s="97"/>
      <c r="OW242" s="97"/>
      <c r="OX242" s="97"/>
      <c r="OY242" s="97"/>
      <c r="OZ242" s="97"/>
      <c r="PA242" s="97"/>
      <c r="PB242" s="97"/>
      <c r="PC242" s="97"/>
      <c r="PD242" s="97"/>
      <c r="PE242" s="97"/>
      <c r="PF242" s="97"/>
      <c r="PG242" s="97"/>
      <c r="PH242" s="97"/>
      <c r="PI242" s="97"/>
      <c r="PJ242" s="97"/>
      <c r="PK242" s="97"/>
      <c r="PL242" s="97"/>
      <c r="PM242" s="97"/>
      <c r="PN242" s="97"/>
      <c r="PO242" s="97"/>
      <c r="PP242" s="97"/>
      <c r="PQ242" s="97"/>
      <c r="PR242" s="97"/>
      <c r="PS242" s="97"/>
      <c r="PT242" s="97"/>
      <c r="PU242" s="97"/>
      <c r="PV242" s="97"/>
      <c r="PW242" s="97"/>
      <c r="PX242" s="97"/>
      <c r="PY242" s="97"/>
      <c r="PZ242" s="97"/>
      <c r="QA242" s="97"/>
      <c r="QB242" s="97"/>
      <c r="QC242" s="97"/>
      <c r="QD242" s="97"/>
      <c r="QE242" s="97"/>
      <c r="QF242" s="97"/>
      <c r="QG242" s="97"/>
      <c r="QH242" s="97"/>
      <c r="QI242" s="97"/>
      <c r="QJ242" s="97"/>
      <c r="QK242" s="97"/>
      <c r="QL242" s="97"/>
      <c r="QM242" s="97"/>
      <c r="QN242" s="97"/>
      <c r="QO242" s="97"/>
      <c r="QP242" s="97"/>
      <c r="QQ242" s="97"/>
      <c r="QR242" s="97"/>
      <c r="QS242" s="97"/>
      <c r="QT242" s="97"/>
      <c r="QU242" s="97"/>
      <c r="QV242" s="97"/>
      <c r="QW242" s="97"/>
      <c r="QX242" s="97"/>
      <c r="QY242" s="97"/>
      <c r="QZ242" s="97"/>
      <c r="RA242" s="97"/>
      <c r="RB242" s="97"/>
      <c r="RC242" s="97"/>
      <c r="RD242" s="97"/>
      <c r="RE242" s="97"/>
      <c r="RF242" s="97"/>
      <c r="RG242" s="97"/>
      <c r="RH242" s="97"/>
      <c r="RI242" s="97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  <c r="TC242" s="97"/>
      <c r="TD242" s="97"/>
      <c r="TE242" s="97"/>
      <c r="TF242" s="97"/>
      <c r="TG242" s="97"/>
      <c r="TH242" s="97"/>
      <c r="TI242" s="97"/>
      <c r="TJ242" s="97"/>
      <c r="TK242" s="97"/>
      <c r="TL242" s="97"/>
      <c r="TM242" s="97"/>
      <c r="TN242" s="97"/>
      <c r="TO242" s="97"/>
      <c r="TP242" s="97"/>
      <c r="TQ242" s="97"/>
      <c r="TR242" s="97"/>
      <c r="TS242" s="97"/>
      <c r="TT242" s="97"/>
      <c r="TU242" s="97"/>
      <c r="TV242" s="97"/>
      <c r="TW242" s="97"/>
      <c r="TX242" s="97"/>
      <c r="TY242" s="97"/>
      <c r="TZ242" s="97"/>
      <c r="UA242" s="97"/>
      <c r="UB242" s="97"/>
      <c r="UC242" s="97"/>
      <c r="UD242" s="97"/>
      <c r="UE242" s="97"/>
      <c r="UF242" s="97"/>
      <c r="UG242" s="97"/>
      <c r="UH242" s="97"/>
      <c r="UI242" s="97"/>
      <c r="UJ242" s="97"/>
      <c r="UK242" s="97"/>
      <c r="UL242" s="97"/>
      <c r="UM242" s="97"/>
      <c r="UN242" s="97"/>
      <c r="UO242" s="97"/>
      <c r="UP242" s="97"/>
      <c r="UQ242" s="97"/>
      <c r="UR242" s="97"/>
      <c r="US242" s="97"/>
      <c r="UT242" s="97"/>
      <c r="UU242" s="97"/>
      <c r="UV242" s="97"/>
      <c r="UW242" s="97"/>
      <c r="UX242" s="97"/>
      <c r="UY242" s="97"/>
      <c r="UZ242" s="97"/>
      <c r="VA242" s="97"/>
      <c r="VB242" s="97"/>
      <c r="VC242" s="97"/>
      <c r="VD242" s="97"/>
      <c r="VE242" s="97"/>
      <c r="VF242" s="97"/>
    </row>
    <row r="243" spans="1:578" s="98" customFormat="1" ht="15">
      <c r="A243" s="84">
        <v>165</v>
      </c>
      <c r="B243" s="29" t="s">
        <v>43</v>
      </c>
      <c r="C243" s="85" t="s">
        <v>44</v>
      </c>
      <c r="D243" s="86">
        <v>203</v>
      </c>
      <c r="E243" s="85" t="s">
        <v>45</v>
      </c>
      <c r="F243" s="25" t="s">
        <v>46</v>
      </c>
      <c r="G243" s="29" t="s">
        <v>623</v>
      </c>
      <c r="H243" s="26" t="s">
        <v>624</v>
      </c>
      <c r="I243" s="89">
        <v>35200</v>
      </c>
      <c r="J243" s="90" t="s">
        <v>353</v>
      </c>
      <c r="K243" s="90"/>
      <c r="L243" s="88">
        <v>40</v>
      </c>
      <c r="M243" s="88" t="s">
        <v>49</v>
      </c>
      <c r="N243" s="88" t="s">
        <v>59</v>
      </c>
      <c r="O243" s="26" t="s">
        <v>553</v>
      </c>
      <c r="P243" s="87" t="s">
        <v>1174</v>
      </c>
      <c r="Q243" s="34" t="s">
        <v>1148</v>
      </c>
      <c r="R243" s="88">
        <v>1</v>
      </c>
      <c r="S243" s="92">
        <v>11881</v>
      </c>
      <c r="T243" s="92">
        <v>500</v>
      </c>
      <c r="U243" s="92"/>
      <c r="V243" s="91">
        <f t="shared" si="104"/>
        <v>12381</v>
      </c>
      <c r="W243" s="92">
        <f t="shared" si="114"/>
        <v>2476.2000000000003</v>
      </c>
      <c r="X243" s="92"/>
      <c r="Y243" s="92">
        <f t="shared" si="105"/>
        <v>14857.2</v>
      </c>
      <c r="Z243" s="92">
        <v>926</v>
      </c>
      <c r="AA243" s="92">
        <v>630</v>
      </c>
      <c r="AB243" s="92">
        <f>102.68*5</f>
        <v>513.40000000000009</v>
      </c>
      <c r="AC243" s="92">
        <f t="shared" si="106"/>
        <v>2600.0099999999998</v>
      </c>
      <c r="AD243" s="92">
        <f t="shared" si="107"/>
        <v>445.71600000000001</v>
      </c>
      <c r="AE243" s="92">
        <f t="shared" si="108"/>
        <v>757.71719999999993</v>
      </c>
      <c r="AF243" s="92">
        <f t="shared" si="109"/>
        <v>297.14400000000001</v>
      </c>
      <c r="AG243" s="92">
        <f t="shared" si="110"/>
        <v>2735.5333333333333</v>
      </c>
      <c r="AH243" s="92">
        <f t="shared" si="111"/>
        <v>27355.333333333336</v>
      </c>
      <c r="AI243" s="92">
        <f t="shared" si="112"/>
        <v>8206.6</v>
      </c>
      <c r="AJ243" s="92">
        <f t="shared" si="115"/>
        <v>24218.642755555557</v>
      </c>
      <c r="AK243" s="92">
        <f t="shared" si="113"/>
        <v>290623.71306666668</v>
      </c>
      <c r="AL243" s="92"/>
      <c r="AM243" s="92"/>
      <c r="AN243" s="92"/>
      <c r="AO243" s="92"/>
      <c r="AP243" s="97"/>
      <c r="AQ243" s="94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  <c r="TC243" s="97"/>
      <c r="TD243" s="97"/>
      <c r="TE243" s="97"/>
      <c r="TF243" s="97"/>
      <c r="TG243" s="97"/>
      <c r="TH243" s="97"/>
      <c r="TI243" s="97"/>
      <c r="TJ243" s="97"/>
      <c r="TK243" s="97"/>
      <c r="TL243" s="97"/>
      <c r="TM243" s="97"/>
      <c r="TN243" s="97"/>
      <c r="TO243" s="97"/>
      <c r="TP243" s="97"/>
      <c r="TQ243" s="97"/>
      <c r="TR243" s="97"/>
      <c r="TS243" s="97"/>
      <c r="TT243" s="97"/>
      <c r="TU243" s="97"/>
      <c r="TV243" s="97"/>
      <c r="TW243" s="97"/>
      <c r="TX243" s="97"/>
      <c r="TY243" s="97"/>
      <c r="TZ243" s="97"/>
      <c r="UA243" s="97"/>
      <c r="UB243" s="97"/>
      <c r="UC243" s="97"/>
      <c r="UD243" s="97"/>
      <c r="UE243" s="97"/>
      <c r="UF243" s="97"/>
      <c r="UG243" s="97"/>
      <c r="UH243" s="97"/>
      <c r="UI243" s="97"/>
      <c r="UJ243" s="97"/>
      <c r="UK243" s="97"/>
      <c r="UL243" s="97"/>
      <c r="UM243" s="97"/>
      <c r="UN243" s="97"/>
      <c r="UO243" s="97"/>
      <c r="UP243" s="97"/>
      <c r="UQ243" s="97"/>
      <c r="UR243" s="97"/>
      <c r="US243" s="97"/>
      <c r="UT243" s="97"/>
      <c r="UU243" s="97"/>
      <c r="UV243" s="97"/>
      <c r="UW243" s="97"/>
      <c r="UX243" s="97"/>
      <c r="UY243" s="97"/>
      <c r="UZ243" s="97"/>
      <c r="VA243" s="97"/>
      <c r="VB243" s="97"/>
      <c r="VC243" s="97"/>
      <c r="VD243" s="97"/>
      <c r="VE243" s="97"/>
      <c r="VF243" s="97"/>
    </row>
    <row r="244" spans="1:578" s="98" customFormat="1" ht="15">
      <c r="A244" s="84">
        <v>166</v>
      </c>
      <c r="B244" s="29" t="s">
        <v>43</v>
      </c>
      <c r="C244" s="85" t="s">
        <v>44</v>
      </c>
      <c r="D244" s="86">
        <v>203</v>
      </c>
      <c r="E244" s="85" t="s">
        <v>45</v>
      </c>
      <c r="F244" s="25" t="s">
        <v>46</v>
      </c>
      <c r="G244" s="29" t="s">
        <v>625</v>
      </c>
      <c r="H244" s="26" t="s">
        <v>626</v>
      </c>
      <c r="I244" s="89">
        <v>36830</v>
      </c>
      <c r="J244" s="90" t="s">
        <v>353</v>
      </c>
      <c r="K244" s="90"/>
      <c r="L244" s="88">
        <v>40</v>
      </c>
      <c r="M244" s="88" t="s">
        <v>49</v>
      </c>
      <c r="N244" s="88" t="s">
        <v>59</v>
      </c>
      <c r="O244" s="26" t="s">
        <v>553</v>
      </c>
      <c r="P244" s="87" t="s">
        <v>1174</v>
      </c>
      <c r="Q244" s="34" t="s">
        <v>1148</v>
      </c>
      <c r="R244" s="88">
        <v>1</v>
      </c>
      <c r="S244" s="92">
        <v>11881</v>
      </c>
      <c r="T244" s="92">
        <v>500</v>
      </c>
      <c r="U244" s="92"/>
      <c r="V244" s="91">
        <f t="shared" si="104"/>
        <v>12381</v>
      </c>
      <c r="W244" s="92">
        <f t="shared" si="114"/>
        <v>2476.2000000000003</v>
      </c>
      <c r="X244" s="92"/>
      <c r="Y244" s="92">
        <f t="shared" si="105"/>
        <v>14857.2</v>
      </c>
      <c r="Z244" s="92">
        <v>926</v>
      </c>
      <c r="AA244" s="92">
        <v>630</v>
      </c>
      <c r="AB244" s="93">
        <f>102.68*4</f>
        <v>410.72</v>
      </c>
      <c r="AC244" s="92">
        <f t="shared" si="106"/>
        <v>2600.0099999999998</v>
      </c>
      <c r="AD244" s="92">
        <f t="shared" si="107"/>
        <v>445.71600000000001</v>
      </c>
      <c r="AE244" s="92">
        <f t="shared" si="108"/>
        <v>757.71719999999993</v>
      </c>
      <c r="AF244" s="92">
        <f t="shared" si="109"/>
        <v>297.14400000000001</v>
      </c>
      <c r="AG244" s="92">
        <f t="shared" si="110"/>
        <v>2735.5333333333333</v>
      </c>
      <c r="AH244" s="92">
        <f t="shared" si="111"/>
        <v>27355.333333333336</v>
      </c>
      <c r="AI244" s="92">
        <f t="shared" si="112"/>
        <v>8206.6</v>
      </c>
      <c r="AJ244" s="92">
        <f t="shared" si="115"/>
        <v>24115.962755555556</v>
      </c>
      <c r="AK244" s="92">
        <f t="shared" si="113"/>
        <v>289391.5530666667</v>
      </c>
      <c r="AL244" s="92"/>
      <c r="AM244" s="92"/>
      <c r="AN244" s="92"/>
      <c r="AO244" s="92"/>
      <c r="AP244" s="97"/>
      <c r="AQ244" s="94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  <c r="TC244" s="97"/>
      <c r="TD244" s="97"/>
      <c r="TE244" s="97"/>
      <c r="TF244" s="97"/>
      <c r="TG244" s="97"/>
      <c r="TH244" s="97"/>
      <c r="TI244" s="97"/>
      <c r="TJ244" s="97"/>
      <c r="TK244" s="97"/>
      <c r="TL244" s="97"/>
      <c r="TM244" s="97"/>
      <c r="TN244" s="97"/>
      <c r="TO244" s="97"/>
      <c r="TP244" s="97"/>
      <c r="TQ244" s="97"/>
      <c r="TR244" s="97"/>
      <c r="TS244" s="97"/>
      <c r="TT244" s="97"/>
      <c r="TU244" s="97"/>
      <c r="TV244" s="97"/>
      <c r="TW244" s="97"/>
      <c r="TX244" s="97"/>
      <c r="TY244" s="97"/>
      <c r="TZ244" s="97"/>
      <c r="UA244" s="97"/>
      <c r="UB244" s="97"/>
      <c r="UC244" s="97"/>
      <c r="UD244" s="97"/>
      <c r="UE244" s="97"/>
      <c r="UF244" s="97"/>
      <c r="UG244" s="97"/>
      <c r="UH244" s="97"/>
      <c r="UI244" s="97"/>
      <c r="UJ244" s="97"/>
      <c r="UK244" s="97"/>
      <c r="UL244" s="97"/>
      <c r="UM244" s="97"/>
      <c r="UN244" s="97"/>
      <c r="UO244" s="97"/>
      <c r="UP244" s="97"/>
      <c r="UQ244" s="97"/>
      <c r="UR244" s="97"/>
      <c r="US244" s="97"/>
      <c r="UT244" s="97"/>
      <c r="UU244" s="97"/>
      <c r="UV244" s="97"/>
      <c r="UW244" s="97"/>
      <c r="UX244" s="97"/>
      <c r="UY244" s="97"/>
      <c r="UZ244" s="97"/>
      <c r="VA244" s="97"/>
      <c r="VB244" s="97"/>
      <c r="VC244" s="97"/>
      <c r="VD244" s="97"/>
      <c r="VE244" s="97"/>
      <c r="VF244" s="97"/>
    </row>
    <row r="245" spans="1:578" s="98" customFormat="1" ht="15">
      <c r="A245" s="84">
        <v>167</v>
      </c>
      <c r="B245" s="29" t="s">
        <v>43</v>
      </c>
      <c r="C245" s="85" t="s">
        <v>44</v>
      </c>
      <c r="D245" s="86">
        <v>203</v>
      </c>
      <c r="E245" s="85" t="s">
        <v>45</v>
      </c>
      <c r="F245" s="25" t="s">
        <v>46</v>
      </c>
      <c r="G245" s="29" t="s">
        <v>627</v>
      </c>
      <c r="H245" s="26" t="s">
        <v>628</v>
      </c>
      <c r="I245" s="89">
        <v>35079</v>
      </c>
      <c r="J245" s="90" t="s">
        <v>353</v>
      </c>
      <c r="K245" s="90"/>
      <c r="L245" s="88">
        <v>40</v>
      </c>
      <c r="M245" s="88" t="s">
        <v>49</v>
      </c>
      <c r="N245" s="88" t="s">
        <v>59</v>
      </c>
      <c r="O245" s="26" t="s">
        <v>553</v>
      </c>
      <c r="P245" s="87" t="s">
        <v>1174</v>
      </c>
      <c r="Q245" s="34" t="s">
        <v>1148</v>
      </c>
      <c r="R245" s="88">
        <v>1</v>
      </c>
      <c r="S245" s="92">
        <v>11881</v>
      </c>
      <c r="T245" s="92">
        <v>500</v>
      </c>
      <c r="U245" s="92"/>
      <c r="V245" s="91">
        <f t="shared" si="104"/>
        <v>12381</v>
      </c>
      <c r="W245" s="92">
        <f t="shared" si="114"/>
        <v>2476.2000000000003</v>
      </c>
      <c r="X245" s="92"/>
      <c r="Y245" s="92">
        <f t="shared" si="105"/>
        <v>14857.2</v>
      </c>
      <c r="Z245" s="92">
        <v>926</v>
      </c>
      <c r="AA245" s="92">
        <v>630</v>
      </c>
      <c r="AB245" s="92">
        <f>102.68*5</f>
        <v>513.40000000000009</v>
      </c>
      <c r="AC245" s="92">
        <f t="shared" si="106"/>
        <v>2600.0099999999998</v>
      </c>
      <c r="AD245" s="92">
        <f t="shared" si="107"/>
        <v>445.71600000000001</v>
      </c>
      <c r="AE245" s="92">
        <f t="shared" si="108"/>
        <v>757.71719999999993</v>
      </c>
      <c r="AF245" s="92">
        <f t="shared" si="109"/>
        <v>297.14400000000001</v>
      </c>
      <c r="AG245" s="92">
        <f t="shared" si="110"/>
        <v>2735.5333333333333</v>
      </c>
      <c r="AH245" s="92">
        <f t="shared" si="111"/>
        <v>27355.333333333336</v>
      </c>
      <c r="AI245" s="92">
        <f t="shared" si="112"/>
        <v>8206.6</v>
      </c>
      <c r="AJ245" s="92">
        <f t="shared" si="115"/>
        <v>24218.642755555557</v>
      </c>
      <c r="AK245" s="92">
        <f t="shared" si="113"/>
        <v>290623.71306666668</v>
      </c>
      <c r="AL245" s="92"/>
      <c r="AM245" s="92"/>
      <c r="AN245" s="92"/>
      <c r="AO245" s="92"/>
      <c r="AP245" s="97"/>
      <c r="AQ245" s="94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97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97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97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97"/>
      <c r="KN245" s="97"/>
      <c r="KO245" s="97"/>
      <c r="KP245" s="97"/>
      <c r="KQ245" s="97"/>
      <c r="KR245" s="97"/>
      <c r="KS245" s="97"/>
      <c r="KT245" s="97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  <c r="TC245" s="97"/>
      <c r="TD245" s="97"/>
      <c r="TE245" s="97"/>
      <c r="TF245" s="97"/>
      <c r="TG245" s="97"/>
      <c r="TH245" s="97"/>
      <c r="TI245" s="97"/>
      <c r="TJ245" s="97"/>
      <c r="TK245" s="97"/>
      <c r="TL245" s="97"/>
      <c r="TM245" s="97"/>
      <c r="TN245" s="97"/>
      <c r="TO245" s="97"/>
      <c r="TP245" s="97"/>
      <c r="TQ245" s="97"/>
      <c r="TR245" s="97"/>
      <c r="TS245" s="97"/>
      <c r="TT245" s="97"/>
      <c r="TU245" s="97"/>
      <c r="TV245" s="97"/>
      <c r="TW245" s="97"/>
      <c r="TX245" s="97"/>
      <c r="TY245" s="97"/>
      <c r="TZ245" s="97"/>
      <c r="UA245" s="97"/>
      <c r="UB245" s="97"/>
      <c r="UC245" s="97"/>
      <c r="UD245" s="97"/>
      <c r="UE245" s="97"/>
      <c r="UF245" s="97"/>
      <c r="UG245" s="97"/>
      <c r="UH245" s="97"/>
      <c r="UI245" s="97"/>
      <c r="UJ245" s="97"/>
      <c r="UK245" s="97"/>
      <c r="UL245" s="97"/>
      <c r="UM245" s="97"/>
      <c r="UN245" s="97"/>
      <c r="UO245" s="97"/>
      <c r="UP245" s="97"/>
      <c r="UQ245" s="97"/>
      <c r="UR245" s="97"/>
      <c r="US245" s="97"/>
      <c r="UT245" s="97"/>
      <c r="UU245" s="97"/>
      <c r="UV245" s="97"/>
      <c r="UW245" s="97"/>
      <c r="UX245" s="97"/>
      <c r="UY245" s="97"/>
      <c r="UZ245" s="97"/>
      <c r="VA245" s="97"/>
      <c r="VB245" s="97"/>
      <c r="VC245" s="97"/>
      <c r="VD245" s="97"/>
      <c r="VE245" s="97"/>
      <c r="VF245" s="97"/>
    </row>
    <row r="246" spans="1:578" s="98" customFormat="1" ht="15">
      <c r="A246" s="84">
        <v>168</v>
      </c>
      <c r="B246" s="29" t="s">
        <v>43</v>
      </c>
      <c r="C246" s="85" t="s">
        <v>44</v>
      </c>
      <c r="D246" s="86">
        <v>203</v>
      </c>
      <c r="E246" s="85" t="s">
        <v>45</v>
      </c>
      <c r="F246" s="25" t="s">
        <v>46</v>
      </c>
      <c r="G246" s="29" t="s">
        <v>629</v>
      </c>
      <c r="H246" s="26" t="s">
        <v>630</v>
      </c>
      <c r="I246" s="89">
        <v>38792</v>
      </c>
      <c r="J246" s="90" t="s">
        <v>353</v>
      </c>
      <c r="K246" s="90"/>
      <c r="L246" s="88">
        <v>40</v>
      </c>
      <c r="M246" s="88" t="s">
        <v>49</v>
      </c>
      <c r="N246" s="88" t="s">
        <v>59</v>
      </c>
      <c r="O246" s="26" t="s">
        <v>553</v>
      </c>
      <c r="P246" s="87" t="s">
        <v>1174</v>
      </c>
      <c r="Q246" s="34" t="s">
        <v>1148</v>
      </c>
      <c r="R246" s="88">
        <v>1</v>
      </c>
      <c r="S246" s="92">
        <v>11881</v>
      </c>
      <c r="T246" s="92">
        <v>500</v>
      </c>
      <c r="U246" s="92"/>
      <c r="V246" s="91">
        <f t="shared" si="104"/>
        <v>12381</v>
      </c>
      <c r="W246" s="92">
        <f t="shared" si="114"/>
        <v>2476.2000000000003</v>
      </c>
      <c r="X246" s="92"/>
      <c r="Y246" s="92">
        <f t="shared" si="105"/>
        <v>14857.2</v>
      </c>
      <c r="Z246" s="92">
        <v>926</v>
      </c>
      <c r="AA246" s="92">
        <v>630</v>
      </c>
      <c r="AB246" s="92">
        <f>102.68*3</f>
        <v>308.04000000000002</v>
      </c>
      <c r="AC246" s="92">
        <f t="shared" si="106"/>
        <v>2600.0099999999998</v>
      </c>
      <c r="AD246" s="92">
        <f t="shared" si="107"/>
        <v>445.71600000000001</v>
      </c>
      <c r="AE246" s="92">
        <f t="shared" si="108"/>
        <v>757.71719999999993</v>
      </c>
      <c r="AF246" s="92">
        <f t="shared" si="109"/>
        <v>297.14400000000001</v>
      </c>
      <c r="AG246" s="92">
        <f t="shared" si="110"/>
        <v>2735.5333333333333</v>
      </c>
      <c r="AH246" s="92">
        <f t="shared" si="111"/>
        <v>27355.333333333336</v>
      </c>
      <c r="AI246" s="92">
        <f t="shared" si="112"/>
        <v>8206.6</v>
      </c>
      <c r="AJ246" s="92">
        <f t="shared" si="115"/>
        <v>24013.282755555556</v>
      </c>
      <c r="AK246" s="92">
        <f t="shared" si="113"/>
        <v>288159.39306666667</v>
      </c>
      <c r="AL246" s="92"/>
      <c r="AM246" s="92"/>
      <c r="AN246" s="92"/>
      <c r="AO246" s="92"/>
      <c r="AP246" s="97"/>
      <c r="AQ246" s="94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  <c r="TC246" s="97"/>
      <c r="TD246" s="97"/>
      <c r="TE246" s="97"/>
      <c r="TF246" s="97"/>
      <c r="TG246" s="97"/>
      <c r="TH246" s="97"/>
      <c r="TI246" s="97"/>
      <c r="TJ246" s="97"/>
      <c r="TK246" s="97"/>
      <c r="TL246" s="97"/>
      <c r="TM246" s="97"/>
      <c r="TN246" s="97"/>
      <c r="TO246" s="97"/>
      <c r="TP246" s="97"/>
      <c r="TQ246" s="97"/>
      <c r="TR246" s="97"/>
      <c r="TS246" s="97"/>
      <c r="TT246" s="97"/>
      <c r="TU246" s="97"/>
      <c r="TV246" s="97"/>
      <c r="TW246" s="97"/>
      <c r="TX246" s="97"/>
      <c r="TY246" s="97"/>
      <c r="TZ246" s="97"/>
      <c r="UA246" s="97"/>
      <c r="UB246" s="97"/>
      <c r="UC246" s="97"/>
      <c r="UD246" s="97"/>
      <c r="UE246" s="97"/>
      <c r="UF246" s="97"/>
      <c r="UG246" s="97"/>
      <c r="UH246" s="97"/>
      <c r="UI246" s="97"/>
      <c r="UJ246" s="97"/>
      <c r="UK246" s="97"/>
      <c r="UL246" s="97"/>
      <c r="UM246" s="97"/>
      <c r="UN246" s="97"/>
      <c r="UO246" s="97"/>
      <c r="UP246" s="97"/>
      <c r="UQ246" s="97"/>
      <c r="UR246" s="97"/>
      <c r="US246" s="97"/>
      <c r="UT246" s="97"/>
      <c r="UU246" s="97"/>
      <c r="UV246" s="97"/>
      <c r="UW246" s="97"/>
      <c r="UX246" s="97"/>
      <c r="UY246" s="97"/>
      <c r="UZ246" s="97"/>
      <c r="VA246" s="97"/>
      <c r="VB246" s="97"/>
      <c r="VC246" s="97"/>
      <c r="VD246" s="97"/>
      <c r="VE246" s="97"/>
      <c r="VF246" s="97"/>
    </row>
    <row r="247" spans="1:578" s="98" customFormat="1" ht="15">
      <c r="A247" s="84">
        <v>169</v>
      </c>
      <c r="B247" s="29" t="s">
        <v>43</v>
      </c>
      <c r="C247" s="85" t="s">
        <v>44</v>
      </c>
      <c r="D247" s="86">
        <v>203</v>
      </c>
      <c r="E247" s="85" t="s">
        <v>45</v>
      </c>
      <c r="F247" s="25" t="s">
        <v>46</v>
      </c>
      <c r="G247" s="29" t="s">
        <v>631</v>
      </c>
      <c r="H247" s="26" t="s">
        <v>632</v>
      </c>
      <c r="I247" s="89">
        <v>35842</v>
      </c>
      <c r="J247" s="90" t="s">
        <v>353</v>
      </c>
      <c r="K247" s="90"/>
      <c r="L247" s="88">
        <v>40</v>
      </c>
      <c r="M247" s="88" t="s">
        <v>49</v>
      </c>
      <c r="N247" s="88" t="s">
        <v>59</v>
      </c>
      <c r="O247" s="26" t="s">
        <v>553</v>
      </c>
      <c r="P247" s="87" t="s">
        <v>1174</v>
      </c>
      <c r="Q247" s="34" t="s">
        <v>1148</v>
      </c>
      <c r="R247" s="88">
        <v>1</v>
      </c>
      <c r="S247" s="92">
        <v>11881</v>
      </c>
      <c r="T247" s="92">
        <v>500</v>
      </c>
      <c r="U247" s="92"/>
      <c r="V247" s="91">
        <f t="shared" si="104"/>
        <v>12381</v>
      </c>
      <c r="W247" s="92">
        <f t="shared" si="114"/>
        <v>2476.2000000000003</v>
      </c>
      <c r="X247" s="92"/>
      <c r="Y247" s="92">
        <f t="shared" si="105"/>
        <v>14857.2</v>
      </c>
      <c r="Z247" s="92">
        <v>926</v>
      </c>
      <c r="AA247" s="92">
        <v>630</v>
      </c>
      <c r="AB247" s="92">
        <f>102.68*5</f>
        <v>513.40000000000009</v>
      </c>
      <c r="AC247" s="92">
        <f t="shared" si="106"/>
        <v>2600.0099999999998</v>
      </c>
      <c r="AD247" s="92">
        <f t="shared" si="107"/>
        <v>445.71600000000001</v>
      </c>
      <c r="AE247" s="92">
        <f t="shared" si="108"/>
        <v>757.71719999999993</v>
      </c>
      <c r="AF247" s="92">
        <f t="shared" si="109"/>
        <v>297.14400000000001</v>
      </c>
      <c r="AG247" s="92">
        <f t="shared" si="110"/>
        <v>2735.5333333333333</v>
      </c>
      <c r="AH247" s="92">
        <f t="shared" si="111"/>
        <v>27355.333333333336</v>
      </c>
      <c r="AI247" s="92">
        <f t="shared" si="112"/>
        <v>8206.6</v>
      </c>
      <c r="AJ247" s="92">
        <f t="shared" si="115"/>
        <v>24218.642755555557</v>
      </c>
      <c r="AK247" s="92">
        <f t="shared" si="113"/>
        <v>290623.71306666668</v>
      </c>
      <c r="AL247" s="92"/>
      <c r="AM247" s="92"/>
      <c r="AN247" s="92"/>
      <c r="AO247" s="92"/>
      <c r="AP247" s="97"/>
      <c r="AQ247" s="94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  <c r="TC247" s="97"/>
      <c r="TD247" s="97"/>
      <c r="TE247" s="97"/>
      <c r="TF247" s="97"/>
      <c r="TG247" s="97"/>
      <c r="TH247" s="97"/>
      <c r="TI247" s="97"/>
      <c r="TJ247" s="97"/>
      <c r="TK247" s="97"/>
      <c r="TL247" s="97"/>
      <c r="TM247" s="97"/>
      <c r="TN247" s="97"/>
      <c r="TO247" s="97"/>
      <c r="TP247" s="97"/>
      <c r="TQ247" s="97"/>
      <c r="TR247" s="97"/>
      <c r="TS247" s="97"/>
      <c r="TT247" s="97"/>
      <c r="TU247" s="97"/>
      <c r="TV247" s="97"/>
      <c r="TW247" s="97"/>
      <c r="TX247" s="97"/>
      <c r="TY247" s="97"/>
      <c r="TZ247" s="97"/>
      <c r="UA247" s="97"/>
      <c r="UB247" s="97"/>
      <c r="UC247" s="97"/>
      <c r="UD247" s="97"/>
      <c r="UE247" s="97"/>
      <c r="UF247" s="97"/>
      <c r="UG247" s="97"/>
      <c r="UH247" s="97"/>
      <c r="UI247" s="97"/>
      <c r="UJ247" s="97"/>
      <c r="UK247" s="97"/>
      <c r="UL247" s="97"/>
      <c r="UM247" s="97"/>
      <c r="UN247" s="97"/>
      <c r="UO247" s="97"/>
      <c r="UP247" s="97"/>
      <c r="UQ247" s="97"/>
      <c r="UR247" s="97"/>
      <c r="US247" s="97"/>
      <c r="UT247" s="97"/>
      <c r="UU247" s="97"/>
      <c r="UV247" s="97"/>
      <c r="UW247" s="97"/>
      <c r="UX247" s="97"/>
      <c r="UY247" s="97"/>
      <c r="UZ247" s="97"/>
      <c r="VA247" s="97"/>
      <c r="VB247" s="97"/>
      <c r="VC247" s="97"/>
      <c r="VD247" s="97"/>
      <c r="VE247" s="97"/>
      <c r="VF247" s="97"/>
    </row>
    <row r="248" spans="1:578" s="98" customFormat="1" ht="15">
      <c r="A248" s="84">
        <v>170</v>
      </c>
      <c r="B248" s="29" t="s">
        <v>43</v>
      </c>
      <c r="C248" s="85" t="s">
        <v>44</v>
      </c>
      <c r="D248" s="86">
        <v>203</v>
      </c>
      <c r="E248" s="85" t="s">
        <v>45</v>
      </c>
      <c r="F248" s="25" t="s">
        <v>46</v>
      </c>
      <c r="G248" s="29" t="s">
        <v>633</v>
      </c>
      <c r="H248" s="26" t="s">
        <v>634</v>
      </c>
      <c r="I248" s="89">
        <v>32791</v>
      </c>
      <c r="J248" s="90">
        <v>6</v>
      </c>
      <c r="K248" s="90"/>
      <c r="L248" s="88">
        <v>40</v>
      </c>
      <c r="M248" s="88" t="s">
        <v>49</v>
      </c>
      <c r="N248" s="88" t="s">
        <v>59</v>
      </c>
      <c r="O248" s="26" t="s">
        <v>635</v>
      </c>
      <c r="P248" s="87" t="s">
        <v>1174</v>
      </c>
      <c r="Q248" s="34" t="s">
        <v>1148</v>
      </c>
      <c r="R248" s="88">
        <v>1</v>
      </c>
      <c r="S248" s="92">
        <v>11383</v>
      </c>
      <c r="T248" s="92">
        <v>500</v>
      </c>
      <c r="U248" s="92"/>
      <c r="V248" s="91">
        <f t="shared" si="104"/>
        <v>11883</v>
      </c>
      <c r="W248" s="92">
        <f t="shared" si="114"/>
        <v>2376.6</v>
      </c>
      <c r="X248" s="92"/>
      <c r="Y248" s="92">
        <f t="shared" si="105"/>
        <v>14259.6</v>
      </c>
      <c r="Z248" s="92">
        <v>915</v>
      </c>
      <c r="AA248" s="92">
        <v>616</v>
      </c>
      <c r="AB248" s="93">
        <f>102.68*6</f>
        <v>616.08000000000004</v>
      </c>
      <c r="AC248" s="92">
        <f t="shared" si="106"/>
        <v>2495.4299999999998</v>
      </c>
      <c r="AD248" s="92">
        <f t="shared" si="107"/>
        <v>427.78800000000001</v>
      </c>
      <c r="AE248" s="92">
        <f t="shared" si="108"/>
        <v>727.2396</v>
      </c>
      <c r="AF248" s="92">
        <f t="shared" si="109"/>
        <v>285.19200000000001</v>
      </c>
      <c r="AG248" s="92">
        <f t="shared" si="110"/>
        <v>2631.7666666666669</v>
      </c>
      <c r="AH248" s="92">
        <f t="shared" si="111"/>
        <v>26317.666666666668</v>
      </c>
      <c r="AI248" s="92">
        <f t="shared" si="112"/>
        <v>7895.3</v>
      </c>
      <c r="AJ248" s="92">
        <f t="shared" si="115"/>
        <v>23412.724044444447</v>
      </c>
      <c r="AK248" s="92">
        <f t="shared" si="113"/>
        <v>280952.68853333336</v>
      </c>
      <c r="AL248" s="92"/>
      <c r="AM248" s="92"/>
      <c r="AN248" s="92"/>
      <c r="AO248" s="92"/>
      <c r="AP248" s="97"/>
      <c r="AQ248" s="94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  <c r="TC248" s="97"/>
      <c r="TD248" s="97"/>
      <c r="TE248" s="97"/>
      <c r="TF248" s="97"/>
      <c r="TG248" s="97"/>
      <c r="TH248" s="97"/>
      <c r="TI248" s="97"/>
      <c r="TJ248" s="97"/>
      <c r="TK248" s="97"/>
      <c r="TL248" s="97"/>
      <c r="TM248" s="97"/>
      <c r="TN248" s="97"/>
      <c r="TO248" s="97"/>
      <c r="TP248" s="97"/>
      <c r="TQ248" s="97"/>
      <c r="TR248" s="97"/>
      <c r="TS248" s="97"/>
      <c r="TT248" s="97"/>
      <c r="TU248" s="97"/>
      <c r="TV248" s="97"/>
      <c r="TW248" s="97"/>
      <c r="TX248" s="97"/>
      <c r="TY248" s="97"/>
      <c r="TZ248" s="97"/>
      <c r="UA248" s="97"/>
      <c r="UB248" s="97"/>
      <c r="UC248" s="97"/>
      <c r="UD248" s="97"/>
      <c r="UE248" s="97"/>
      <c r="UF248" s="97"/>
      <c r="UG248" s="97"/>
      <c r="UH248" s="97"/>
      <c r="UI248" s="97"/>
      <c r="UJ248" s="97"/>
      <c r="UK248" s="97"/>
      <c r="UL248" s="97"/>
      <c r="UM248" s="97"/>
      <c r="UN248" s="97"/>
      <c r="UO248" s="97"/>
      <c r="UP248" s="97"/>
      <c r="UQ248" s="97"/>
      <c r="UR248" s="97"/>
      <c r="US248" s="97"/>
      <c r="UT248" s="97"/>
      <c r="UU248" s="97"/>
      <c r="UV248" s="97"/>
      <c r="UW248" s="97"/>
      <c r="UX248" s="97"/>
      <c r="UY248" s="97"/>
      <c r="UZ248" s="97"/>
      <c r="VA248" s="97"/>
      <c r="VB248" s="97"/>
      <c r="VC248" s="97"/>
      <c r="VD248" s="97"/>
      <c r="VE248" s="97"/>
      <c r="VF248" s="97"/>
    </row>
    <row r="249" spans="1:578" s="98" customFormat="1" ht="15">
      <c r="A249" s="84">
        <v>171</v>
      </c>
      <c r="B249" s="29" t="s">
        <v>43</v>
      </c>
      <c r="C249" s="85" t="s">
        <v>44</v>
      </c>
      <c r="D249" s="86">
        <v>203</v>
      </c>
      <c r="E249" s="85" t="s">
        <v>45</v>
      </c>
      <c r="F249" s="25" t="s">
        <v>46</v>
      </c>
      <c r="G249" s="29" t="s">
        <v>636</v>
      </c>
      <c r="H249" s="26" t="s">
        <v>637</v>
      </c>
      <c r="I249" s="89">
        <v>43055</v>
      </c>
      <c r="J249" s="90">
        <v>6</v>
      </c>
      <c r="K249" s="90"/>
      <c r="L249" s="88">
        <v>40</v>
      </c>
      <c r="M249" s="88" t="s">
        <v>49</v>
      </c>
      <c r="N249" s="88" t="s">
        <v>59</v>
      </c>
      <c r="O249" s="26" t="s">
        <v>635</v>
      </c>
      <c r="P249" s="87" t="s">
        <v>1174</v>
      </c>
      <c r="Q249" s="34" t="s">
        <v>1148</v>
      </c>
      <c r="R249" s="88">
        <v>1</v>
      </c>
      <c r="S249" s="92">
        <v>11383</v>
      </c>
      <c r="T249" s="92">
        <v>500</v>
      </c>
      <c r="U249" s="92"/>
      <c r="V249" s="91">
        <f t="shared" si="104"/>
        <v>11883</v>
      </c>
      <c r="W249" s="92">
        <f t="shared" si="114"/>
        <v>2376.6</v>
      </c>
      <c r="X249" s="92"/>
      <c r="Y249" s="92">
        <f t="shared" si="105"/>
        <v>14259.6</v>
      </c>
      <c r="Z249" s="92">
        <v>915</v>
      </c>
      <c r="AA249" s="92">
        <v>616</v>
      </c>
      <c r="AB249" s="93"/>
      <c r="AC249" s="92">
        <f t="shared" si="106"/>
        <v>2495.4299999999998</v>
      </c>
      <c r="AD249" s="92">
        <f t="shared" si="107"/>
        <v>427.78800000000001</v>
      </c>
      <c r="AE249" s="92">
        <f t="shared" si="108"/>
        <v>727.2396</v>
      </c>
      <c r="AF249" s="92">
        <f t="shared" si="109"/>
        <v>285.19200000000001</v>
      </c>
      <c r="AG249" s="92">
        <f t="shared" si="110"/>
        <v>2631.7666666666669</v>
      </c>
      <c r="AH249" s="92">
        <f t="shared" si="111"/>
        <v>26317.666666666668</v>
      </c>
      <c r="AI249" s="92">
        <f t="shared" si="112"/>
        <v>7895.3</v>
      </c>
      <c r="AJ249" s="92">
        <f t="shared" si="115"/>
        <v>22796.644044444445</v>
      </c>
      <c r="AK249" s="92">
        <f t="shared" si="113"/>
        <v>273559.72853333334</v>
      </c>
      <c r="AL249" s="92"/>
      <c r="AM249" s="92"/>
      <c r="AN249" s="92"/>
      <c r="AO249" s="92"/>
      <c r="AP249" s="97"/>
      <c r="AQ249" s="94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  <c r="TC249" s="97"/>
      <c r="TD249" s="97"/>
      <c r="TE249" s="97"/>
      <c r="TF249" s="97"/>
      <c r="TG249" s="97"/>
      <c r="TH249" s="97"/>
      <c r="TI249" s="97"/>
      <c r="TJ249" s="97"/>
      <c r="TK249" s="97"/>
      <c r="TL249" s="97"/>
      <c r="TM249" s="97"/>
      <c r="TN249" s="97"/>
      <c r="TO249" s="97"/>
      <c r="TP249" s="97"/>
      <c r="TQ249" s="97"/>
      <c r="TR249" s="97"/>
      <c r="TS249" s="97"/>
      <c r="TT249" s="97"/>
      <c r="TU249" s="97"/>
      <c r="TV249" s="97"/>
      <c r="TW249" s="97"/>
      <c r="TX249" s="97"/>
      <c r="TY249" s="97"/>
      <c r="TZ249" s="97"/>
      <c r="UA249" s="97"/>
      <c r="UB249" s="97"/>
      <c r="UC249" s="97"/>
      <c r="UD249" s="97"/>
      <c r="UE249" s="97"/>
      <c r="UF249" s="97"/>
      <c r="UG249" s="97"/>
      <c r="UH249" s="97"/>
      <c r="UI249" s="97"/>
      <c r="UJ249" s="97"/>
      <c r="UK249" s="97"/>
      <c r="UL249" s="97"/>
      <c r="UM249" s="97"/>
      <c r="UN249" s="97"/>
      <c r="UO249" s="97"/>
      <c r="UP249" s="97"/>
      <c r="UQ249" s="97"/>
      <c r="UR249" s="97"/>
      <c r="US249" s="97"/>
      <c r="UT249" s="97"/>
      <c r="UU249" s="97"/>
      <c r="UV249" s="97"/>
      <c r="UW249" s="97"/>
      <c r="UX249" s="97"/>
      <c r="UY249" s="97"/>
      <c r="UZ249" s="97"/>
      <c r="VA249" s="97"/>
      <c r="VB249" s="97"/>
      <c r="VC249" s="97"/>
      <c r="VD249" s="97"/>
      <c r="VE249" s="97"/>
      <c r="VF249" s="97"/>
    </row>
    <row r="250" spans="1:578" s="98" customFormat="1" ht="15">
      <c r="A250" s="84">
        <v>172</v>
      </c>
      <c r="B250" s="29" t="s">
        <v>43</v>
      </c>
      <c r="C250" s="85" t="s">
        <v>44</v>
      </c>
      <c r="D250" s="86">
        <v>203</v>
      </c>
      <c r="E250" s="85" t="s">
        <v>45</v>
      </c>
      <c r="F250" s="25" t="s">
        <v>46</v>
      </c>
      <c r="G250" s="29" t="s">
        <v>638</v>
      </c>
      <c r="H250" s="26" t="s">
        <v>639</v>
      </c>
      <c r="I250" s="89">
        <v>40744</v>
      </c>
      <c r="J250" s="90">
        <v>6</v>
      </c>
      <c r="K250" s="90"/>
      <c r="L250" s="88">
        <v>40</v>
      </c>
      <c r="M250" s="88" t="s">
        <v>49</v>
      </c>
      <c r="N250" s="88" t="s">
        <v>59</v>
      </c>
      <c r="O250" s="26" t="s">
        <v>635</v>
      </c>
      <c r="P250" s="87" t="s">
        <v>1174</v>
      </c>
      <c r="Q250" s="34" t="s">
        <v>1148</v>
      </c>
      <c r="R250" s="88">
        <v>1</v>
      </c>
      <c r="S250" s="92">
        <v>11383</v>
      </c>
      <c r="T250" s="92">
        <v>500</v>
      </c>
      <c r="U250" s="92"/>
      <c r="V250" s="91">
        <f t="shared" si="104"/>
        <v>11883</v>
      </c>
      <c r="W250" s="92">
        <f t="shared" si="114"/>
        <v>2376.6</v>
      </c>
      <c r="X250" s="92"/>
      <c r="Y250" s="92">
        <f t="shared" si="105"/>
        <v>14259.6</v>
      </c>
      <c r="Z250" s="92">
        <v>915</v>
      </c>
      <c r="AA250" s="92">
        <v>616</v>
      </c>
      <c r="AB250" s="93">
        <f>102.68*2</f>
        <v>205.36</v>
      </c>
      <c r="AC250" s="92">
        <f t="shared" si="106"/>
        <v>2495.4299999999998</v>
      </c>
      <c r="AD250" s="92">
        <f t="shared" si="107"/>
        <v>427.78800000000001</v>
      </c>
      <c r="AE250" s="92">
        <f t="shared" si="108"/>
        <v>727.2396</v>
      </c>
      <c r="AF250" s="92">
        <f t="shared" si="109"/>
        <v>285.19200000000001</v>
      </c>
      <c r="AG250" s="92">
        <f t="shared" si="110"/>
        <v>2631.7666666666669</v>
      </c>
      <c r="AH250" s="92">
        <f t="shared" si="111"/>
        <v>26317.666666666668</v>
      </c>
      <c r="AI250" s="92">
        <f t="shared" si="112"/>
        <v>7895.3</v>
      </c>
      <c r="AJ250" s="92">
        <f t="shared" si="115"/>
        <v>23002.004044444446</v>
      </c>
      <c r="AK250" s="92">
        <f t="shared" si="113"/>
        <v>276024.04853333335</v>
      </c>
      <c r="AL250" s="92"/>
      <c r="AM250" s="92"/>
      <c r="AN250" s="92"/>
      <c r="AO250" s="92"/>
      <c r="AP250" s="97"/>
      <c r="AQ250" s="94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  <c r="TC250" s="97"/>
      <c r="TD250" s="97"/>
      <c r="TE250" s="97"/>
      <c r="TF250" s="97"/>
      <c r="TG250" s="97"/>
      <c r="TH250" s="97"/>
      <c r="TI250" s="97"/>
      <c r="TJ250" s="97"/>
      <c r="TK250" s="97"/>
      <c r="TL250" s="97"/>
      <c r="TM250" s="97"/>
      <c r="TN250" s="97"/>
      <c r="TO250" s="97"/>
      <c r="TP250" s="97"/>
      <c r="TQ250" s="97"/>
      <c r="TR250" s="97"/>
      <c r="TS250" s="97"/>
      <c r="TT250" s="97"/>
      <c r="TU250" s="97"/>
      <c r="TV250" s="97"/>
      <c r="TW250" s="97"/>
      <c r="TX250" s="97"/>
      <c r="TY250" s="97"/>
      <c r="TZ250" s="97"/>
      <c r="UA250" s="97"/>
      <c r="UB250" s="97"/>
      <c r="UC250" s="97"/>
      <c r="UD250" s="97"/>
      <c r="UE250" s="97"/>
      <c r="UF250" s="97"/>
      <c r="UG250" s="97"/>
      <c r="UH250" s="97"/>
      <c r="UI250" s="97"/>
      <c r="UJ250" s="97"/>
      <c r="UK250" s="97"/>
      <c r="UL250" s="97"/>
      <c r="UM250" s="97"/>
      <c r="UN250" s="97"/>
      <c r="UO250" s="97"/>
      <c r="UP250" s="97"/>
      <c r="UQ250" s="97"/>
      <c r="UR250" s="97"/>
      <c r="US250" s="97"/>
      <c r="UT250" s="97"/>
      <c r="UU250" s="97"/>
      <c r="UV250" s="97"/>
      <c r="UW250" s="97"/>
      <c r="UX250" s="97"/>
      <c r="UY250" s="97"/>
      <c r="UZ250" s="97"/>
      <c r="VA250" s="97"/>
      <c r="VB250" s="97"/>
      <c r="VC250" s="97"/>
      <c r="VD250" s="97"/>
      <c r="VE250" s="97"/>
      <c r="VF250" s="97"/>
    </row>
    <row r="251" spans="1:578" s="98" customFormat="1" ht="15">
      <c r="A251" s="84">
        <v>173</v>
      </c>
      <c r="B251" s="29" t="s">
        <v>43</v>
      </c>
      <c r="C251" s="85" t="s">
        <v>44</v>
      </c>
      <c r="D251" s="86">
        <v>203</v>
      </c>
      <c r="E251" s="85" t="s">
        <v>45</v>
      </c>
      <c r="F251" s="25" t="s">
        <v>46</v>
      </c>
      <c r="G251" s="29" t="s">
        <v>640</v>
      </c>
      <c r="H251" s="26" t="s">
        <v>641</v>
      </c>
      <c r="I251" s="89">
        <v>34565</v>
      </c>
      <c r="J251" s="90">
        <v>6</v>
      </c>
      <c r="K251" s="90"/>
      <c r="L251" s="88">
        <v>40</v>
      </c>
      <c r="M251" s="88" t="s">
        <v>49</v>
      </c>
      <c r="N251" s="88" t="s">
        <v>59</v>
      </c>
      <c r="O251" s="26" t="s">
        <v>635</v>
      </c>
      <c r="P251" s="87" t="s">
        <v>1174</v>
      </c>
      <c r="Q251" s="34" t="s">
        <v>1148</v>
      </c>
      <c r="R251" s="88">
        <v>1</v>
      </c>
      <c r="S251" s="92">
        <v>11383</v>
      </c>
      <c r="T251" s="92">
        <v>500</v>
      </c>
      <c r="U251" s="92"/>
      <c r="V251" s="91">
        <f t="shared" si="104"/>
        <v>11883</v>
      </c>
      <c r="W251" s="92">
        <f t="shared" si="114"/>
        <v>2376.6</v>
      </c>
      <c r="X251" s="92"/>
      <c r="Y251" s="92">
        <f t="shared" si="105"/>
        <v>14259.6</v>
      </c>
      <c r="Z251" s="92">
        <v>915</v>
      </c>
      <c r="AA251" s="92">
        <v>616</v>
      </c>
      <c r="AB251" s="93">
        <f>102.68*6</f>
        <v>616.08000000000004</v>
      </c>
      <c r="AC251" s="92">
        <f t="shared" si="106"/>
        <v>2495.4299999999998</v>
      </c>
      <c r="AD251" s="92">
        <f t="shared" si="107"/>
        <v>427.78800000000001</v>
      </c>
      <c r="AE251" s="92">
        <f t="shared" si="108"/>
        <v>727.2396</v>
      </c>
      <c r="AF251" s="92">
        <f t="shared" si="109"/>
        <v>285.19200000000001</v>
      </c>
      <c r="AG251" s="92">
        <f t="shared" si="110"/>
        <v>2631.7666666666669</v>
      </c>
      <c r="AH251" s="92">
        <f t="shared" si="111"/>
        <v>26317.666666666668</v>
      </c>
      <c r="AI251" s="92">
        <f t="shared" si="112"/>
        <v>7895.3</v>
      </c>
      <c r="AJ251" s="92">
        <f t="shared" si="115"/>
        <v>23412.724044444447</v>
      </c>
      <c r="AK251" s="92">
        <f t="shared" si="113"/>
        <v>280952.68853333336</v>
      </c>
      <c r="AL251" s="92"/>
      <c r="AM251" s="92"/>
      <c r="AN251" s="92"/>
      <c r="AO251" s="92"/>
      <c r="AP251" s="97"/>
      <c r="AQ251" s="94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97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  <c r="TC251" s="97"/>
      <c r="TD251" s="97"/>
      <c r="TE251" s="97"/>
      <c r="TF251" s="97"/>
      <c r="TG251" s="97"/>
      <c r="TH251" s="97"/>
      <c r="TI251" s="97"/>
      <c r="TJ251" s="97"/>
      <c r="TK251" s="97"/>
      <c r="TL251" s="97"/>
      <c r="TM251" s="97"/>
      <c r="TN251" s="97"/>
      <c r="TO251" s="97"/>
      <c r="TP251" s="97"/>
      <c r="TQ251" s="97"/>
      <c r="TR251" s="97"/>
      <c r="TS251" s="97"/>
      <c r="TT251" s="97"/>
      <c r="TU251" s="97"/>
      <c r="TV251" s="97"/>
      <c r="TW251" s="97"/>
      <c r="TX251" s="97"/>
      <c r="TY251" s="97"/>
      <c r="TZ251" s="97"/>
      <c r="UA251" s="97"/>
      <c r="UB251" s="97"/>
      <c r="UC251" s="97"/>
      <c r="UD251" s="97"/>
      <c r="UE251" s="97"/>
      <c r="UF251" s="97"/>
      <c r="UG251" s="97"/>
      <c r="UH251" s="97"/>
      <c r="UI251" s="97"/>
      <c r="UJ251" s="97"/>
      <c r="UK251" s="97"/>
      <c r="UL251" s="97"/>
      <c r="UM251" s="97"/>
      <c r="UN251" s="97"/>
      <c r="UO251" s="97"/>
      <c r="UP251" s="97"/>
      <c r="UQ251" s="97"/>
      <c r="UR251" s="97"/>
      <c r="US251" s="97"/>
      <c r="UT251" s="97"/>
      <c r="UU251" s="97"/>
      <c r="UV251" s="97"/>
      <c r="UW251" s="97"/>
      <c r="UX251" s="97"/>
      <c r="UY251" s="97"/>
      <c r="UZ251" s="97"/>
      <c r="VA251" s="97"/>
      <c r="VB251" s="97"/>
      <c r="VC251" s="97"/>
      <c r="VD251" s="97"/>
      <c r="VE251" s="97"/>
      <c r="VF251" s="97"/>
    </row>
    <row r="252" spans="1:578" s="98" customFormat="1" ht="15">
      <c r="A252" s="84">
        <v>174</v>
      </c>
      <c r="B252" s="29" t="s">
        <v>43</v>
      </c>
      <c r="C252" s="85" t="s">
        <v>44</v>
      </c>
      <c r="D252" s="86">
        <v>203</v>
      </c>
      <c r="E252" s="85" t="s">
        <v>45</v>
      </c>
      <c r="F252" s="25" t="s">
        <v>46</v>
      </c>
      <c r="G252" s="29" t="s">
        <v>642</v>
      </c>
      <c r="H252" s="26" t="s">
        <v>643</v>
      </c>
      <c r="I252" s="89">
        <v>33604</v>
      </c>
      <c r="J252" s="90">
        <v>6</v>
      </c>
      <c r="K252" s="90"/>
      <c r="L252" s="88">
        <v>40</v>
      </c>
      <c r="M252" s="88" t="s">
        <v>49</v>
      </c>
      <c r="N252" s="88" t="s">
        <v>59</v>
      </c>
      <c r="O252" s="26" t="s">
        <v>635</v>
      </c>
      <c r="P252" s="87" t="s">
        <v>1174</v>
      </c>
      <c r="Q252" s="34" t="s">
        <v>1148</v>
      </c>
      <c r="R252" s="88">
        <v>1</v>
      </c>
      <c r="S252" s="92">
        <v>11383</v>
      </c>
      <c r="T252" s="92">
        <v>500</v>
      </c>
      <c r="U252" s="92"/>
      <c r="V252" s="91">
        <f t="shared" si="104"/>
        <v>11883</v>
      </c>
      <c r="W252" s="92">
        <f t="shared" si="114"/>
        <v>2376.6</v>
      </c>
      <c r="X252" s="92"/>
      <c r="Y252" s="92">
        <f t="shared" si="105"/>
        <v>14259.6</v>
      </c>
      <c r="Z252" s="92">
        <v>915</v>
      </c>
      <c r="AA252" s="92">
        <v>616</v>
      </c>
      <c r="AB252" s="93">
        <f>102.68*6</f>
        <v>616.08000000000004</v>
      </c>
      <c r="AC252" s="92">
        <f t="shared" si="106"/>
        <v>2495.4299999999998</v>
      </c>
      <c r="AD252" s="92">
        <f t="shared" si="107"/>
        <v>427.78800000000001</v>
      </c>
      <c r="AE252" s="92">
        <f t="shared" si="108"/>
        <v>727.2396</v>
      </c>
      <c r="AF252" s="92">
        <f t="shared" si="109"/>
        <v>285.19200000000001</v>
      </c>
      <c r="AG252" s="92">
        <f t="shared" si="110"/>
        <v>2631.7666666666669</v>
      </c>
      <c r="AH252" s="92">
        <f t="shared" si="111"/>
        <v>26317.666666666668</v>
      </c>
      <c r="AI252" s="92">
        <f t="shared" si="112"/>
        <v>7895.3</v>
      </c>
      <c r="AJ252" s="92">
        <f t="shared" si="115"/>
        <v>23412.724044444447</v>
      </c>
      <c r="AK252" s="92">
        <f t="shared" si="113"/>
        <v>280952.68853333336</v>
      </c>
      <c r="AL252" s="92"/>
      <c r="AM252" s="92"/>
      <c r="AN252" s="92"/>
      <c r="AO252" s="92"/>
      <c r="AP252" s="97"/>
      <c r="AQ252" s="94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  <c r="TC252" s="97"/>
      <c r="TD252" s="97"/>
      <c r="TE252" s="97"/>
      <c r="TF252" s="97"/>
      <c r="TG252" s="97"/>
      <c r="TH252" s="97"/>
      <c r="TI252" s="97"/>
      <c r="TJ252" s="97"/>
      <c r="TK252" s="97"/>
      <c r="TL252" s="97"/>
      <c r="TM252" s="97"/>
      <c r="TN252" s="97"/>
      <c r="TO252" s="97"/>
      <c r="TP252" s="97"/>
      <c r="TQ252" s="97"/>
      <c r="TR252" s="97"/>
      <c r="TS252" s="97"/>
      <c r="TT252" s="97"/>
      <c r="TU252" s="97"/>
      <c r="TV252" s="97"/>
      <c r="TW252" s="97"/>
      <c r="TX252" s="97"/>
      <c r="TY252" s="97"/>
      <c r="TZ252" s="97"/>
      <c r="UA252" s="97"/>
      <c r="UB252" s="97"/>
      <c r="UC252" s="97"/>
      <c r="UD252" s="97"/>
      <c r="UE252" s="97"/>
      <c r="UF252" s="97"/>
      <c r="UG252" s="97"/>
      <c r="UH252" s="97"/>
      <c r="UI252" s="97"/>
      <c r="UJ252" s="97"/>
      <c r="UK252" s="97"/>
      <c r="UL252" s="97"/>
      <c r="UM252" s="97"/>
      <c r="UN252" s="97"/>
      <c r="UO252" s="97"/>
      <c r="UP252" s="97"/>
      <c r="UQ252" s="97"/>
      <c r="UR252" s="97"/>
      <c r="US252" s="97"/>
      <c r="UT252" s="97"/>
      <c r="UU252" s="97"/>
      <c r="UV252" s="97"/>
      <c r="UW252" s="97"/>
      <c r="UX252" s="97"/>
      <c r="UY252" s="97"/>
      <c r="UZ252" s="97"/>
      <c r="VA252" s="97"/>
      <c r="VB252" s="97"/>
      <c r="VC252" s="97"/>
      <c r="VD252" s="97"/>
      <c r="VE252" s="97"/>
      <c r="VF252" s="97"/>
    </row>
    <row r="253" spans="1:578" s="98" customFormat="1" ht="15">
      <c r="A253" s="84">
        <v>175</v>
      </c>
      <c r="B253" s="29" t="s">
        <v>43</v>
      </c>
      <c r="C253" s="85" t="s">
        <v>44</v>
      </c>
      <c r="D253" s="86">
        <v>203</v>
      </c>
      <c r="E253" s="85" t="s">
        <v>45</v>
      </c>
      <c r="F253" s="25" t="s">
        <v>46</v>
      </c>
      <c r="G253" s="29" t="s">
        <v>644</v>
      </c>
      <c r="H253" s="26" t="s">
        <v>645</v>
      </c>
      <c r="I253" s="89">
        <v>40875</v>
      </c>
      <c r="J253" s="90">
        <v>6</v>
      </c>
      <c r="K253" s="90"/>
      <c r="L253" s="88">
        <v>40</v>
      </c>
      <c r="M253" s="88" t="s">
        <v>49</v>
      </c>
      <c r="N253" s="88" t="s">
        <v>59</v>
      </c>
      <c r="O253" s="26" t="s">
        <v>635</v>
      </c>
      <c r="P253" s="87" t="s">
        <v>1174</v>
      </c>
      <c r="Q253" s="34" t="s">
        <v>1148</v>
      </c>
      <c r="R253" s="88">
        <v>1</v>
      </c>
      <c r="S253" s="92">
        <v>11383</v>
      </c>
      <c r="T253" s="92">
        <v>500</v>
      </c>
      <c r="U253" s="92"/>
      <c r="V253" s="91">
        <f t="shared" si="104"/>
        <v>11883</v>
      </c>
      <c r="W253" s="92">
        <f t="shared" si="114"/>
        <v>2376.6</v>
      </c>
      <c r="X253" s="92"/>
      <c r="Y253" s="92">
        <f t="shared" si="105"/>
        <v>14259.6</v>
      </c>
      <c r="Z253" s="92">
        <v>915</v>
      </c>
      <c r="AA253" s="92">
        <v>616</v>
      </c>
      <c r="AB253" s="93">
        <f>102.68*2</f>
        <v>205.36</v>
      </c>
      <c r="AC253" s="92">
        <f t="shared" si="106"/>
        <v>2495.4299999999998</v>
      </c>
      <c r="AD253" s="92">
        <f t="shared" si="107"/>
        <v>427.78800000000001</v>
      </c>
      <c r="AE253" s="92">
        <f t="shared" si="108"/>
        <v>727.2396</v>
      </c>
      <c r="AF253" s="92">
        <f t="shared" si="109"/>
        <v>285.19200000000001</v>
      </c>
      <c r="AG253" s="92">
        <f t="shared" si="110"/>
        <v>2631.7666666666669</v>
      </c>
      <c r="AH253" s="92">
        <f t="shared" si="111"/>
        <v>26317.666666666668</v>
      </c>
      <c r="AI253" s="92">
        <f t="shared" si="112"/>
        <v>7895.3</v>
      </c>
      <c r="AJ253" s="92">
        <f t="shared" si="115"/>
        <v>23002.004044444446</v>
      </c>
      <c r="AK253" s="92">
        <f t="shared" si="113"/>
        <v>276024.04853333335</v>
      </c>
      <c r="AL253" s="92"/>
      <c r="AM253" s="92"/>
      <c r="AN253" s="92"/>
      <c r="AO253" s="92"/>
      <c r="AP253" s="97"/>
      <c r="AQ253" s="94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  <c r="TC253" s="97"/>
      <c r="TD253" s="97"/>
      <c r="TE253" s="97"/>
      <c r="TF253" s="97"/>
      <c r="TG253" s="97"/>
      <c r="TH253" s="97"/>
      <c r="TI253" s="97"/>
      <c r="TJ253" s="97"/>
      <c r="TK253" s="97"/>
      <c r="TL253" s="97"/>
      <c r="TM253" s="97"/>
      <c r="TN253" s="97"/>
      <c r="TO253" s="97"/>
      <c r="TP253" s="97"/>
      <c r="TQ253" s="97"/>
      <c r="TR253" s="97"/>
      <c r="TS253" s="97"/>
      <c r="TT253" s="97"/>
      <c r="TU253" s="97"/>
      <c r="TV253" s="97"/>
      <c r="TW253" s="97"/>
      <c r="TX253" s="97"/>
      <c r="TY253" s="97"/>
      <c r="TZ253" s="97"/>
      <c r="UA253" s="97"/>
      <c r="UB253" s="97"/>
      <c r="UC253" s="97"/>
      <c r="UD253" s="97"/>
      <c r="UE253" s="97"/>
      <c r="UF253" s="97"/>
      <c r="UG253" s="97"/>
      <c r="UH253" s="97"/>
      <c r="UI253" s="97"/>
      <c r="UJ253" s="97"/>
      <c r="UK253" s="97"/>
      <c r="UL253" s="97"/>
      <c r="UM253" s="97"/>
      <c r="UN253" s="97"/>
      <c r="UO253" s="97"/>
      <c r="UP253" s="97"/>
      <c r="UQ253" s="97"/>
      <c r="UR253" s="97"/>
      <c r="US253" s="97"/>
      <c r="UT253" s="97"/>
      <c r="UU253" s="97"/>
      <c r="UV253" s="97"/>
      <c r="UW253" s="97"/>
      <c r="UX253" s="97"/>
      <c r="UY253" s="97"/>
      <c r="UZ253" s="97"/>
      <c r="VA253" s="97"/>
      <c r="VB253" s="97"/>
      <c r="VC253" s="97"/>
      <c r="VD253" s="97"/>
      <c r="VE253" s="97"/>
      <c r="VF253" s="97"/>
    </row>
    <row r="254" spans="1:578" s="98" customFormat="1" ht="15">
      <c r="A254" s="84">
        <v>176</v>
      </c>
      <c r="B254" s="29" t="s">
        <v>43</v>
      </c>
      <c r="C254" s="85" t="s">
        <v>44</v>
      </c>
      <c r="D254" s="86">
        <v>203</v>
      </c>
      <c r="E254" s="85" t="s">
        <v>45</v>
      </c>
      <c r="F254" s="25" t="s">
        <v>46</v>
      </c>
      <c r="G254" s="29" t="s">
        <v>646</v>
      </c>
      <c r="H254" s="26" t="s">
        <v>647</v>
      </c>
      <c r="I254" s="89">
        <v>34136</v>
      </c>
      <c r="J254" s="90">
        <v>6</v>
      </c>
      <c r="K254" s="90"/>
      <c r="L254" s="88">
        <v>40</v>
      </c>
      <c r="M254" s="88" t="s">
        <v>49</v>
      </c>
      <c r="N254" s="88" t="s">
        <v>59</v>
      </c>
      <c r="O254" s="26" t="s">
        <v>635</v>
      </c>
      <c r="P254" s="87" t="s">
        <v>1174</v>
      </c>
      <c r="Q254" s="34" t="s">
        <v>1148</v>
      </c>
      <c r="R254" s="88">
        <v>1</v>
      </c>
      <c r="S254" s="92">
        <v>11383</v>
      </c>
      <c r="T254" s="92">
        <v>500</v>
      </c>
      <c r="U254" s="92"/>
      <c r="V254" s="91">
        <f t="shared" si="104"/>
        <v>11883</v>
      </c>
      <c r="W254" s="92">
        <f t="shared" si="114"/>
        <v>2376.6</v>
      </c>
      <c r="X254" s="92"/>
      <c r="Y254" s="92">
        <f t="shared" si="105"/>
        <v>14259.6</v>
      </c>
      <c r="Z254" s="92">
        <v>915</v>
      </c>
      <c r="AA254" s="92">
        <v>616</v>
      </c>
      <c r="AB254" s="93">
        <f>102.68*6</f>
        <v>616.08000000000004</v>
      </c>
      <c r="AC254" s="92">
        <f t="shared" si="106"/>
        <v>2495.4299999999998</v>
      </c>
      <c r="AD254" s="92">
        <f t="shared" si="107"/>
        <v>427.78800000000001</v>
      </c>
      <c r="AE254" s="92">
        <f t="shared" si="108"/>
        <v>727.2396</v>
      </c>
      <c r="AF254" s="92">
        <f t="shared" si="109"/>
        <v>285.19200000000001</v>
      </c>
      <c r="AG254" s="92">
        <f t="shared" si="110"/>
        <v>2631.7666666666669</v>
      </c>
      <c r="AH254" s="92">
        <f t="shared" si="111"/>
        <v>26317.666666666668</v>
      </c>
      <c r="AI254" s="92">
        <f t="shared" si="112"/>
        <v>7895.3</v>
      </c>
      <c r="AJ254" s="92">
        <f t="shared" si="115"/>
        <v>23412.724044444447</v>
      </c>
      <c r="AK254" s="92">
        <f t="shared" si="113"/>
        <v>280952.68853333336</v>
      </c>
      <c r="AL254" s="92"/>
      <c r="AM254" s="92"/>
      <c r="AN254" s="92"/>
      <c r="AO254" s="92"/>
      <c r="AP254" s="97"/>
      <c r="AQ254" s="94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  <c r="TC254" s="97"/>
      <c r="TD254" s="97"/>
      <c r="TE254" s="97"/>
      <c r="TF254" s="97"/>
      <c r="TG254" s="97"/>
      <c r="TH254" s="97"/>
      <c r="TI254" s="97"/>
      <c r="TJ254" s="97"/>
      <c r="TK254" s="97"/>
      <c r="TL254" s="97"/>
      <c r="TM254" s="97"/>
      <c r="TN254" s="97"/>
      <c r="TO254" s="97"/>
      <c r="TP254" s="97"/>
      <c r="TQ254" s="97"/>
      <c r="TR254" s="97"/>
      <c r="TS254" s="97"/>
      <c r="TT254" s="97"/>
      <c r="TU254" s="97"/>
      <c r="TV254" s="97"/>
      <c r="TW254" s="97"/>
      <c r="TX254" s="97"/>
      <c r="TY254" s="97"/>
      <c r="TZ254" s="97"/>
      <c r="UA254" s="97"/>
      <c r="UB254" s="97"/>
      <c r="UC254" s="97"/>
      <c r="UD254" s="97"/>
      <c r="UE254" s="97"/>
      <c r="UF254" s="97"/>
      <c r="UG254" s="97"/>
      <c r="UH254" s="97"/>
      <c r="UI254" s="97"/>
      <c r="UJ254" s="97"/>
      <c r="UK254" s="97"/>
      <c r="UL254" s="97"/>
      <c r="UM254" s="97"/>
      <c r="UN254" s="97"/>
      <c r="UO254" s="97"/>
      <c r="UP254" s="97"/>
      <c r="UQ254" s="97"/>
      <c r="UR254" s="97"/>
      <c r="US254" s="97"/>
      <c r="UT254" s="97"/>
      <c r="UU254" s="97"/>
      <c r="UV254" s="97"/>
      <c r="UW254" s="97"/>
      <c r="UX254" s="97"/>
      <c r="UY254" s="97"/>
      <c r="UZ254" s="97"/>
      <c r="VA254" s="97"/>
      <c r="VB254" s="97"/>
      <c r="VC254" s="97"/>
      <c r="VD254" s="97"/>
      <c r="VE254" s="97"/>
      <c r="VF254" s="97"/>
    </row>
    <row r="255" spans="1:578" s="98" customFormat="1" ht="15">
      <c r="A255" s="84">
        <v>177</v>
      </c>
      <c r="B255" s="29" t="s">
        <v>43</v>
      </c>
      <c r="C255" s="85" t="s">
        <v>44</v>
      </c>
      <c r="D255" s="86">
        <v>203</v>
      </c>
      <c r="E255" s="85" t="s">
        <v>45</v>
      </c>
      <c r="F255" s="25" t="s">
        <v>46</v>
      </c>
      <c r="G255" s="29" t="s">
        <v>648</v>
      </c>
      <c r="H255" s="26" t="s">
        <v>649</v>
      </c>
      <c r="I255" s="89">
        <v>40528</v>
      </c>
      <c r="J255" s="90">
        <v>6</v>
      </c>
      <c r="K255" s="90"/>
      <c r="L255" s="88">
        <v>40</v>
      </c>
      <c r="M255" s="88" t="s">
        <v>49</v>
      </c>
      <c r="N255" s="88" t="s">
        <v>59</v>
      </c>
      <c r="O255" s="26" t="s">
        <v>635</v>
      </c>
      <c r="P255" s="87" t="s">
        <v>1174</v>
      </c>
      <c r="Q255" s="34" t="s">
        <v>1148</v>
      </c>
      <c r="R255" s="88">
        <v>1</v>
      </c>
      <c r="S255" s="92">
        <v>11383</v>
      </c>
      <c r="T255" s="92">
        <v>500</v>
      </c>
      <c r="U255" s="92"/>
      <c r="V255" s="91">
        <f t="shared" si="104"/>
        <v>11883</v>
      </c>
      <c r="W255" s="92">
        <f t="shared" si="114"/>
        <v>2376.6</v>
      </c>
      <c r="X255" s="92"/>
      <c r="Y255" s="92">
        <f t="shared" si="105"/>
        <v>14259.6</v>
      </c>
      <c r="Z255" s="92">
        <v>915</v>
      </c>
      <c r="AA255" s="92">
        <v>616</v>
      </c>
      <c r="AB255" s="93">
        <f>102.68*2</f>
        <v>205.36</v>
      </c>
      <c r="AC255" s="92">
        <f t="shared" si="106"/>
        <v>2495.4299999999998</v>
      </c>
      <c r="AD255" s="92">
        <f t="shared" si="107"/>
        <v>427.78800000000001</v>
      </c>
      <c r="AE255" s="92">
        <f t="shared" si="108"/>
        <v>727.2396</v>
      </c>
      <c r="AF255" s="92">
        <f t="shared" si="109"/>
        <v>285.19200000000001</v>
      </c>
      <c r="AG255" s="92">
        <f t="shared" si="110"/>
        <v>2631.7666666666669</v>
      </c>
      <c r="AH255" s="92">
        <f t="shared" si="111"/>
        <v>26317.666666666668</v>
      </c>
      <c r="AI255" s="92">
        <f t="shared" si="112"/>
        <v>7895.3</v>
      </c>
      <c r="AJ255" s="92">
        <f t="shared" si="115"/>
        <v>23002.004044444446</v>
      </c>
      <c r="AK255" s="92">
        <f t="shared" si="113"/>
        <v>276024.04853333335</v>
      </c>
      <c r="AL255" s="92"/>
      <c r="AM255" s="92"/>
      <c r="AN255" s="92"/>
      <c r="AO255" s="92"/>
      <c r="AP255" s="97"/>
      <c r="AQ255" s="94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  <c r="TC255" s="97"/>
      <c r="TD255" s="97"/>
      <c r="TE255" s="97"/>
      <c r="TF255" s="97"/>
      <c r="TG255" s="97"/>
      <c r="TH255" s="97"/>
      <c r="TI255" s="97"/>
      <c r="TJ255" s="97"/>
      <c r="TK255" s="97"/>
      <c r="TL255" s="97"/>
      <c r="TM255" s="97"/>
      <c r="TN255" s="97"/>
      <c r="TO255" s="97"/>
      <c r="TP255" s="97"/>
      <c r="TQ255" s="97"/>
      <c r="TR255" s="97"/>
      <c r="TS255" s="97"/>
      <c r="TT255" s="97"/>
      <c r="TU255" s="97"/>
      <c r="TV255" s="97"/>
      <c r="TW255" s="97"/>
      <c r="TX255" s="97"/>
      <c r="TY255" s="97"/>
      <c r="TZ255" s="97"/>
      <c r="UA255" s="97"/>
      <c r="UB255" s="97"/>
      <c r="UC255" s="97"/>
      <c r="UD255" s="97"/>
      <c r="UE255" s="97"/>
      <c r="UF255" s="97"/>
      <c r="UG255" s="97"/>
      <c r="UH255" s="97"/>
      <c r="UI255" s="97"/>
      <c r="UJ255" s="97"/>
      <c r="UK255" s="97"/>
      <c r="UL255" s="97"/>
      <c r="UM255" s="97"/>
      <c r="UN255" s="97"/>
      <c r="UO255" s="97"/>
      <c r="UP255" s="97"/>
      <c r="UQ255" s="97"/>
      <c r="UR255" s="97"/>
      <c r="US255" s="97"/>
      <c r="UT255" s="97"/>
      <c r="UU255" s="97"/>
      <c r="UV255" s="97"/>
      <c r="UW255" s="97"/>
      <c r="UX255" s="97"/>
      <c r="UY255" s="97"/>
      <c r="UZ255" s="97"/>
      <c r="VA255" s="97"/>
      <c r="VB255" s="97"/>
      <c r="VC255" s="97"/>
      <c r="VD255" s="97"/>
      <c r="VE255" s="97"/>
      <c r="VF255" s="97"/>
    </row>
    <row r="256" spans="1:578" s="98" customFormat="1" ht="15">
      <c r="A256" s="84">
        <v>178</v>
      </c>
      <c r="B256" s="29" t="s">
        <v>43</v>
      </c>
      <c r="C256" s="85" t="s">
        <v>44</v>
      </c>
      <c r="D256" s="86">
        <v>203</v>
      </c>
      <c r="E256" s="85" t="s">
        <v>45</v>
      </c>
      <c r="F256" s="25" t="s">
        <v>46</v>
      </c>
      <c r="G256" s="29" t="s">
        <v>650</v>
      </c>
      <c r="H256" s="26" t="s">
        <v>651</v>
      </c>
      <c r="I256" s="89">
        <v>42445</v>
      </c>
      <c r="J256" s="90">
        <v>6</v>
      </c>
      <c r="K256" s="90"/>
      <c r="L256" s="88">
        <v>40</v>
      </c>
      <c r="M256" s="88" t="s">
        <v>49</v>
      </c>
      <c r="N256" s="88" t="s">
        <v>59</v>
      </c>
      <c r="O256" s="26" t="s">
        <v>635</v>
      </c>
      <c r="P256" s="87" t="s">
        <v>1174</v>
      </c>
      <c r="Q256" s="34" t="s">
        <v>1148</v>
      </c>
      <c r="R256" s="88">
        <v>1</v>
      </c>
      <c r="S256" s="92">
        <v>11383</v>
      </c>
      <c r="T256" s="92">
        <v>500</v>
      </c>
      <c r="U256" s="92"/>
      <c r="V256" s="91">
        <f t="shared" si="104"/>
        <v>11883</v>
      </c>
      <c r="W256" s="92">
        <f t="shared" si="114"/>
        <v>2376.6</v>
      </c>
      <c r="X256" s="92"/>
      <c r="Y256" s="92">
        <f t="shared" si="105"/>
        <v>14259.6</v>
      </c>
      <c r="Z256" s="92">
        <v>915</v>
      </c>
      <c r="AA256" s="92">
        <v>616</v>
      </c>
      <c r="AB256" s="93"/>
      <c r="AC256" s="92">
        <f t="shared" si="106"/>
        <v>2495.4299999999998</v>
      </c>
      <c r="AD256" s="92">
        <f t="shared" si="107"/>
        <v>427.78800000000001</v>
      </c>
      <c r="AE256" s="92">
        <f t="shared" si="108"/>
        <v>727.2396</v>
      </c>
      <c r="AF256" s="92">
        <f t="shared" si="109"/>
        <v>285.19200000000001</v>
      </c>
      <c r="AG256" s="92">
        <f t="shared" si="110"/>
        <v>2631.7666666666669</v>
      </c>
      <c r="AH256" s="92">
        <f t="shared" si="111"/>
        <v>26317.666666666668</v>
      </c>
      <c r="AI256" s="92">
        <f t="shared" si="112"/>
        <v>7895.3</v>
      </c>
      <c r="AJ256" s="92">
        <f t="shared" si="115"/>
        <v>22796.644044444445</v>
      </c>
      <c r="AK256" s="92">
        <f t="shared" si="113"/>
        <v>273559.72853333334</v>
      </c>
      <c r="AL256" s="92"/>
      <c r="AM256" s="92"/>
      <c r="AN256" s="92"/>
      <c r="AO256" s="92"/>
      <c r="AP256" s="97"/>
      <c r="AQ256" s="94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  <c r="TC256" s="97"/>
      <c r="TD256" s="97"/>
      <c r="TE256" s="97"/>
      <c r="TF256" s="97"/>
      <c r="TG256" s="97"/>
      <c r="TH256" s="97"/>
      <c r="TI256" s="97"/>
      <c r="TJ256" s="97"/>
      <c r="TK256" s="97"/>
      <c r="TL256" s="97"/>
      <c r="TM256" s="97"/>
      <c r="TN256" s="97"/>
      <c r="TO256" s="97"/>
      <c r="TP256" s="97"/>
      <c r="TQ256" s="97"/>
      <c r="TR256" s="97"/>
      <c r="TS256" s="97"/>
      <c r="TT256" s="97"/>
      <c r="TU256" s="97"/>
      <c r="TV256" s="97"/>
      <c r="TW256" s="97"/>
      <c r="TX256" s="97"/>
      <c r="TY256" s="97"/>
      <c r="TZ256" s="97"/>
      <c r="UA256" s="97"/>
      <c r="UB256" s="97"/>
      <c r="UC256" s="97"/>
      <c r="UD256" s="97"/>
      <c r="UE256" s="97"/>
      <c r="UF256" s="97"/>
      <c r="UG256" s="97"/>
      <c r="UH256" s="97"/>
      <c r="UI256" s="97"/>
      <c r="UJ256" s="97"/>
      <c r="UK256" s="97"/>
      <c r="UL256" s="97"/>
      <c r="UM256" s="97"/>
      <c r="UN256" s="97"/>
      <c r="UO256" s="97"/>
      <c r="UP256" s="97"/>
      <c r="UQ256" s="97"/>
      <c r="UR256" s="97"/>
      <c r="US256" s="97"/>
      <c r="UT256" s="97"/>
      <c r="UU256" s="97"/>
      <c r="UV256" s="97"/>
      <c r="UW256" s="97"/>
      <c r="UX256" s="97"/>
      <c r="UY256" s="97"/>
      <c r="UZ256" s="97"/>
      <c r="VA256" s="97"/>
      <c r="VB256" s="97"/>
      <c r="VC256" s="97"/>
      <c r="VD256" s="97"/>
      <c r="VE256" s="97"/>
      <c r="VF256" s="97"/>
    </row>
    <row r="257" spans="1:578" s="98" customFormat="1" ht="15">
      <c r="A257" s="84">
        <v>179</v>
      </c>
      <c r="B257" s="29" t="s">
        <v>43</v>
      </c>
      <c r="C257" s="85" t="s">
        <v>44</v>
      </c>
      <c r="D257" s="86">
        <v>203</v>
      </c>
      <c r="E257" s="85" t="s">
        <v>45</v>
      </c>
      <c r="F257" s="25" t="s">
        <v>46</v>
      </c>
      <c r="G257" s="29" t="s">
        <v>652</v>
      </c>
      <c r="H257" s="26" t="s">
        <v>653</v>
      </c>
      <c r="I257" s="89">
        <v>40744</v>
      </c>
      <c r="J257" s="90">
        <v>6</v>
      </c>
      <c r="K257" s="90"/>
      <c r="L257" s="88">
        <v>40</v>
      </c>
      <c r="M257" s="88" t="s">
        <v>49</v>
      </c>
      <c r="N257" s="88" t="s">
        <v>59</v>
      </c>
      <c r="O257" s="26" t="s">
        <v>635</v>
      </c>
      <c r="P257" s="87" t="s">
        <v>1174</v>
      </c>
      <c r="Q257" s="34" t="s">
        <v>1148</v>
      </c>
      <c r="R257" s="88">
        <v>1</v>
      </c>
      <c r="S257" s="92">
        <v>11383</v>
      </c>
      <c r="T257" s="92">
        <v>500</v>
      </c>
      <c r="U257" s="92"/>
      <c r="V257" s="91">
        <f t="shared" si="104"/>
        <v>11883</v>
      </c>
      <c r="W257" s="92">
        <f t="shared" si="114"/>
        <v>2376.6</v>
      </c>
      <c r="X257" s="92"/>
      <c r="Y257" s="92">
        <f t="shared" si="105"/>
        <v>14259.6</v>
      </c>
      <c r="Z257" s="92">
        <v>915</v>
      </c>
      <c r="AA257" s="92">
        <v>616</v>
      </c>
      <c r="AB257" s="93">
        <f>102.68*2</f>
        <v>205.36</v>
      </c>
      <c r="AC257" s="92">
        <f t="shared" si="106"/>
        <v>2495.4299999999998</v>
      </c>
      <c r="AD257" s="92">
        <f t="shared" si="107"/>
        <v>427.78800000000001</v>
      </c>
      <c r="AE257" s="92">
        <f t="shared" si="108"/>
        <v>727.2396</v>
      </c>
      <c r="AF257" s="92">
        <f t="shared" si="109"/>
        <v>285.19200000000001</v>
      </c>
      <c r="AG257" s="92">
        <f t="shared" si="110"/>
        <v>2631.7666666666669</v>
      </c>
      <c r="AH257" s="92">
        <f t="shared" si="111"/>
        <v>26317.666666666668</v>
      </c>
      <c r="AI257" s="92">
        <f t="shared" si="112"/>
        <v>7895.3</v>
      </c>
      <c r="AJ257" s="92">
        <f t="shared" si="115"/>
        <v>23002.004044444446</v>
      </c>
      <c r="AK257" s="92">
        <f t="shared" si="113"/>
        <v>276024.04853333335</v>
      </c>
      <c r="AL257" s="92"/>
      <c r="AM257" s="92"/>
      <c r="AN257" s="92"/>
      <c r="AO257" s="92"/>
      <c r="AP257" s="97"/>
      <c r="AQ257" s="94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  <c r="TC257" s="97"/>
      <c r="TD257" s="97"/>
      <c r="TE257" s="97"/>
      <c r="TF257" s="97"/>
      <c r="TG257" s="97"/>
      <c r="TH257" s="97"/>
      <c r="TI257" s="97"/>
      <c r="TJ257" s="97"/>
      <c r="TK257" s="97"/>
      <c r="TL257" s="97"/>
      <c r="TM257" s="97"/>
      <c r="TN257" s="97"/>
      <c r="TO257" s="97"/>
      <c r="TP257" s="97"/>
      <c r="TQ257" s="97"/>
      <c r="TR257" s="97"/>
      <c r="TS257" s="97"/>
      <c r="TT257" s="97"/>
      <c r="TU257" s="97"/>
      <c r="TV257" s="97"/>
      <c r="TW257" s="97"/>
      <c r="TX257" s="97"/>
      <c r="TY257" s="97"/>
      <c r="TZ257" s="97"/>
      <c r="UA257" s="97"/>
      <c r="UB257" s="97"/>
      <c r="UC257" s="97"/>
      <c r="UD257" s="97"/>
      <c r="UE257" s="97"/>
      <c r="UF257" s="97"/>
      <c r="UG257" s="97"/>
      <c r="UH257" s="97"/>
      <c r="UI257" s="97"/>
      <c r="UJ257" s="97"/>
      <c r="UK257" s="97"/>
      <c r="UL257" s="97"/>
      <c r="UM257" s="97"/>
      <c r="UN257" s="97"/>
      <c r="UO257" s="97"/>
      <c r="UP257" s="97"/>
      <c r="UQ257" s="97"/>
      <c r="UR257" s="97"/>
      <c r="US257" s="97"/>
      <c r="UT257" s="97"/>
      <c r="UU257" s="97"/>
      <c r="UV257" s="97"/>
      <c r="UW257" s="97"/>
      <c r="UX257" s="97"/>
      <c r="UY257" s="97"/>
      <c r="UZ257" s="97"/>
      <c r="VA257" s="97"/>
      <c r="VB257" s="97"/>
      <c r="VC257" s="97"/>
      <c r="VD257" s="97"/>
      <c r="VE257" s="97"/>
      <c r="VF257" s="97"/>
    </row>
    <row r="258" spans="1:578" s="98" customFormat="1" ht="15">
      <c r="A258" s="84">
        <v>180</v>
      </c>
      <c r="B258" s="29" t="s">
        <v>43</v>
      </c>
      <c r="C258" s="85" t="s">
        <v>44</v>
      </c>
      <c r="D258" s="86">
        <v>203</v>
      </c>
      <c r="E258" s="85" t="s">
        <v>45</v>
      </c>
      <c r="F258" s="25" t="s">
        <v>46</v>
      </c>
      <c r="G258" s="29" t="s">
        <v>654</v>
      </c>
      <c r="H258" s="26" t="s">
        <v>655</v>
      </c>
      <c r="I258" s="89">
        <v>33375</v>
      </c>
      <c r="J258" s="90">
        <v>6</v>
      </c>
      <c r="K258" s="90"/>
      <c r="L258" s="88">
        <v>40</v>
      </c>
      <c r="M258" s="88" t="s">
        <v>49</v>
      </c>
      <c r="N258" s="88" t="s">
        <v>59</v>
      </c>
      <c r="O258" s="26" t="s">
        <v>635</v>
      </c>
      <c r="P258" s="87" t="s">
        <v>1174</v>
      </c>
      <c r="Q258" s="34" t="s">
        <v>1148</v>
      </c>
      <c r="R258" s="88">
        <v>1</v>
      </c>
      <c r="S258" s="92">
        <v>11383</v>
      </c>
      <c r="T258" s="92">
        <v>500</v>
      </c>
      <c r="U258" s="92"/>
      <c r="V258" s="91">
        <f t="shared" si="104"/>
        <v>11883</v>
      </c>
      <c r="W258" s="92">
        <f t="shared" si="114"/>
        <v>2376.6</v>
      </c>
      <c r="X258" s="92"/>
      <c r="Y258" s="92">
        <f t="shared" si="105"/>
        <v>14259.6</v>
      </c>
      <c r="Z258" s="92">
        <v>915</v>
      </c>
      <c r="AA258" s="92">
        <v>616</v>
      </c>
      <c r="AB258" s="93">
        <f>102.68*6</f>
        <v>616.08000000000004</v>
      </c>
      <c r="AC258" s="92">
        <f t="shared" si="106"/>
        <v>2495.4299999999998</v>
      </c>
      <c r="AD258" s="92">
        <f t="shared" si="107"/>
        <v>427.78800000000001</v>
      </c>
      <c r="AE258" s="92">
        <f t="shared" si="108"/>
        <v>727.2396</v>
      </c>
      <c r="AF258" s="92">
        <f t="shared" si="109"/>
        <v>285.19200000000001</v>
      </c>
      <c r="AG258" s="92">
        <f t="shared" si="110"/>
        <v>2631.7666666666669</v>
      </c>
      <c r="AH258" s="92">
        <f t="shared" si="111"/>
        <v>26317.666666666668</v>
      </c>
      <c r="AI258" s="92">
        <f t="shared" si="112"/>
        <v>7895.3</v>
      </c>
      <c r="AJ258" s="92">
        <f t="shared" si="115"/>
        <v>23412.724044444447</v>
      </c>
      <c r="AK258" s="92">
        <f t="shared" si="113"/>
        <v>280952.68853333336</v>
      </c>
      <c r="AL258" s="92"/>
      <c r="AM258" s="92"/>
      <c r="AN258" s="92"/>
      <c r="AO258" s="92"/>
      <c r="AP258" s="97"/>
      <c r="AQ258" s="94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  <c r="TC258" s="97"/>
      <c r="TD258" s="97"/>
      <c r="TE258" s="97"/>
      <c r="TF258" s="97"/>
      <c r="TG258" s="97"/>
      <c r="TH258" s="97"/>
      <c r="TI258" s="97"/>
      <c r="TJ258" s="97"/>
      <c r="TK258" s="97"/>
      <c r="TL258" s="97"/>
      <c r="TM258" s="97"/>
      <c r="TN258" s="97"/>
      <c r="TO258" s="97"/>
      <c r="TP258" s="97"/>
      <c r="TQ258" s="97"/>
      <c r="TR258" s="97"/>
      <c r="TS258" s="97"/>
      <c r="TT258" s="97"/>
      <c r="TU258" s="97"/>
      <c r="TV258" s="97"/>
      <c r="TW258" s="97"/>
      <c r="TX258" s="97"/>
      <c r="TY258" s="97"/>
      <c r="TZ258" s="97"/>
      <c r="UA258" s="97"/>
      <c r="UB258" s="97"/>
      <c r="UC258" s="97"/>
      <c r="UD258" s="97"/>
      <c r="UE258" s="97"/>
      <c r="UF258" s="97"/>
      <c r="UG258" s="97"/>
      <c r="UH258" s="97"/>
      <c r="UI258" s="97"/>
      <c r="UJ258" s="97"/>
      <c r="UK258" s="97"/>
      <c r="UL258" s="97"/>
      <c r="UM258" s="97"/>
      <c r="UN258" s="97"/>
      <c r="UO258" s="97"/>
      <c r="UP258" s="97"/>
      <c r="UQ258" s="97"/>
      <c r="UR258" s="97"/>
      <c r="US258" s="97"/>
      <c r="UT258" s="97"/>
      <c r="UU258" s="97"/>
      <c r="UV258" s="97"/>
      <c r="UW258" s="97"/>
      <c r="UX258" s="97"/>
      <c r="UY258" s="97"/>
      <c r="UZ258" s="97"/>
      <c r="VA258" s="97"/>
      <c r="VB258" s="97"/>
      <c r="VC258" s="97"/>
      <c r="VD258" s="97"/>
      <c r="VE258" s="97"/>
      <c r="VF258" s="97"/>
    </row>
    <row r="259" spans="1:578" s="98" customFormat="1" ht="15">
      <c r="A259" s="84">
        <v>181</v>
      </c>
      <c r="B259" s="29" t="s">
        <v>43</v>
      </c>
      <c r="C259" s="85" t="s">
        <v>44</v>
      </c>
      <c r="D259" s="86">
        <v>203</v>
      </c>
      <c r="E259" s="85" t="s">
        <v>45</v>
      </c>
      <c r="F259" s="25" t="s">
        <v>46</v>
      </c>
      <c r="G259" s="29" t="s">
        <v>656</v>
      </c>
      <c r="H259" s="26" t="s">
        <v>657</v>
      </c>
      <c r="I259" s="89">
        <v>43055</v>
      </c>
      <c r="J259" s="90">
        <v>6</v>
      </c>
      <c r="K259" s="90"/>
      <c r="L259" s="88">
        <v>40</v>
      </c>
      <c r="M259" s="88" t="s">
        <v>49</v>
      </c>
      <c r="N259" s="88" t="s">
        <v>59</v>
      </c>
      <c r="O259" s="26" t="s">
        <v>635</v>
      </c>
      <c r="P259" s="87" t="s">
        <v>1174</v>
      </c>
      <c r="Q259" s="34" t="s">
        <v>1148</v>
      </c>
      <c r="R259" s="88">
        <v>1</v>
      </c>
      <c r="S259" s="92">
        <v>11383</v>
      </c>
      <c r="T259" s="92">
        <v>500</v>
      </c>
      <c r="U259" s="92"/>
      <c r="V259" s="91">
        <f t="shared" si="104"/>
        <v>11883</v>
      </c>
      <c r="W259" s="92">
        <f t="shared" si="114"/>
        <v>2376.6</v>
      </c>
      <c r="X259" s="92"/>
      <c r="Y259" s="92">
        <f t="shared" si="105"/>
        <v>14259.6</v>
      </c>
      <c r="Z259" s="92">
        <v>915</v>
      </c>
      <c r="AA259" s="92">
        <v>616</v>
      </c>
      <c r="AB259" s="93"/>
      <c r="AC259" s="92">
        <f t="shared" si="106"/>
        <v>2495.4299999999998</v>
      </c>
      <c r="AD259" s="92">
        <f t="shared" si="107"/>
        <v>427.78800000000001</v>
      </c>
      <c r="AE259" s="92">
        <f t="shared" si="108"/>
        <v>727.2396</v>
      </c>
      <c r="AF259" s="92">
        <f t="shared" si="109"/>
        <v>285.19200000000001</v>
      </c>
      <c r="AG259" s="92">
        <f t="shared" si="110"/>
        <v>2631.7666666666669</v>
      </c>
      <c r="AH259" s="92">
        <f t="shared" si="111"/>
        <v>26317.666666666668</v>
      </c>
      <c r="AI259" s="92">
        <f t="shared" si="112"/>
        <v>7895.3</v>
      </c>
      <c r="AJ259" s="92">
        <f t="shared" si="115"/>
        <v>22796.644044444445</v>
      </c>
      <c r="AK259" s="92">
        <f t="shared" si="113"/>
        <v>273559.72853333334</v>
      </c>
      <c r="AL259" s="92"/>
      <c r="AM259" s="92"/>
      <c r="AN259" s="92"/>
      <c r="AO259" s="92"/>
      <c r="AP259" s="97"/>
      <c r="AQ259" s="94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97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  <c r="TC259" s="97"/>
      <c r="TD259" s="97"/>
      <c r="TE259" s="97"/>
      <c r="TF259" s="97"/>
      <c r="TG259" s="97"/>
      <c r="TH259" s="97"/>
      <c r="TI259" s="97"/>
      <c r="TJ259" s="97"/>
      <c r="TK259" s="97"/>
      <c r="TL259" s="97"/>
      <c r="TM259" s="97"/>
      <c r="TN259" s="97"/>
      <c r="TO259" s="97"/>
      <c r="TP259" s="97"/>
      <c r="TQ259" s="97"/>
      <c r="TR259" s="97"/>
      <c r="TS259" s="97"/>
      <c r="TT259" s="97"/>
      <c r="TU259" s="97"/>
      <c r="TV259" s="97"/>
      <c r="TW259" s="97"/>
      <c r="TX259" s="97"/>
      <c r="TY259" s="97"/>
      <c r="TZ259" s="97"/>
      <c r="UA259" s="97"/>
      <c r="UB259" s="97"/>
      <c r="UC259" s="97"/>
      <c r="UD259" s="97"/>
      <c r="UE259" s="97"/>
      <c r="UF259" s="97"/>
      <c r="UG259" s="97"/>
      <c r="UH259" s="97"/>
      <c r="UI259" s="97"/>
      <c r="UJ259" s="97"/>
      <c r="UK259" s="97"/>
      <c r="UL259" s="97"/>
      <c r="UM259" s="97"/>
      <c r="UN259" s="97"/>
      <c r="UO259" s="97"/>
      <c r="UP259" s="97"/>
      <c r="UQ259" s="97"/>
      <c r="UR259" s="97"/>
      <c r="US259" s="97"/>
      <c r="UT259" s="97"/>
      <c r="UU259" s="97"/>
      <c r="UV259" s="97"/>
      <c r="UW259" s="97"/>
      <c r="UX259" s="97"/>
      <c r="UY259" s="97"/>
      <c r="UZ259" s="97"/>
      <c r="VA259" s="97"/>
      <c r="VB259" s="97"/>
      <c r="VC259" s="97"/>
      <c r="VD259" s="97"/>
      <c r="VE259" s="97"/>
      <c r="VF259" s="97"/>
    </row>
    <row r="260" spans="1:578" s="98" customFormat="1" ht="15">
      <c r="A260" s="84">
        <v>182</v>
      </c>
      <c r="B260" s="29" t="s">
        <v>43</v>
      </c>
      <c r="C260" s="85" t="s">
        <v>44</v>
      </c>
      <c r="D260" s="86">
        <v>203</v>
      </c>
      <c r="E260" s="85" t="s">
        <v>45</v>
      </c>
      <c r="F260" s="25" t="s">
        <v>46</v>
      </c>
      <c r="G260" s="29" t="s">
        <v>658</v>
      </c>
      <c r="H260" s="26" t="s">
        <v>659</v>
      </c>
      <c r="I260" s="89">
        <v>37819</v>
      </c>
      <c r="J260" s="90">
        <v>6</v>
      </c>
      <c r="K260" s="90"/>
      <c r="L260" s="88">
        <v>40</v>
      </c>
      <c r="M260" s="88" t="s">
        <v>49</v>
      </c>
      <c r="N260" s="88" t="s">
        <v>59</v>
      </c>
      <c r="O260" s="26" t="s">
        <v>635</v>
      </c>
      <c r="P260" s="87" t="s">
        <v>1174</v>
      </c>
      <c r="Q260" s="34" t="s">
        <v>1148</v>
      </c>
      <c r="R260" s="88">
        <v>1</v>
      </c>
      <c r="S260" s="92">
        <v>11383</v>
      </c>
      <c r="T260" s="92">
        <v>500</v>
      </c>
      <c r="U260" s="92"/>
      <c r="V260" s="91">
        <f t="shared" si="104"/>
        <v>11883</v>
      </c>
      <c r="W260" s="92">
        <f t="shared" si="114"/>
        <v>2376.6</v>
      </c>
      <c r="X260" s="92"/>
      <c r="Y260" s="92">
        <f t="shared" si="105"/>
        <v>14259.6</v>
      </c>
      <c r="Z260" s="92">
        <v>915</v>
      </c>
      <c r="AA260" s="92">
        <v>616</v>
      </c>
      <c r="AB260" s="93">
        <f>102.68*4</f>
        <v>410.72</v>
      </c>
      <c r="AC260" s="92">
        <f t="shared" si="106"/>
        <v>2495.4299999999998</v>
      </c>
      <c r="AD260" s="92">
        <f t="shared" si="107"/>
        <v>427.78800000000001</v>
      </c>
      <c r="AE260" s="92">
        <f t="shared" si="108"/>
        <v>727.2396</v>
      </c>
      <c r="AF260" s="92">
        <f t="shared" si="109"/>
        <v>285.19200000000001</v>
      </c>
      <c r="AG260" s="92">
        <f t="shared" si="110"/>
        <v>2631.7666666666669</v>
      </c>
      <c r="AH260" s="92">
        <f t="shared" si="111"/>
        <v>26317.666666666668</v>
      </c>
      <c r="AI260" s="92">
        <f t="shared" si="112"/>
        <v>7895.3</v>
      </c>
      <c r="AJ260" s="92">
        <f t="shared" si="115"/>
        <v>23207.364044444446</v>
      </c>
      <c r="AK260" s="92">
        <f t="shared" si="113"/>
        <v>278488.36853333336</v>
      </c>
      <c r="AL260" s="92"/>
      <c r="AM260" s="92"/>
      <c r="AN260" s="92"/>
      <c r="AO260" s="92"/>
      <c r="AP260" s="97"/>
      <c r="AQ260" s="94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97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  <c r="TC260" s="97"/>
      <c r="TD260" s="97"/>
      <c r="TE260" s="97"/>
      <c r="TF260" s="97"/>
      <c r="TG260" s="97"/>
      <c r="TH260" s="97"/>
      <c r="TI260" s="97"/>
      <c r="TJ260" s="97"/>
      <c r="TK260" s="97"/>
      <c r="TL260" s="97"/>
      <c r="TM260" s="97"/>
      <c r="TN260" s="97"/>
      <c r="TO260" s="97"/>
      <c r="TP260" s="97"/>
      <c r="TQ260" s="97"/>
      <c r="TR260" s="97"/>
      <c r="TS260" s="97"/>
      <c r="TT260" s="97"/>
      <c r="TU260" s="97"/>
      <c r="TV260" s="97"/>
      <c r="TW260" s="97"/>
      <c r="TX260" s="97"/>
      <c r="TY260" s="97"/>
      <c r="TZ260" s="97"/>
      <c r="UA260" s="97"/>
      <c r="UB260" s="97"/>
      <c r="UC260" s="97"/>
      <c r="UD260" s="97"/>
      <c r="UE260" s="97"/>
      <c r="UF260" s="97"/>
      <c r="UG260" s="97"/>
      <c r="UH260" s="97"/>
      <c r="UI260" s="97"/>
      <c r="UJ260" s="97"/>
      <c r="UK260" s="97"/>
      <c r="UL260" s="97"/>
      <c r="UM260" s="97"/>
      <c r="UN260" s="97"/>
      <c r="UO260" s="97"/>
      <c r="UP260" s="97"/>
      <c r="UQ260" s="97"/>
      <c r="UR260" s="97"/>
      <c r="US260" s="97"/>
      <c r="UT260" s="97"/>
      <c r="UU260" s="97"/>
      <c r="UV260" s="97"/>
      <c r="UW260" s="97"/>
      <c r="UX260" s="97"/>
      <c r="UY260" s="97"/>
      <c r="UZ260" s="97"/>
      <c r="VA260" s="97"/>
      <c r="VB260" s="97"/>
      <c r="VC260" s="97"/>
      <c r="VD260" s="97"/>
      <c r="VE260" s="97"/>
      <c r="VF260" s="97"/>
    </row>
    <row r="261" spans="1:578" s="98" customFormat="1" ht="15">
      <c r="A261" s="84">
        <v>183</v>
      </c>
      <c r="B261" s="29" t="s">
        <v>43</v>
      </c>
      <c r="C261" s="85" t="s">
        <v>44</v>
      </c>
      <c r="D261" s="86">
        <v>203</v>
      </c>
      <c r="E261" s="85" t="s">
        <v>45</v>
      </c>
      <c r="F261" s="25" t="s">
        <v>46</v>
      </c>
      <c r="G261" s="29" t="s">
        <v>660</v>
      </c>
      <c r="H261" s="26" t="s">
        <v>661</v>
      </c>
      <c r="I261" s="89">
        <v>39847</v>
      </c>
      <c r="J261" s="90">
        <v>6</v>
      </c>
      <c r="K261" s="90"/>
      <c r="L261" s="88">
        <v>40</v>
      </c>
      <c r="M261" s="88" t="s">
        <v>49</v>
      </c>
      <c r="N261" s="88" t="s">
        <v>59</v>
      </c>
      <c r="O261" s="26" t="s">
        <v>635</v>
      </c>
      <c r="P261" s="87" t="s">
        <v>1174</v>
      </c>
      <c r="Q261" s="34" t="s">
        <v>1148</v>
      </c>
      <c r="R261" s="88">
        <v>1</v>
      </c>
      <c r="S261" s="92">
        <v>11383</v>
      </c>
      <c r="T261" s="92">
        <v>500</v>
      </c>
      <c r="U261" s="92"/>
      <c r="V261" s="91">
        <f t="shared" si="104"/>
        <v>11883</v>
      </c>
      <c r="W261" s="92">
        <f t="shared" si="114"/>
        <v>2376.6</v>
      </c>
      <c r="X261" s="92"/>
      <c r="Y261" s="92">
        <f t="shared" si="105"/>
        <v>14259.6</v>
      </c>
      <c r="Z261" s="92">
        <v>915</v>
      </c>
      <c r="AA261" s="92">
        <v>616</v>
      </c>
      <c r="AB261" s="92">
        <f>102.68*3</f>
        <v>308.04000000000002</v>
      </c>
      <c r="AC261" s="92">
        <f t="shared" si="106"/>
        <v>2495.4299999999998</v>
      </c>
      <c r="AD261" s="92">
        <f t="shared" si="107"/>
        <v>427.78800000000001</v>
      </c>
      <c r="AE261" s="92">
        <f t="shared" si="108"/>
        <v>727.2396</v>
      </c>
      <c r="AF261" s="92">
        <f t="shared" si="109"/>
        <v>285.19200000000001</v>
      </c>
      <c r="AG261" s="92">
        <f t="shared" si="110"/>
        <v>2631.7666666666669</v>
      </c>
      <c r="AH261" s="92">
        <f t="shared" si="111"/>
        <v>26317.666666666668</v>
      </c>
      <c r="AI261" s="92">
        <f t="shared" si="112"/>
        <v>7895.3</v>
      </c>
      <c r="AJ261" s="92">
        <f t="shared" si="115"/>
        <v>23104.684044444446</v>
      </c>
      <c r="AK261" s="92">
        <f t="shared" si="113"/>
        <v>277256.20853333338</v>
      </c>
      <c r="AL261" s="92"/>
      <c r="AM261" s="92"/>
      <c r="AN261" s="92"/>
      <c r="AO261" s="92"/>
      <c r="AP261" s="97"/>
      <c r="AQ261" s="94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  <c r="TC261" s="97"/>
      <c r="TD261" s="97"/>
      <c r="TE261" s="97"/>
      <c r="TF261" s="97"/>
      <c r="TG261" s="97"/>
      <c r="TH261" s="97"/>
      <c r="TI261" s="97"/>
      <c r="TJ261" s="97"/>
      <c r="TK261" s="97"/>
      <c r="TL261" s="97"/>
      <c r="TM261" s="97"/>
      <c r="TN261" s="97"/>
      <c r="TO261" s="97"/>
      <c r="TP261" s="97"/>
      <c r="TQ261" s="97"/>
      <c r="TR261" s="97"/>
      <c r="TS261" s="97"/>
      <c r="TT261" s="97"/>
      <c r="TU261" s="97"/>
      <c r="TV261" s="97"/>
      <c r="TW261" s="97"/>
      <c r="TX261" s="97"/>
      <c r="TY261" s="97"/>
      <c r="TZ261" s="97"/>
      <c r="UA261" s="97"/>
      <c r="UB261" s="97"/>
      <c r="UC261" s="97"/>
      <c r="UD261" s="97"/>
      <c r="UE261" s="97"/>
      <c r="UF261" s="97"/>
      <c r="UG261" s="97"/>
      <c r="UH261" s="97"/>
      <c r="UI261" s="97"/>
      <c r="UJ261" s="97"/>
      <c r="UK261" s="97"/>
      <c r="UL261" s="97"/>
      <c r="UM261" s="97"/>
      <c r="UN261" s="97"/>
      <c r="UO261" s="97"/>
      <c r="UP261" s="97"/>
      <c r="UQ261" s="97"/>
      <c r="UR261" s="97"/>
      <c r="US261" s="97"/>
      <c r="UT261" s="97"/>
      <c r="UU261" s="97"/>
      <c r="UV261" s="97"/>
      <c r="UW261" s="97"/>
      <c r="UX261" s="97"/>
      <c r="UY261" s="97"/>
      <c r="UZ261" s="97"/>
      <c r="VA261" s="97"/>
      <c r="VB261" s="97"/>
      <c r="VC261" s="97"/>
      <c r="VD261" s="97"/>
      <c r="VE261" s="97"/>
      <c r="VF261" s="97"/>
    </row>
    <row r="262" spans="1:578" s="98" customFormat="1" ht="15">
      <c r="A262" s="84">
        <v>184</v>
      </c>
      <c r="B262" s="29" t="s">
        <v>43</v>
      </c>
      <c r="C262" s="85" t="s">
        <v>44</v>
      </c>
      <c r="D262" s="86">
        <v>203</v>
      </c>
      <c r="E262" s="85" t="s">
        <v>45</v>
      </c>
      <c r="F262" s="25" t="s">
        <v>46</v>
      </c>
      <c r="G262" s="29" t="s">
        <v>662</v>
      </c>
      <c r="H262" s="26" t="s">
        <v>663</v>
      </c>
      <c r="I262" s="89">
        <v>42583</v>
      </c>
      <c r="J262" s="90">
        <v>6</v>
      </c>
      <c r="K262" s="90"/>
      <c r="L262" s="88">
        <v>40</v>
      </c>
      <c r="M262" s="88" t="s">
        <v>49</v>
      </c>
      <c r="N262" s="88" t="s">
        <v>59</v>
      </c>
      <c r="O262" s="26" t="s">
        <v>635</v>
      </c>
      <c r="P262" s="87" t="s">
        <v>1174</v>
      </c>
      <c r="Q262" s="34" t="s">
        <v>1148</v>
      </c>
      <c r="R262" s="88">
        <v>1</v>
      </c>
      <c r="S262" s="92">
        <v>11383</v>
      </c>
      <c r="T262" s="92">
        <v>500</v>
      </c>
      <c r="U262" s="92"/>
      <c r="V262" s="91">
        <f t="shared" si="104"/>
        <v>11883</v>
      </c>
      <c r="W262" s="92">
        <f t="shared" si="114"/>
        <v>2376.6</v>
      </c>
      <c r="X262" s="92"/>
      <c r="Y262" s="92">
        <f t="shared" si="105"/>
        <v>14259.6</v>
      </c>
      <c r="Z262" s="92">
        <v>915</v>
      </c>
      <c r="AA262" s="92">
        <v>616</v>
      </c>
      <c r="AB262" s="93"/>
      <c r="AC262" s="92">
        <f t="shared" si="106"/>
        <v>2495.4299999999998</v>
      </c>
      <c r="AD262" s="92">
        <f t="shared" si="107"/>
        <v>427.78800000000001</v>
      </c>
      <c r="AE262" s="92">
        <f t="shared" si="108"/>
        <v>727.2396</v>
      </c>
      <c r="AF262" s="92">
        <f t="shared" si="109"/>
        <v>285.19200000000001</v>
      </c>
      <c r="AG262" s="92">
        <f t="shared" si="110"/>
        <v>2631.7666666666669</v>
      </c>
      <c r="AH262" s="92">
        <f t="shared" si="111"/>
        <v>26317.666666666668</v>
      </c>
      <c r="AI262" s="92">
        <f t="shared" si="112"/>
        <v>7895.3</v>
      </c>
      <c r="AJ262" s="92">
        <f t="shared" si="115"/>
        <v>22796.644044444445</v>
      </c>
      <c r="AK262" s="92">
        <f t="shared" si="113"/>
        <v>273559.72853333334</v>
      </c>
      <c r="AL262" s="92"/>
      <c r="AM262" s="92"/>
      <c r="AN262" s="92"/>
      <c r="AO262" s="92"/>
      <c r="AP262" s="97"/>
      <c r="AQ262" s="94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  <c r="TC262" s="97"/>
      <c r="TD262" s="97"/>
      <c r="TE262" s="97"/>
      <c r="TF262" s="97"/>
      <c r="TG262" s="97"/>
      <c r="TH262" s="97"/>
      <c r="TI262" s="97"/>
      <c r="TJ262" s="97"/>
      <c r="TK262" s="97"/>
      <c r="TL262" s="97"/>
      <c r="TM262" s="97"/>
      <c r="TN262" s="97"/>
      <c r="TO262" s="97"/>
      <c r="TP262" s="97"/>
      <c r="TQ262" s="97"/>
      <c r="TR262" s="97"/>
      <c r="TS262" s="97"/>
      <c r="TT262" s="97"/>
      <c r="TU262" s="97"/>
      <c r="TV262" s="97"/>
      <c r="TW262" s="97"/>
      <c r="TX262" s="97"/>
      <c r="TY262" s="97"/>
      <c r="TZ262" s="97"/>
      <c r="UA262" s="97"/>
      <c r="UB262" s="97"/>
      <c r="UC262" s="97"/>
      <c r="UD262" s="97"/>
      <c r="UE262" s="97"/>
      <c r="UF262" s="97"/>
      <c r="UG262" s="97"/>
      <c r="UH262" s="97"/>
      <c r="UI262" s="97"/>
      <c r="UJ262" s="97"/>
      <c r="UK262" s="97"/>
      <c r="UL262" s="97"/>
      <c r="UM262" s="97"/>
      <c r="UN262" s="97"/>
      <c r="UO262" s="97"/>
      <c r="UP262" s="97"/>
      <c r="UQ262" s="97"/>
      <c r="UR262" s="97"/>
      <c r="US262" s="97"/>
      <c r="UT262" s="97"/>
      <c r="UU262" s="97"/>
      <c r="UV262" s="97"/>
      <c r="UW262" s="97"/>
      <c r="UX262" s="97"/>
      <c r="UY262" s="97"/>
      <c r="UZ262" s="97"/>
      <c r="VA262" s="97"/>
      <c r="VB262" s="97"/>
      <c r="VC262" s="97"/>
      <c r="VD262" s="97"/>
      <c r="VE262" s="97"/>
      <c r="VF262" s="97"/>
    </row>
    <row r="263" spans="1:578" s="98" customFormat="1" ht="15">
      <c r="A263" s="84">
        <v>185</v>
      </c>
      <c r="B263" s="29" t="s">
        <v>43</v>
      </c>
      <c r="C263" s="85" t="s">
        <v>44</v>
      </c>
      <c r="D263" s="86">
        <v>203</v>
      </c>
      <c r="E263" s="85" t="s">
        <v>45</v>
      </c>
      <c r="F263" s="25" t="s">
        <v>46</v>
      </c>
      <c r="G263" s="29" t="s">
        <v>664</v>
      </c>
      <c r="H263" s="26" t="s">
        <v>665</v>
      </c>
      <c r="I263" s="89">
        <v>33208</v>
      </c>
      <c r="J263" s="90">
        <v>6</v>
      </c>
      <c r="K263" s="90"/>
      <c r="L263" s="88">
        <v>40</v>
      </c>
      <c r="M263" s="88" t="s">
        <v>49</v>
      </c>
      <c r="N263" s="88" t="s">
        <v>59</v>
      </c>
      <c r="O263" s="26" t="s">
        <v>635</v>
      </c>
      <c r="P263" s="87" t="s">
        <v>1174</v>
      </c>
      <c r="Q263" s="34" t="s">
        <v>1148</v>
      </c>
      <c r="R263" s="88">
        <v>1</v>
      </c>
      <c r="S263" s="92">
        <v>11383</v>
      </c>
      <c r="T263" s="92">
        <v>500</v>
      </c>
      <c r="U263" s="92"/>
      <c r="V263" s="91">
        <f t="shared" si="104"/>
        <v>11883</v>
      </c>
      <c r="W263" s="92">
        <f t="shared" si="114"/>
        <v>2376.6</v>
      </c>
      <c r="X263" s="92"/>
      <c r="Y263" s="92">
        <f t="shared" si="105"/>
        <v>14259.6</v>
      </c>
      <c r="Z263" s="92">
        <v>915</v>
      </c>
      <c r="AA263" s="92">
        <v>616</v>
      </c>
      <c r="AB263" s="93">
        <f>102.68*6</f>
        <v>616.08000000000004</v>
      </c>
      <c r="AC263" s="92">
        <f t="shared" si="106"/>
        <v>2495.4299999999998</v>
      </c>
      <c r="AD263" s="92">
        <f t="shared" si="107"/>
        <v>427.78800000000001</v>
      </c>
      <c r="AE263" s="92">
        <f t="shared" si="108"/>
        <v>727.2396</v>
      </c>
      <c r="AF263" s="92">
        <f t="shared" si="109"/>
        <v>285.19200000000001</v>
      </c>
      <c r="AG263" s="92">
        <f t="shared" si="110"/>
        <v>2631.7666666666669</v>
      </c>
      <c r="AH263" s="92">
        <f t="shared" si="111"/>
        <v>26317.666666666668</v>
      </c>
      <c r="AI263" s="92">
        <f t="shared" si="112"/>
        <v>7895.3</v>
      </c>
      <c r="AJ263" s="92">
        <f t="shared" si="115"/>
        <v>23412.724044444447</v>
      </c>
      <c r="AK263" s="92">
        <f t="shared" si="113"/>
        <v>280952.68853333336</v>
      </c>
      <c r="AL263" s="92"/>
      <c r="AM263" s="92"/>
      <c r="AN263" s="92"/>
      <c r="AO263" s="92"/>
      <c r="AP263" s="97"/>
      <c r="AQ263" s="94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  <c r="TC263" s="97"/>
      <c r="TD263" s="97"/>
      <c r="TE263" s="97"/>
      <c r="TF263" s="97"/>
      <c r="TG263" s="97"/>
      <c r="TH263" s="97"/>
      <c r="TI263" s="97"/>
      <c r="TJ263" s="97"/>
      <c r="TK263" s="97"/>
      <c r="TL263" s="97"/>
      <c r="TM263" s="97"/>
      <c r="TN263" s="97"/>
      <c r="TO263" s="97"/>
      <c r="TP263" s="97"/>
      <c r="TQ263" s="97"/>
      <c r="TR263" s="97"/>
      <c r="TS263" s="97"/>
      <c r="TT263" s="97"/>
      <c r="TU263" s="97"/>
      <c r="TV263" s="97"/>
      <c r="TW263" s="97"/>
      <c r="TX263" s="97"/>
      <c r="TY263" s="97"/>
      <c r="TZ263" s="97"/>
      <c r="UA263" s="97"/>
      <c r="UB263" s="97"/>
      <c r="UC263" s="97"/>
      <c r="UD263" s="97"/>
      <c r="UE263" s="97"/>
      <c r="UF263" s="97"/>
      <c r="UG263" s="97"/>
      <c r="UH263" s="97"/>
      <c r="UI263" s="97"/>
      <c r="UJ263" s="97"/>
      <c r="UK263" s="97"/>
      <c r="UL263" s="97"/>
      <c r="UM263" s="97"/>
      <c r="UN263" s="97"/>
      <c r="UO263" s="97"/>
      <c r="UP263" s="97"/>
      <c r="UQ263" s="97"/>
      <c r="UR263" s="97"/>
      <c r="US263" s="97"/>
      <c r="UT263" s="97"/>
      <c r="UU263" s="97"/>
      <c r="UV263" s="97"/>
      <c r="UW263" s="97"/>
      <c r="UX263" s="97"/>
      <c r="UY263" s="97"/>
      <c r="UZ263" s="97"/>
      <c r="VA263" s="97"/>
      <c r="VB263" s="97"/>
      <c r="VC263" s="97"/>
      <c r="VD263" s="97"/>
      <c r="VE263" s="97"/>
      <c r="VF263" s="97"/>
    </row>
    <row r="264" spans="1:578" s="98" customFormat="1" ht="15">
      <c r="A264" s="84">
        <v>186</v>
      </c>
      <c r="B264" s="29" t="s">
        <v>43</v>
      </c>
      <c r="C264" s="85" t="s">
        <v>44</v>
      </c>
      <c r="D264" s="86">
        <v>203</v>
      </c>
      <c r="E264" s="85" t="s">
        <v>45</v>
      </c>
      <c r="F264" s="25" t="s">
        <v>46</v>
      </c>
      <c r="G264" s="29" t="s">
        <v>666</v>
      </c>
      <c r="H264" s="26" t="s">
        <v>667</v>
      </c>
      <c r="I264" s="89">
        <v>33786</v>
      </c>
      <c r="J264" s="90">
        <v>6</v>
      </c>
      <c r="K264" s="90"/>
      <c r="L264" s="88">
        <v>40</v>
      </c>
      <c r="M264" s="88" t="s">
        <v>49</v>
      </c>
      <c r="N264" s="88" t="s">
        <v>59</v>
      </c>
      <c r="O264" s="26" t="s">
        <v>635</v>
      </c>
      <c r="P264" s="87" t="s">
        <v>1174</v>
      </c>
      <c r="Q264" s="34" t="s">
        <v>1148</v>
      </c>
      <c r="R264" s="88">
        <v>1</v>
      </c>
      <c r="S264" s="92">
        <v>11383</v>
      </c>
      <c r="T264" s="92">
        <v>500</v>
      </c>
      <c r="U264" s="92"/>
      <c r="V264" s="91">
        <f t="shared" si="104"/>
        <v>11883</v>
      </c>
      <c r="W264" s="92">
        <f t="shared" si="114"/>
        <v>2376.6</v>
      </c>
      <c r="X264" s="92"/>
      <c r="Y264" s="92">
        <f t="shared" si="105"/>
        <v>14259.6</v>
      </c>
      <c r="Z264" s="92">
        <v>915</v>
      </c>
      <c r="AA264" s="92">
        <v>616</v>
      </c>
      <c r="AB264" s="93">
        <f>102.68*6</f>
        <v>616.08000000000004</v>
      </c>
      <c r="AC264" s="92">
        <f t="shared" si="106"/>
        <v>2495.4299999999998</v>
      </c>
      <c r="AD264" s="92">
        <f t="shared" si="107"/>
        <v>427.78800000000001</v>
      </c>
      <c r="AE264" s="92">
        <f t="shared" si="108"/>
        <v>727.2396</v>
      </c>
      <c r="AF264" s="92">
        <f t="shared" si="109"/>
        <v>285.19200000000001</v>
      </c>
      <c r="AG264" s="92">
        <f t="shared" si="110"/>
        <v>2631.7666666666669</v>
      </c>
      <c r="AH264" s="92">
        <f t="shared" si="111"/>
        <v>26317.666666666668</v>
      </c>
      <c r="AI264" s="92">
        <f t="shared" si="112"/>
        <v>7895.3</v>
      </c>
      <c r="AJ264" s="92">
        <f t="shared" si="115"/>
        <v>23412.724044444447</v>
      </c>
      <c r="AK264" s="92">
        <f t="shared" si="113"/>
        <v>280952.68853333336</v>
      </c>
      <c r="AL264" s="92"/>
      <c r="AM264" s="92"/>
      <c r="AN264" s="92"/>
      <c r="AO264" s="92"/>
      <c r="AP264" s="97"/>
      <c r="AQ264" s="94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  <c r="TC264" s="97"/>
      <c r="TD264" s="97"/>
      <c r="TE264" s="97"/>
      <c r="TF264" s="97"/>
      <c r="TG264" s="97"/>
      <c r="TH264" s="97"/>
      <c r="TI264" s="97"/>
      <c r="TJ264" s="97"/>
      <c r="TK264" s="97"/>
      <c r="TL264" s="97"/>
      <c r="TM264" s="97"/>
      <c r="TN264" s="97"/>
      <c r="TO264" s="97"/>
      <c r="TP264" s="97"/>
      <c r="TQ264" s="97"/>
      <c r="TR264" s="97"/>
      <c r="TS264" s="97"/>
      <c r="TT264" s="97"/>
      <c r="TU264" s="97"/>
      <c r="TV264" s="97"/>
      <c r="TW264" s="97"/>
      <c r="TX264" s="97"/>
      <c r="TY264" s="97"/>
      <c r="TZ264" s="97"/>
      <c r="UA264" s="97"/>
      <c r="UB264" s="97"/>
      <c r="UC264" s="97"/>
      <c r="UD264" s="97"/>
      <c r="UE264" s="97"/>
      <c r="UF264" s="97"/>
      <c r="UG264" s="97"/>
      <c r="UH264" s="97"/>
      <c r="UI264" s="97"/>
      <c r="UJ264" s="97"/>
      <c r="UK264" s="97"/>
      <c r="UL264" s="97"/>
      <c r="UM264" s="97"/>
      <c r="UN264" s="97"/>
      <c r="UO264" s="97"/>
      <c r="UP264" s="97"/>
      <c r="UQ264" s="97"/>
      <c r="UR264" s="97"/>
      <c r="US264" s="97"/>
      <c r="UT264" s="97"/>
      <c r="UU264" s="97"/>
      <c r="UV264" s="97"/>
      <c r="UW264" s="97"/>
      <c r="UX264" s="97"/>
      <c r="UY264" s="97"/>
      <c r="UZ264" s="97"/>
      <c r="VA264" s="97"/>
      <c r="VB264" s="97"/>
      <c r="VC264" s="97"/>
      <c r="VD264" s="97"/>
      <c r="VE264" s="97"/>
      <c r="VF264" s="97"/>
    </row>
    <row r="265" spans="1:578" s="98" customFormat="1" ht="15">
      <c r="A265" s="84">
        <v>187</v>
      </c>
      <c r="B265" s="29" t="s">
        <v>43</v>
      </c>
      <c r="C265" s="85" t="s">
        <v>44</v>
      </c>
      <c r="D265" s="86">
        <v>203</v>
      </c>
      <c r="E265" s="85" t="s">
        <v>45</v>
      </c>
      <c r="F265" s="25" t="s">
        <v>46</v>
      </c>
      <c r="G265" s="29" t="s">
        <v>668</v>
      </c>
      <c r="H265" s="26" t="s">
        <v>669</v>
      </c>
      <c r="I265" s="89">
        <v>39755</v>
      </c>
      <c r="J265" s="90">
        <v>6</v>
      </c>
      <c r="K265" s="90"/>
      <c r="L265" s="88">
        <v>40</v>
      </c>
      <c r="M265" s="88" t="s">
        <v>49</v>
      </c>
      <c r="N265" s="88" t="s">
        <v>59</v>
      </c>
      <c r="O265" s="26" t="s">
        <v>635</v>
      </c>
      <c r="P265" s="87" t="s">
        <v>1174</v>
      </c>
      <c r="Q265" s="34" t="s">
        <v>1148</v>
      </c>
      <c r="R265" s="88">
        <v>1</v>
      </c>
      <c r="S265" s="92">
        <v>11383</v>
      </c>
      <c r="T265" s="92">
        <v>500</v>
      </c>
      <c r="U265" s="92"/>
      <c r="V265" s="91">
        <f t="shared" si="104"/>
        <v>11883</v>
      </c>
      <c r="W265" s="92">
        <f t="shared" si="114"/>
        <v>2376.6</v>
      </c>
      <c r="X265" s="92"/>
      <c r="Y265" s="92">
        <f t="shared" si="105"/>
        <v>14259.6</v>
      </c>
      <c r="Z265" s="92">
        <v>915</v>
      </c>
      <c r="AA265" s="92">
        <v>616</v>
      </c>
      <c r="AB265" s="92">
        <f>102.68*3</f>
        <v>308.04000000000002</v>
      </c>
      <c r="AC265" s="92">
        <f t="shared" si="106"/>
        <v>2495.4299999999998</v>
      </c>
      <c r="AD265" s="92">
        <f t="shared" si="107"/>
        <v>427.78800000000001</v>
      </c>
      <c r="AE265" s="92">
        <f t="shared" si="108"/>
        <v>727.2396</v>
      </c>
      <c r="AF265" s="92">
        <f t="shared" si="109"/>
        <v>285.19200000000001</v>
      </c>
      <c r="AG265" s="92">
        <f t="shared" si="110"/>
        <v>2631.7666666666669</v>
      </c>
      <c r="AH265" s="92">
        <f t="shared" si="111"/>
        <v>26317.666666666668</v>
      </c>
      <c r="AI265" s="92">
        <f t="shared" si="112"/>
        <v>7895.3</v>
      </c>
      <c r="AJ265" s="92">
        <f t="shared" si="115"/>
        <v>23104.684044444446</v>
      </c>
      <c r="AK265" s="92">
        <f t="shared" si="113"/>
        <v>277256.20853333338</v>
      </c>
      <c r="AL265" s="92"/>
      <c r="AM265" s="92"/>
      <c r="AN265" s="92"/>
      <c r="AO265" s="92"/>
      <c r="AP265" s="97"/>
      <c r="AQ265" s="94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  <c r="TC265" s="97"/>
      <c r="TD265" s="97"/>
      <c r="TE265" s="97"/>
      <c r="TF265" s="97"/>
      <c r="TG265" s="97"/>
      <c r="TH265" s="97"/>
      <c r="TI265" s="97"/>
      <c r="TJ265" s="97"/>
      <c r="TK265" s="97"/>
      <c r="TL265" s="97"/>
      <c r="TM265" s="97"/>
      <c r="TN265" s="97"/>
      <c r="TO265" s="97"/>
      <c r="TP265" s="97"/>
      <c r="TQ265" s="97"/>
      <c r="TR265" s="97"/>
      <c r="TS265" s="97"/>
      <c r="TT265" s="97"/>
      <c r="TU265" s="97"/>
      <c r="TV265" s="97"/>
      <c r="TW265" s="97"/>
      <c r="TX265" s="97"/>
      <c r="TY265" s="97"/>
      <c r="TZ265" s="97"/>
      <c r="UA265" s="97"/>
      <c r="UB265" s="97"/>
      <c r="UC265" s="97"/>
      <c r="UD265" s="97"/>
      <c r="UE265" s="97"/>
      <c r="UF265" s="97"/>
      <c r="UG265" s="97"/>
      <c r="UH265" s="97"/>
      <c r="UI265" s="97"/>
      <c r="UJ265" s="97"/>
      <c r="UK265" s="97"/>
      <c r="UL265" s="97"/>
      <c r="UM265" s="97"/>
      <c r="UN265" s="97"/>
      <c r="UO265" s="97"/>
      <c r="UP265" s="97"/>
      <c r="UQ265" s="97"/>
      <c r="UR265" s="97"/>
      <c r="US265" s="97"/>
      <c r="UT265" s="97"/>
      <c r="UU265" s="97"/>
      <c r="UV265" s="97"/>
      <c r="UW265" s="97"/>
      <c r="UX265" s="97"/>
      <c r="UY265" s="97"/>
      <c r="UZ265" s="97"/>
      <c r="VA265" s="97"/>
      <c r="VB265" s="97"/>
      <c r="VC265" s="97"/>
      <c r="VD265" s="97"/>
      <c r="VE265" s="97"/>
      <c r="VF265" s="97"/>
    </row>
    <row r="266" spans="1:578" s="98" customFormat="1" ht="15">
      <c r="A266" s="84">
        <v>188</v>
      </c>
      <c r="B266" s="29" t="s">
        <v>43</v>
      </c>
      <c r="C266" s="85" t="s">
        <v>44</v>
      </c>
      <c r="D266" s="86">
        <v>203</v>
      </c>
      <c r="E266" s="85" t="s">
        <v>45</v>
      </c>
      <c r="F266" s="25" t="s">
        <v>46</v>
      </c>
      <c r="G266" s="29" t="s">
        <v>670</v>
      </c>
      <c r="H266" s="27" t="s">
        <v>671</v>
      </c>
      <c r="I266" s="89">
        <v>36265</v>
      </c>
      <c r="J266" s="90">
        <v>6</v>
      </c>
      <c r="K266" s="90"/>
      <c r="L266" s="88">
        <v>40</v>
      </c>
      <c r="M266" s="88" t="s">
        <v>49</v>
      </c>
      <c r="N266" s="88" t="s">
        <v>59</v>
      </c>
      <c r="O266" s="26" t="s">
        <v>635</v>
      </c>
      <c r="P266" s="87" t="s">
        <v>1174</v>
      </c>
      <c r="Q266" s="34" t="s">
        <v>1148</v>
      </c>
      <c r="R266" s="88">
        <v>1</v>
      </c>
      <c r="S266" s="92">
        <v>11383</v>
      </c>
      <c r="T266" s="92">
        <v>500</v>
      </c>
      <c r="U266" s="92"/>
      <c r="V266" s="91">
        <f t="shared" si="104"/>
        <v>11883</v>
      </c>
      <c r="W266" s="92">
        <f t="shared" si="114"/>
        <v>2376.6</v>
      </c>
      <c r="X266" s="92"/>
      <c r="Y266" s="92">
        <f t="shared" si="105"/>
        <v>14259.6</v>
      </c>
      <c r="Z266" s="92">
        <v>915</v>
      </c>
      <c r="AA266" s="92">
        <v>616</v>
      </c>
      <c r="AB266" s="92">
        <f>102.68*5</f>
        <v>513.40000000000009</v>
      </c>
      <c r="AC266" s="92">
        <f t="shared" si="106"/>
        <v>2495.4299999999998</v>
      </c>
      <c r="AD266" s="92">
        <f t="shared" si="107"/>
        <v>427.78800000000001</v>
      </c>
      <c r="AE266" s="92">
        <f t="shared" si="108"/>
        <v>727.2396</v>
      </c>
      <c r="AF266" s="92">
        <f t="shared" si="109"/>
        <v>285.19200000000001</v>
      </c>
      <c r="AG266" s="92">
        <f t="shared" si="110"/>
        <v>2631.7666666666669</v>
      </c>
      <c r="AH266" s="92">
        <f t="shared" si="111"/>
        <v>26317.666666666668</v>
      </c>
      <c r="AI266" s="92">
        <f t="shared" si="112"/>
        <v>7895.3</v>
      </c>
      <c r="AJ266" s="92">
        <f t="shared" si="115"/>
        <v>23310.044044444447</v>
      </c>
      <c r="AK266" s="92">
        <f t="shared" si="113"/>
        <v>279720.52853333333</v>
      </c>
      <c r="AL266" s="92"/>
      <c r="AM266" s="92"/>
      <c r="AN266" s="92"/>
      <c r="AO266" s="92"/>
      <c r="AP266" s="97"/>
      <c r="AQ266" s="94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  <c r="TC266" s="97"/>
      <c r="TD266" s="97"/>
      <c r="TE266" s="97"/>
      <c r="TF266" s="97"/>
      <c r="TG266" s="97"/>
      <c r="TH266" s="97"/>
      <c r="TI266" s="97"/>
      <c r="TJ266" s="97"/>
      <c r="TK266" s="97"/>
      <c r="TL266" s="97"/>
      <c r="TM266" s="97"/>
      <c r="TN266" s="97"/>
      <c r="TO266" s="97"/>
      <c r="TP266" s="97"/>
      <c r="TQ266" s="97"/>
      <c r="TR266" s="97"/>
      <c r="TS266" s="97"/>
      <c r="TT266" s="97"/>
      <c r="TU266" s="97"/>
      <c r="TV266" s="97"/>
      <c r="TW266" s="97"/>
      <c r="TX266" s="97"/>
      <c r="TY266" s="97"/>
      <c r="TZ266" s="97"/>
      <c r="UA266" s="97"/>
      <c r="UB266" s="97"/>
      <c r="UC266" s="97"/>
      <c r="UD266" s="97"/>
      <c r="UE266" s="97"/>
      <c r="UF266" s="97"/>
      <c r="UG266" s="97"/>
      <c r="UH266" s="97"/>
      <c r="UI266" s="97"/>
      <c r="UJ266" s="97"/>
      <c r="UK266" s="97"/>
      <c r="UL266" s="97"/>
      <c r="UM266" s="97"/>
      <c r="UN266" s="97"/>
      <c r="UO266" s="97"/>
      <c r="UP266" s="97"/>
      <c r="UQ266" s="97"/>
      <c r="UR266" s="97"/>
      <c r="US266" s="97"/>
      <c r="UT266" s="97"/>
      <c r="UU266" s="97"/>
      <c r="UV266" s="97"/>
      <c r="UW266" s="97"/>
      <c r="UX266" s="97"/>
      <c r="UY266" s="97"/>
      <c r="UZ266" s="97"/>
      <c r="VA266" s="97"/>
      <c r="VB266" s="97"/>
      <c r="VC266" s="97"/>
      <c r="VD266" s="97"/>
      <c r="VE266" s="97"/>
      <c r="VF266" s="97"/>
    </row>
    <row r="267" spans="1:578" s="98" customFormat="1" ht="15">
      <c r="A267" s="84">
        <v>189</v>
      </c>
      <c r="B267" s="29" t="s">
        <v>43</v>
      </c>
      <c r="C267" s="85" t="s">
        <v>44</v>
      </c>
      <c r="D267" s="86">
        <v>203</v>
      </c>
      <c r="E267" s="85" t="s">
        <v>45</v>
      </c>
      <c r="F267" s="25" t="s">
        <v>46</v>
      </c>
      <c r="G267" s="29" t="s">
        <v>672</v>
      </c>
      <c r="H267" s="26" t="s">
        <v>673</v>
      </c>
      <c r="I267" s="89">
        <v>35156</v>
      </c>
      <c r="J267" s="90">
        <v>6</v>
      </c>
      <c r="K267" s="90"/>
      <c r="L267" s="88">
        <v>40</v>
      </c>
      <c r="M267" s="88" t="s">
        <v>49</v>
      </c>
      <c r="N267" s="88" t="s">
        <v>59</v>
      </c>
      <c r="O267" s="26" t="s">
        <v>635</v>
      </c>
      <c r="P267" s="87" t="s">
        <v>1174</v>
      </c>
      <c r="Q267" s="34" t="s">
        <v>1148</v>
      </c>
      <c r="R267" s="88">
        <v>1</v>
      </c>
      <c r="S267" s="92">
        <v>11383</v>
      </c>
      <c r="T267" s="92">
        <v>500</v>
      </c>
      <c r="U267" s="92"/>
      <c r="V267" s="91">
        <f t="shared" si="104"/>
        <v>11883</v>
      </c>
      <c r="W267" s="92">
        <f t="shared" si="114"/>
        <v>2376.6</v>
      </c>
      <c r="X267" s="92"/>
      <c r="Y267" s="92">
        <f t="shared" si="105"/>
        <v>14259.6</v>
      </c>
      <c r="Z267" s="92">
        <v>915</v>
      </c>
      <c r="AA267" s="92">
        <v>616</v>
      </c>
      <c r="AB267" s="92">
        <f>102.68*5</f>
        <v>513.40000000000009</v>
      </c>
      <c r="AC267" s="92">
        <f t="shared" si="106"/>
        <v>2495.4299999999998</v>
      </c>
      <c r="AD267" s="92">
        <f t="shared" si="107"/>
        <v>427.78800000000001</v>
      </c>
      <c r="AE267" s="92">
        <f t="shared" si="108"/>
        <v>727.2396</v>
      </c>
      <c r="AF267" s="92">
        <f t="shared" si="109"/>
        <v>285.19200000000001</v>
      </c>
      <c r="AG267" s="92">
        <f t="shared" si="110"/>
        <v>2631.7666666666669</v>
      </c>
      <c r="AH267" s="92">
        <f t="shared" si="111"/>
        <v>26317.666666666668</v>
      </c>
      <c r="AI267" s="92">
        <f t="shared" si="112"/>
        <v>7895.3</v>
      </c>
      <c r="AJ267" s="92">
        <f t="shared" si="115"/>
        <v>23310.044044444447</v>
      </c>
      <c r="AK267" s="92">
        <f t="shared" si="113"/>
        <v>279720.52853333333</v>
      </c>
      <c r="AL267" s="92"/>
      <c r="AM267" s="92"/>
      <c r="AN267" s="92"/>
      <c r="AO267" s="92"/>
      <c r="AP267" s="97"/>
      <c r="AQ267" s="94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  <c r="TC267" s="97"/>
      <c r="TD267" s="97"/>
      <c r="TE267" s="97"/>
      <c r="TF267" s="97"/>
      <c r="TG267" s="97"/>
      <c r="TH267" s="97"/>
      <c r="TI267" s="97"/>
      <c r="TJ267" s="97"/>
      <c r="TK267" s="97"/>
      <c r="TL267" s="97"/>
      <c r="TM267" s="97"/>
      <c r="TN267" s="97"/>
      <c r="TO267" s="97"/>
      <c r="TP267" s="97"/>
      <c r="TQ267" s="97"/>
      <c r="TR267" s="97"/>
      <c r="TS267" s="97"/>
      <c r="TT267" s="97"/>
      <c r="TU267" s="97"/>
      <c r="TV267" s="97"/>
      <c r="TW267" s="97"/>
      <c r="TX267" s="97"/>
      <c r="TY267" s="97"/>
      <c r="TZ267" s="97"/>
      <c r="UA267" s="97"/>
      <c r="UB267" s="97"/>
      <c r="UC267" s="97"/>
      <c r="UD267" s="97"/>
      <c r="UE267" s="97"/>
      <c r="UF267" s="97"/>
      <c r="UG267" s="97"/>
      <c r="UH267" s="97"/>
      <c r="UI267" s="97"/>
      <c r="UJ267" s="97"/>
      <c r="UK267" s="97"/>
      <c r="UL267" s="97"/>
      <c r="UM267" s="97"/>
      <c r="UN267" s="97"/>
      <c r="UO267" s="97"/>
      <c r="UP267" s="97"/>
      <c r="UQ267" s="97"/>
      <c r="UR267" s="97"/>
      <c r="US267" s="97"/>
      <c r="UT267" s="97"/>
      <c r="UU267" s="97"/>
      <c r="UV267" s="97"/>
      <c r="UW267" s="97"/>
      <c r="UX267" s="97"/>
      <c r="UY267" s="97"/>
      <c r="UZ267" s="97"/>
      <c r="VA267" s="97"/>
      <c r="VB267" s="97"/>
      <c r="VC267" s="97"/>
      <c r="VD267" s="97"/>
      <c r="VE267" s="97"/>
      <c r="VF267" s="97"/>
    </row>
    <row r="268" spans="1:578" s="98" customFormat="1" ht="15">
      <c r="A268" s="84">
        <v>190</v>
      </c>
      <c r="B268" s="29" t="s">
        <v>43</v>
      </c>
      <c r="C268" s="85" t="s">
        <v>44</v>
      </c>
      <c r="D268" s="86">
        <v>203</v>
      </c>
      <c r="E268" s="85" t="s">
        <v>45</v>
      </c>
      <c r="F268" s="25" t="s">
        <v>46</v>
      </c>
      <c r="G268" s="29" t="s">
        <v>674</v>
      </c>
      <c r="H268" s="26" t="s">
        <v>675</v>
      </c>
      <c r="I268" s="89">
        <v>41701</v>
      </c>
      <c r="J268" s="90">
        <v>6</v>
      </c>
      <c r="K268" s="90"/>
      <c r="L268" s="88">
        <v>40</v>
      </c>
      <c r="M268" s="88" t="s">
        <v>49</v>
      </c>
      <c r="N268" s="88" t="s">
        <v>59</v>
      </c>
      <c r="O268" s="26" t="s">
        <v>635</v>
      </c>
      <c r="P268" s="87" t="s">
        <v>1174</v>
      </c>
      <c r="Q268" s="34" t="s">
        <v>1148</v>
      </c>
      <c r="R268" s="88">
        <v>1</v>
      </c>
      <c r="S268" s="92">
        <v>11383</v>
      </c>
      <c r="T268" s="92">
        <v>500</v>
      </c>
      <c r="U268" s="92"/>
      <c r="V268" s="91">
        <f t="shared" si="104"/>
        <v>11883</v>
      </c>
      <c r="W268" s="92">
        <f t="shared" si="114"/>
        <v>2376.6</v>
      </c>
      <c r="X268" s="92"/>
      <c r="Y268" s="92">
        <f t="shared" si="105"/>
        <v>14259.6</v>
      </c>
      <c r="Z268" s="92">
        <v>915</v>
      </c>
      <c r="AA268" s="92">
        <v>616</v>
      </c>
      <c r="AB268" s="93">
        <f>102.68*2</f>
        <v>205.36</v>
      </c>
      <c r="AC268" s="92">
        <f t="shared" si="106"/>
        <v>2495.4299999999998</v>
      </c>
      <c r="AD268" s="92">
        <f t="shared" si="107"/>
        <v>427.78800000000001</v>
      </c>
      <c r="AE268" s="92">
        <f t="shared" si="108"/>
        <v>727.2396</v>
      </c>
      <c r="AF268" s="92">
        <f t="shared" si="109"/>
        <v>285.19200000000001</v>
      </c>
      <c r="AG268" s="92">
        <f t="shared" si="110"/>
        <v>2631.7666666666669</v>
      </c>
      <c r="AH268" s="92">
        <f t="shared" si="111"/>
        <v>26317.666666666668</v>
      </c>
      <c r="AI268" s="92">
        <f t="shared" si="112"/>
        <v>7895.3</v>
      </c>
      <c r="AJ268" s="92">
        <f t="shared" si="115"/>
        <v>23002.004044444446</v>
      </c>
      <c r="AK268" s="92">
        <f t="shared" si="113"/>
        <v>276024.04853333335</v>
      </c>
      <c r="AL268" s="92"/>
      <c r="AM268" s="92"/>
      <c r="AN268" s="92"/>
      <c r="AO268" s="92"/>
      <c r="AP268" s="97"/>
      <c r="AQ268" s="94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  <c r="TC268" s="97"/>
      <c r="TD268" s="97"/>
      <c r="TE268" s="97"/>
      <c r="TF268" s="97"/>
      <c r="TG268" s="97"/>
      <c r="TH268" s="97"/>
      <c r="TI268" s="97"/>
      <c r="TJ268" s="97"/>
      <c r="TK268" s="97"/>
      <c r="TL268" s="97"/>
      <c r="TM268" s="97"/>
      <c r="TN268" s="97"/>
      <c r="TO268" s="97"/>
      <c r="TP268" s="97"/>
      <c r="TQ268" s="97"/>
      <c r="TR268" s="97"/>
      <c r="TS268" s="97"/>
      <c r="TT268" s="97"/>
      <c r="TU268" s="97"/>
      <c r="TV268" s="97"/>
      <c r="TW268" s="97"/>
      <c r="TX268" s="97"/>
      <c r="TY268" s="97"/>
      <c r="TZ268" s="97"/>
      <c r="UA268" s="97"/>
      <c r="UB268" s="97"/>
      <c r="UC268" s="97"/>
      <c r="UD268" s="97"/>
      <c r="UE268" s="97"/>
      <c r="UF268" s="97"/>
      <c r="UG268" s="97"/>
      <c r="UH268" s="97"/>
      <c r="UI268" s="97"/>
      <c r="UJ268" s="97"/>
      <c r="UK268" s="97"/>
      <c r="UL268" s="97"/>
      <c r="UM268" s="97"/>
      <c r="UN268" s="97"/>
      <c r="UO268" s="97"/>
      <c r="UP268" s="97"/>
      <c r="UQ268" s="97"/>
      <c r="UR268" s="97"/>
      <c r="US268" s="97"/>
      <c r="UT268" s="97"/>
      <c r="UU268" s="97"/>
      <c r="UV268" s="97"/>
      <c r="UW268" s="97"/>
      <c r="UX268" s="97"/>
      <c r="UY268" s="97"/>
      <c r="UZ268" s="97"/>
      <c r="VA268" s="97"/>
      <c r="VB268" s="97"/>
      <c r="VC268" s="97"/>
      <c r="VD268" s="97"/>
      <c r="VE268" s="97"/>
      <c r="VF268" s="97"/>
    </row>
    <row r="269" spans="1:578" s="98" customFormat="1" ht="15">
      <c r="A269" s="84">
        <v>191</v>
      </c>
      <c r="B269" s="29" t="s">
        <v>43</v>
      </c>
      <c r="C269" s="85" t="s">
        <v>44</v>
      </c>
      <c r="D269" s="86">
        <v>203</v>
      </c>
      <c r="E269" s="85" t="s">
        <v>45</v>
      </c>
      <c r="F269" s="25" t="s">
        <v>46</v>
      </c>
      <c r="G269" s="29" t="s">
        <v>676</v>
      </c>
      <c r="H269" s="26" t="s">
        <v>677</v>
      </c>
      <c r="I269" s="89">
        <v>33604</v>
      </c>
      <c r="J269" s="90">
        <v>6</v>
      </c>
      <c r="K269" s="90"/>
      <c r="L269" s="88">
        <v>40</v>
      </c>
      <c r="M269" s="88" t="s">
        <v>49</v>
      </c>
      <c r="N269" s="88" t="s">
        <v>59</v>
      </c>
      <c r="O269" s="26" t="s">
        <v>635</v>
      </c>
      <c r="P269" s="87" t="s">
        <v>1174</v>
      </c>
      <c r="Q269" s="34" t="s">
        <v>1148</v>
      </c>
      <c r="R269" s="88">
        <v>1</v>
      </c>
      <c r="S269" s="92">
        <v>11383</v>
      </c>
      <c r="T269" s="92">
        <v>500</v>
      </c>
      <c r="U269" s="92"/>
      <c r="V269" s="91">
        <f t="shared" ref="V269:V300" si="116">+S269+T269+U269</f>
        <v>11883</v>
      </c>
      <c r="W269" s="92">
        <f t="shared" si="114"/>
        <v>2376.6</v>
      </c>
      <c r="X269" s="92"/>
      <c r="Y269" s="92">
        <f t="shared" ref="Y269:Y300" si="117">+V269+W269+X269</f>
        <v>14259.6</v>
      </c>
      <c r="Z269" s="92">
        <v>915</v>
      </c>
      <c r="AA269" s="92">
        <v>616</v>
      </c>
      <c r="AB269" s="93">
        <f>102.68*6</f>
        <v>616.08000000000004</v>
      </c>
      <c r="AC269" s="92">
        <f t="shared" ref="AC269:AC300" si="118">Y269*17.5%</f>
        <v>2495.4299999999998</v>
      </c>
      <c r="AD269" s="92">
        <f t="shared" ref="AD269:AD300" si="119">Y269*3%</f>
        <v>427.78800000000001</v>
      </c>
      <c r="AE269" s="92">
        <f t="shared" ref="AE269:AE300" si="120">Y269*5.1%</f>
        <v>727.2396</v>
      </c>
      <c r="AF269" s="92">
        <f t="shared" ref="AF269:AF300" si="121">Y269*2%</f>
        <v>285.19200000000001</v>
      </c>
      <c r="AG269" s="92">
        <f t="shared" ref="AG269:AG300" si="122">(Y269+Z269+AA269)/30*5</f>
        <v>2631.7666666666669</v>
      </c>
      <c r="AH269" s="92">
        <f t="shared" ref="AH269:AH300" si="123">(Y269+Z269+AA269)/30*50</f>
        <v>26317.666666666668</v>
      </c>
      <c r="AI269" s="92">
        <f t="shared" ref="AI269:AI300" si="124">(Y269+Z269+AA269)/2</f>
        <v>7895.3</v>
      </c>
      <c r="AJ269" s="92">
        <f t="shared" si="115"/>
        <v>23412.724044444447</v>
      </c>
      <c r="AK269" s="92">
        <f t="shared" ref="AK269:AK300" si="125">+AJ269*12</f>
        <v>280952.68853333336</v>
      </c>
      <c r="AL269" s="92"/>
      <c r="AM269" s="92"/>
      <c r="AN269" s="92"/>
      <c r="AO269" s="92"/>
      <c r="AP269" s="97"/>
      <c r="AQ269" s="94"/>
      <c r="AR269" s="97"/>
      <c r="AS269" s="97"/>
      <c r="AT269" s="113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  <c r="TC269" s="97"/>
      <c r="TD269" s="97"/>
      <c r="TE269" s="97"/>
      <c r="TF269" s="97"/>
      <c r="TG269" s="97"/>
      <c r="TH269" s="97"/>
      <c r="TI269" s="97"/>
      <c r="TJ269" s="97"/>
      <c r="TK269" s="97"/>
      <c r="TL269" s="97"/>
      <c r="TM269" s="97"/>
      <c r="TN269" s="97"/>
      <c r="TO269" s="97"/>
      <c r="TP269" s="97"/>
      <c r="TQ269" s="97"/>
      <c r="TR269" s="97"/>
      <c r="TS269" s="97"/>
      <c r="TT269" s="97"/>
      <c r="TU269" s="97"/>
      <c r="TV269" s="97"/>
      <c r="TW269" s="97"/>
      <c r="TX269" s="97"/>
      <c r="TY269" s="97"/>
      <c r="TZ269" s="97"/>
      <c r="UA269" s="97"/>
      <c r="UB269" s="97"/>
      <c r="UC269" s="97"/>
      <c r="UD269" s="97"/>
      <c r="UE269" s="97"/>
      <c r="UF269" s="97"/>
      <c r="UG269" s="97"/>
      <c r="UH269" s="97"/>
      <c r="UI269" s="97"/>
      <c r="UJ269" s="97"/>
      <c r="UK269" s="97"/>
      <c r="UL269" s="97"/>
      <c r="UM269" s="97"/>
      <c r="UN269" s="97"/>
      <c r="UO269" s="97"/>
      <c r="UP269" s="97"/>
      <c r="UQ269" s="97"/>
      <c r="UR269" s="97"/>
      <c r="US269" s="97"/>
      <c r="UT269" s="97"/>
      <c r="UU269" s="97"/>
      <c r="UV269" s="97"/>
      <c r="UW269" s="97"/>
      <c r="UX269" s="97"/>
      <c r="UY269" s="97"/>
      <c r="UZ269" s="97"/>
      <c r="VA269" s="97"/>
      <c r="VB269" s="97"/>
      <c r="VC269" s="97"/>
      <c r="VD269" s="97"/>
      <c r="VE269" s="97"/>
      <c r="VF269" s="97"/>
    </row>
    <row r="270" spans="1:578" s="98" customFormat="1" ht="15">
      <c r="A270" s="84">
        <v>192</v>
      </c>
      <c r="B270" s="29" t="s">
        <v>43</v>
      </c>
      <c r="C270" s="85" t="s">
        <v>44</v>
      </c>
      <c r="D270" s="86">
        <v>203</v>
      </c>
      <c r="E270" s="85" t="s">
        <v>45</v>
      </c>
      <c r="F270" s="25" t="s">
        <v>46</v>
      </c>
      <c r="G270" s="29" t="s">
        <v>678</v>
      </c>
      <c r="H270" s="26" t="s">
        <v>679</v>
      </c>
      <c r="I270" s="89">
        <v>38792</v>
      </c>
      <c r="J270" s="90">
        <v>6</v>
      </c>
      <c r="K270" s="90"/>
      <c r="L270" s="88">
        <v>40</v>
      </c>
      <c r="M270" s="88" t="s">
        <v>49</v>
      </c>
      <c r="N270" s="88" t="s">
        <v>59</v>
      </c>
      <c r="O270" s="26" t="s">
        <v>635</v>
      </c>
      <c r="P270" s="87" t="s">
        <v>1174</v>
      </c>
      <c r="Q270" s="34" t="s">
        <v>1148</v>
      </c>
      <c r="R270" s="88">
        <v>1</v>
      </c>
      <c r="S270" s="92">
        <v>11383</v>
      </c>
      <c r="T270" s="92">
        <v>500</v>
      </c>
      <c r="U270" s="92"/>
      <c r="V270" s="91">
        <f t="shared" si="116"/>
        <v>11883</v>
      </c>
      <c r="W270" s="92">
        <f t="shared" si="114"/>
        <v>2376.6</v>
      </c>
      <c r="X270" s="92"/>
      <c r="Y270" s="92">
        <f t="shared" si="117"/>
        <v>14259.6</v>
      </c>
      <c r="Z270" s="92">
        <v>915</v>
      </c>
      <c r="AA270" s="92">
        <v>616</v>
      </c>
      <c r="AB270" s="92">
        <f>102.68*3</f>
        <v>308.04000000000002</v>
      </c>
      <c r="AC270" s="92">
        <f t="shared" si="118"/>
        <v>2495.4299999999998</v>
      </c>
      <c r="AD270" s="92">
        <f t="shared" si="119"/>
        <v>427.78800000000001</v>
      </c>
      <c r="AE270" s="92">
        <f t="shared" si="120"/>
        <v>727.2396</v>
      </c>
      <c r="AF270" s="92">
        <f t="shared" si="121"/>
        <v>285.19200000000001</v>
      </c>
      <c r="AG270" s="92">
        <f t="shared" si="122"/>
        <v>2631.7666666666669</v>
      </c>
      <c r="AH270" s="92">
        <f t="shared" si="123"/>
        <v>26317.666666666668</v>
      </c>
      <c r="AI270" s="92">
        <f t="shared" si="124"/>
        <v>7895.3</v>
      </c>
      <c r="AJ270" s="92">
        <f t="shared" si="115"/>
        <v>23104.684044444446</v>
      </c>
      <c r="AK270" s="92">
        <f t="shared" si="125"/>
        <v>277256.20853333338</v>
      </c>
      <c r="AL270" s="92"/>
      <c r="AM270" s="92"/>
      <c r="AN270" s="92"/>
      <c r="AO270" s="92"/>
      <c r="AP270" s="97"/>
      <c r="AQ270" s="94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  <c r="TC270" s="97"/>
      <c r="TD270" s="97"/>
      <c r="TE270" s="97"/>
      <c r="TF270" s="97"/>
      <c r="TG270" s="97"/>
      <c r="TH270" s="97"/>
      <c r="TI270" s="97"/>
      <c r="TJ270" s="97"/>
      <c r="TK270" s="97"/>
      <c r="TL270" s="97"/>
      <c r="TM270" s="97"/>
      <c r="TN270" s="97"/>
      <c r="TO270" s="97"/>
      <c r="TP270" s="97"/>
      <c r="TQ270" s="97"/>
      <c r="TR270" s="97"/>
      <c r="TS270" s="97"/>
      <c r="TT270" s="97"/>
      <c r="TU270" s="97"/>
      <c r="TV270" s="97"/>
      <c r="TW270" s="97"/>
      <c r="TX270" s="97"/>
      <c r="TY270" s="97"/>
      <c r="TZ270" s="97"/>
      <c r="UA270" s="97"/>
      <c r="UB270" s="97"/>
      <c r="UC270" s="97"/>
      <c r="UD270" s="97"/>
      <c r="UE270" s="97"/>
      <c r="UF270" s="97"/>
      <c r="UG270" s="97"/>
      <c r="UH270" s="97"/>
      <c r="UI270" s="97"/>
      <c r="UJ270" s="97"/>
      <c r="UK270" s="97"/>
      <c r="UL270" s="97"/>
      <c r="UM270" s="97"/>
      <c r="UN270" s="97"/>
      <c r="UO270" s="97"/>
      <c r="UP270" s="97"/>
      <c r="UQ270" s="97"/>
      <c r="UR270" s="97"/>
      <c r="US270" s="97"/>
      <c r="UT270" s="97"/>
      <c r="UU270" s="97"/>
      <c r="UV270" s="97"/>
      <c r="UW270" s="97"/>
      <c r="UX270" s="97"/>
      <c r="UY270" s="97"/>
      <c r="UZ270" s="97"/>
      <c r="VA270" s="97"/>
      <c r="VB270" s="97"/>
      <c r="VC270" s="97"/>
      <c r="VD270" s="97"/>
      <c r="VE270" s="97"/>
      <c r="VF270" s="97"/>
    </row>
    <row r="271" spans="1:578" s="98" customFormat="1" ht="15">
      <c r="A271" s="84">
        <v>193</v>
      </c>
      <c r="B271" s="29" t="s">
        <v>43</v>
      </c>
      <c r="C271" s="85" t="s">
        <v>44</v>
      </c>
      <c r="D271" s="86">
        <v>203</v>
      </c>
      <c r="E271" s="85" t="s">
        <v>45</v>
      </c>
      <c r="F271" s="25" t="s">
        <v>46</v>
      </c>
      <c r="G271" s="29" t="s">
        <v>680</v>
      </c>
      <c r="H271" s="26" t="s">
        <v>681</v>
      </c>
      <c r="I271" s="89">
        <v>38930</v>
      </c>
      <c r="J271" s="90">
        <v>6</v>
      </c>
      <c r="K271" s="90"/>
      <c r="L271" s="88">
        <v>40</v>
      </c>
      <c r="M271" s="88" t="s">
        <v>49</v>
      </c>
      <c r="N271" s="88" t="s">
        <v>59</v>
      </c>
      <c r="O271" s="26" t="s">
        <v>635</v>
      </c>
      <c r="P271" s="87" t="s">
        <v>1174</v>
      </c>
      <c r="Q271" s="34" t="s">
        <v>1148</v>
      </c>
      <c r="R271" s="88">
        <v>1</v>
      </c>
      <c r="S271" s="92">
        <v>11383</v>
      </c>
      <c r="T271" s="92">
        <v>500</v>
      </c>
      <c r="U271" s="92"/>
      <c r="V271" s="91">
        <f t="shared" si="116"/>
        <v>11883</v>
      </c>
      <c r="W271" s="92">
        <f t="shared" si="114"/>
        <v>2376.6</v>
      </c>
      <c r="X271" s="92"/>
      <c r="Y271" s="92">
        <f t="shared" si="117"/>
        <v>14259.6</v>
      </c>
      <c r="Z271" s="92">
        <v>915</v>
      </c>
      <c r="AA271" s="92">
        <v>616</v>
      </c>
      <c r="AB271" s="92">
        <f>102.68*3</f>
        <v>308.04000000000002</v>
      </c>
      <c r="AC271" s="92">
        <f t="shared" si="118"/>
        <v>2495.4299999999998</v>
      </c>
      <c r="AD271" s="92">
        <f t="shared" si="119"/>
        <v>427.78800000000001</v>
      </c>
      <c r="AE271" s="92">
        <f t="shared" si="120"/>
        <v>727.2396</v>
      </c>
      <c r="AF271" s="92">
        <f t="shared" si="121"/>
        <v>285.19200000000001</v>
      </c>
      <c r="AG271" s="92">
        <f t="shared" si="122"/>
        <v>2631.7666666666669</v>
      </c>
      <c r="AH271" s="92">
        <f t="shared" si="123"/>
        <v>26317.666666666668</v>
      </c>
      <c r="AI271" s="92">
        <f t="shared" si="124"/>
        <v>7895.3</v>
      </c>
      <c r="AJ271" s="92">
        <f t="shared" si="115"/>
        <v>23104.684044444446</v>
      </c>
      <c r="AK271" s="92">
        <f t="shared" si="125"/>
        <v>277256.20853333338</v>
      </c>
      <c r="AL271" s="92"/>
      <c r="AM271" s="92"/>
      <c r="AN271" s="92"/>
      <c r="AO271" s="92"/>
      <c r="AP271" s="97"/>
      <c r="AQ271" s="94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  <c r="TC271" s="97"/>
      <c r="TD271" s="97"/>
      <c r="TE271" s="97"/>
      <c r="TF271" s="97"/>
      <c r="TG271" s="97"/>
      <c r="TH271" s="97"/>
      <c r="TI271" s="97"/>
      <c r="TJ271" s="97"/>
      <c r="TK271" s="97"/>
      <c r="TL271" s="97"/>
      <c r="TM271" s="97"/>
      <c r="TN271" s="97"/>
      <c r="TO271" s="97"/>
      <c r="TP271" s="97"/>
      <c r="TQ271" s="97"/>
      <c r="TR271" s="97"/>
      <c r="TS271" s="97"/>
      <c r="TT271" s="97"/>
      <c r="TU271" s="97"/>
      <c r="TV271" s="97"/>
      <c r="TW271" s="97"/>
      <c r="TX271" s="97"/>
      <c r="TY271" s="97"/>
      <c r="TZ271" s="97"/>
      <c r="UA271" s="97"/>
      <c r="UB271" s="97"/>
      <c r="UC271" s="97"/>
      <c r="UD271" s="97"/>
      <c r="UE271" s="97"/>
      <c r="UF271" s="97"/>
      <c r="UG271" s="97"/>
      <c r="UH271" s="97"/>
      <c r="UI271" s="97"/>
      <c r="UJ271" s="97"/>
      <c r="UK271" s="97"/>
      <c r="UL271" s="97"/>
      <c r="UM271" s="97"/>
      <c r="UN271" s="97"/>
      <c r="UO271" s="97"/>
      <c r="UP271" s="97"/>
      <c r="UQ271" s="97"/>
      <c r="UR271" s="97"/>
      <c r="US271" s="97"/>
      <c r="UT271" s="97"/>
      <c r="UU271" s="97"/>
      <c r="UV271" s="97"/>
      <c r="UW271" s="97"/>
      <c r="UX271" s="97"/>
      <c r="UY271" s="97"/>
      <c r="UZ271" s="97"/>
      <c r="VA271" s="97"/>
      <c r="VB271" s="97"/>
      <c r="VC271" s="97"/>
      <c r="VD271" s="97"/>
      <c r="VE271" s="97"/>
      <c r="VF271" s="97"/>
    </row>
    <row r="272" spans="1:578" s="98" customFormat="1" ht="15">
      <c r="A272" s="84">
        <v>194</v>
      </c>
      <c r="B272" s="29" t="s">
        <v>43</v>
      </c>
      <c r="C272" s="85" t="s">
        <v>44</v>
      </c>
      <c r="D272" s="86">
        <v>203</v>
      </c>
      <c r="E272" s="85" t="s">
        <v>45</v>
      </c>
      <c r="F272" s="25" t="s">
        <v>46</v>
      </c>
      <c r="G272" s="29" t="s">
        <v>682</v>
      </c>
      <c r="H272" s="26" t="s">
        <v>683</v>
      </c>
      <c r="I272" s="89">
        <v>37058</v>
      </c>
      <c r="J272" s="90">
        <v>6</v>
      </c>
      <c r="K272" s="90"/>
      <c r="L272" s="88">
        <v>40</v>
      </c>
      <c r="M272" s="88" t="s">
        <v>49</v>
      </c>
      <c r="N272" s="88" t="s">
        <v>59</v>
      </c>
      <c r="O272" s="26" t="s">
        <v>635</v>
      </c>
      <c r="P272" s="87" t="s">
        <v>1174</v>
      </c>
      <c r="Q272" s="34" t="s">
        <v>1148</v>
      </c>
      <c r="R272" s="88">
        <v>1</v>
      </c>
      <c r="S272" s="92">
        <v>11383</v>
      </c>
      <c r="T272" s="92">
        <v>500</v>
      </c>
      <c r="U272" s="92"/>
      <c r="V272" s="91">
        <f t="shared" si="116"/>
        <v>11883</v>
      </c>
      <c r="W272" s="92">
        <f t="shared" ref="W272:W296" si="126">+V272*20%</f>
        <v>2376.6</v>
      </c>
      <c r="X272" s="92"/>
      <c r="Y272" s="92">
        <f t="shared" si="117"/>
        <v>14259.6</v>
      </c>
      <c r="Z272" s="92">
        <v>915</v>
      </c>
      <c r="AA272" s="92">
        <v>616</v>
      </c>
      <c r="AB272" s="93">
        <f>102.68*4</f>
        <v>410.72</v>
      </c>
      <c r="AC272" s="92">
        <f t="shared" si="118"/>
        <v>2495.4299999999998</v>
      </c>
      <c r="AD272" s="92">
        <f t="shared" si="119"/>
        <v>427.78800000000001</v>
      </c>
      <c r="AE272" s="92">
        <f t="shared" si="120"/>
        <v>727.2396</v>
      </c>
      <c r="AF272" s="92">
        <f t="shared" si="121"/>
        <v>285.19200000000001</v>
      </c>
      <c r="AG272" s="92">
        <f t="shared" si="122"/>
        <v>2631.7666666666669</v>
      </c>
      <c r="AH272" s="92">
        <f t="shared" si="123"/>
        <v>26317.666666666668</v>
      </c>
      <c r="AI272" s="92">
        <f t="shared" si="124"/>
        <v>7895.3</v>
      </c>
      <c r="AJ272" s="92">
        <f t="shared" ref="AJ272:AJ303" si="127">Y272+AB272+AC272+AD272+AE272+AF272+Z272+AA272+(AG272/12+AH272/12+AI272/12)</f>
        <v>23207.364044444446</v>
      </c>
      <c r="AK272" s="92">
        <f t="shared" si="125"/>
        <v>278488.36853333336</v>
      </c>
      <c r="AL272" s="92"/>
      <c r="AM272" s="92"/>
      <c r="AN272" s="92"/>
      <c r="AO272" s="92"/>
      <c r="AP272" s="97"/>
      <c r="AQ272" s="94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  <c r="TC272" s="97"/>
      <c r="TD272" s="97"/>
      <c r="TE272" s="97"/>
      <c r="TF272" s="97"/>
      <c r="TG272" s="97"/>
      <c r="TH272" s="97"/>
      <c r="TI272" s="97"/>
      <c r="TJ272" s="97"/>
      <c r="TK272" s="97"/>
      <c r="TL272" s="97"/>
      <c r="TM272" s="97"/>
      <c r="TN272" s="97"/>
      <c r="TO272" s="97"/>
      <c r="TP272" s="97"/>
      <c r="TQ272" s="97"/>
      <c r="TR272" s="97"/>
      <c r="TS272" s="97"/>
      <c r="TT272" s="97"/>
      <c r="TU272" s="97"/>
      <c r="TV272" s="97"/>
      <c r="TW272" s="97"/>
      <c r="TX272" s="97"/>
      <c r="TY272" s="97"/>
      <c r="TZ272" s="97"/>
      <c r="UA272" s="97"/>
      <c r="UB272" s="97"/>
      <c r="UC272" s="97"/>
      <c r="UD272" s="97"/>
      <c r="UE272" s="97"/>
      <c r="UF272" s="97"/>
      <c r="UG272" s="97"/>
      <c r="UH272" s="97"/>
      <c r="UI272" s="97"/>
      <c r="UJ272" s="97"/>
      <c r="UK272" s="97"/>
      <c r="UL272" s="97"/>
      <c r="UM272" s="97"/>
      <c r="UN272" s="97"/>
      <c r="UO272" s="97"/>
      <c r="UP272" s="97"/>
      <c r="UQ272" s="97"/>
      <c r="UR272" s="97"/>
      <c r="US272" s="97"/>
      <c r="UT272" s="97"/>
      <c r="UU272" s="97"/>
      <c r="UV272" s="97"/>
      <c r="UW272" s="97"/>
      <c r="UX272" s="97"/>
      <c r="UY272" s="97"/>
      <c r="UZ272" s="97"/>
      <c r="VA272" s="97"/>
      <c r="VB272" s="97"/>
      <c r="VC272" s="97"/>
      <c r="VD272" s="97"/>
      <c r="VE272" s="97"/>
      <c r="VF272" s="97"/>
    </row>
    <row r="273" spans="1:578" s="98" customFormat="1" ht="15">
      <c r="A273" s="84">
        <v>195</v>
      </c>
      <c r="B273" s="29" t="s">
        <v>43</v>
      </c>
      <c r="C273" s="85" t="s">
        <v>44</v>
      </c>
      <c r="D273" s="86">
        <v>203</v>
      </c>
      <c r="E273" s="85" t="s">
        <v>45</v>
      </c>
      <c r="F273" s="25" t="s">
        <v>46</v>
      </c>
      <c r="G273" s="29" t="s">
        <v>684</v>
      </c>
      <c r="H273" s="26" t="s">
        <v>685</v>
      </c>
      <c r="I273" s="89">
        <v>42067</v>
      </c>
      <c r="J273" s="90">
        <v>6</v>
      </c>
      <c r="K273" s="90"/>
      <c r="L273" s="88">
        <v>40</v>
      </c>
      <c r="M273" s="88" t="s">
        <v>49</v>
      </c>
      <c r="N273" s="88" t="s">
        <v>59</v>
      </c>
      <c r="O273" s="26" t="s">
        <v>635</v>
      </c>
      <c r="P273" s="87" t="s">
        <v>1174</v>
      </c>
      <c r="Q273" s="34" t="s">
        <v>1148</v>
      </c>
      <c r="R273" s="88">
        <v>1</v>
      </c>
      <c r="S273" s="92">
        <v>11383</v>
      </c>
      <c r="T273" s="92">
        <v>500</v>
      </c>
      <c r="U273" s="92"/>
      <c r="V273" s="91">
        <f t="shared" si="116"/>
        <v>11883</v>
      </c>
      <c r="W273" s="92">
        <f t="shared" si="126"/>
        <v>2376.6</v>
      </c>
      <c r="X273" s="92"/>
      <c r="Y273" s="92">
        <f t="shared" si="117"/>
        <v>14259.6</v>
      </c>
      <c r="Z273" s="92">
        <v>915</v>
      </c>
      <c r="AA273" s="92">
        <v>616</v>
      </c>
      <c r="AB273" s="93"/>
      <c r="AC273" s="92">
        <f t="shared" si="118"/>
        <v>2495.4299999999998</v>
      </c>
      <c r="AD273" s="92">
        <f t="shared" si="119"/>
        <v>427.78800000000001</v>
      </c>
      <c r="AE273" s="92">
        <f t="shared" si="120"/>
        <v>727.2396</v>
      </c>
      <c r="AF273" s="92">
        <f t="shared" si="121"/>
        <v>285.19200000000001</v>
      </c>
      <c r="AG273" s="92">
        <f t="shared" si="122"/>
        <v>2631.7666666666669</v>
      </c>
      <c r="AH273" s="92">
        <f t="shared" si="123"/>
        <v>26317.666666666668</v>
      </c>
      <c r="AI273" s="92">
        <f t="shared" si="124"/>
        <v>7895.3</v>
      </c>
      <c r="AJ273" s="92">
        <f t="shared" si="127"/>
        <v>22796.644044444445</v>
      </c>
      <c r="AK273" s="92">
        <f t="shared" si="125"/>
        <v>273559.72853333334</v>
      </c>
      <c r="AL273" s="92"/>
      <c r="AM273" s="92"/>
      <c r="AN273" s="92"/>
      <c r="AO273" s="92"/>
      <c r="AP273" s="97"/>
      <c r="AQ273" s="94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  <c r="TC273" s="97"/>
      <c r="TD273" s="97"/>
      <c r="TE273" s="97"/>
      <c r="TF273" s="97"/>
      <c r="TG273" s="97"/>
      <c r="TH273" s="97"/>
      <c r="TI273" s="97"/>
      <c r="TJ273" s="97"/>
      <c r="TK273" s="97"/>
      <c r="TL273" s="97"/>
      <c r="TM273" s="97"/>
      <c r="TN273" s="97"/>
      <c r="TO273" s="97"/>
      <c r="TP273" s="97"/>
      <c r="TQ273" s="97"/>
      <c r="TR273" s="97"/>
      <c r="TS273" s="97"/>
      <c r="TT273" s="97"/>
      <c r="TU273" s="97"/>
      <c r="TV273" s="97"/>
      <c r="TW273" s="97"/>
      <c r="TX273" s="97"/>
      <c r="TY273" s="97"/>
      <c r="TZ273" s="97"/>
      <c r="UA273" s="97"/>
      <c r="UB273" s="97"/>
      <c r="UC273" s="97"/>
      <c r="UD273" s="97"/>
      <c r="UE273" s="97"/>
      <c r="UF273" s="97"/>
      <c r="UG273" s="97"/>
      <c r="UH273" s="97"/>
      <c r="UI273" s="97"/>
      <c r="UJ273" s="97"/>
      <c r="UK273" s="97"/>
      <c r="UL273" s="97"/>
      <c r="UM273" s="97"/>
      <c r="UN273" s="97"/>
      <c r="UO273" s="97"/>
      <c r="UP273" s="97"/>
      <c r="UQ273" s="97"/>
      <c r="UR273" s="97"/>
      <c r="US273" s="97"/>
      <c r="UT273" s="97"/>
      <c r="UU273" s="97"/>
      <c r="UV273" s="97"/>
      <c r="UW273" s="97"/>
      <c r="UX273" s="97"/>
      <c r="UY273" s="97"/>
      <c r="UZ273" s="97"/>
      <c r="VA273" s="97"/>
      <c r="VB273" s="97"/>
      <c r="VC273" s="97"/>
      <c r="VD273" s="97"/>
      <c r="VE273" s="97"/>
      <c r="VF273" s="97"/>
    </row>
    <row r="274" spans="1:578" s="98" customFormat="1" ht="15">
      <c r="A274" s="84">
        <v>196</v>
      </c>
      <c r="B274" s="29" t="s">
        <v>43</v>
      </c>
      <c r="C274" s="85" t="s">
        <v>44</v>
      </c>
      <c r="D274" s="86">
        <v>203</v>
      </c>
      <c r="E274" s="85" t="s">
        <v>45</v>
      </c>
      <c r="F274" s="25" t="s">
        <v>46</v>
      </c>
      <c r="G274" s="29" t="s">
        <v>686</v>
      </c>
      <c r="H274" s="26" t="s">
        <v>687</v>
      </c>
      <c r="I274" s="89">
        <v>40744</v>
      </c>
      <c r="J274" s="90">
        <v>6</v>
      </c>
      <c r="K274" s="90"/>
      <c r="L274" s="88">
        <v>40</v>
      </c>
      <c r="M274" s="88" t="s">
        <v>49</v>
      </c>
      <c r="N274" s="88" t="s">
        <v>59</v>
      </c>
      <c r="O274" s="26" t="s">
        <v>635</v>
      </c>
      <c r="P274" s="87" t="s">
        <v>1174</v>
      </c>
      <c r="Q274" s="34" t="s">
        <v>1148</v>
      </c>
      <c r="R274" s="88">
        <v>1</v>
      </c>
      <c r="S274" s="92">
        <v>11383</v>
      </c>
      <c r="T274" s="92">
        <v>500</v>
      </c>
      <c r="U274" s="92"/>
      <c r="V274" s="91">
        <f t="shared" si="116"/>
        <v>11883</v>
      </c>
      <c r="W274" s="92">
        <f t="shared" si="126"/>
        <v>2376.6</v>
      </c>
      <c r="X274" s="92"/>
      <c r="Y274" s="92">
        <f t="shared" si="117"/>
        <v>14259.6</v>
      </c>
      <c r="Z274" s="92">
        <v>915</v>
      </c>
      <c r="AA274" s="92">
        <v>616</v>
      </c>
      <c r="AB274" s="93">
        <f>102.68*2</f>
        <v>205.36</v>
      </c>
      <c r="AC274" s="92">
        <f t="shared" si="118"/>
        <v>2495.4299999999998</v>
      </c>
      <c r="AD274" s="92">
        <f t="shared" si="119"/>
        <v>427.78800000000001</v>
      </c>
      <c r="AE274" s="92">
        <f t="shared" si="120"/>
        <v>727.2396</v>
      </c>
      <c r="AF274" s="92">
        <f t="shared" si="121"/>
        <v>285.19200000000001</v>
      </c>
      <c r="AG274" s="92">
        <f t="shared" si="122"/>
        <v>2631.7666666666669</v>
      </c>
      <c r="AH274" s="92">
        <f t="shared" si="123"/>
        <v>26317.666666666668</v>
      </c>
      <c r="AI274" s="92">
        <f t="shared" si="124"/>
        <v>7895.3</v>
      </c>
      <c r="AJ274" s="92">
        <f t="shared" si="127"/>
        <v>23002.004044444446</v>
      </c>
      <c r="AK274" s="92">
        <f t="shared" si="125"/>
        <v>276024.04853333335</v>
      </c>
      <c r="AL274" s="92"/>
      <c r="AM274" s="92"/>
      <c r="AN274" s="92"/>
      <c r="AO274" s="92"/>
      <c r="AP274" s="97"/>
      <c r="AQ274" s="94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  <c r="TC274" s="97"/>
      <c r="TD274" s="97"/>
      <c r="TE274" s="97"/>
      <c r="TF274" s="97"/>
      <c r="TG274" s="97"/>
      <c r="TH274" s="97"/>
      <c r="TI274" s="97"/>
      <c r="TJ274" s="97"/>
      <c r="TK274" s="97"/>
      <c r="TL274" s="97"/>
      <c r="TM274" s="97"/>
      <c r="TN274" s="97"/>
      <c r="TO274" s="97"/>
      <c r="TP274" s="97"/>
      <c r="TQ274" s="97"/>
      <c r="TR274" s="97"/>
      <c r="TS274" s="97"/>
      <c r="TT274" s="97"/>
      <c r="TU274" s="97"/>
      <c r="TV274" s="97"/>
      <c r="TW274" s="97"/>
      <c r="TX274" s="97"/>
      <c r="TY274" s="97"/>
      <c r="TZ274" s="97"/>
      <c r="UA274" s="97"/>
      <c r="UB274" s="97"/>
      <c r="UC274" s="97"/>
      <c r="UD274" s="97"/>
      <c r="UE274" s="97"/>
      <c r="UF274" s="97"/>
      <c r="UG274" s="97"/>
      <c r="UH274" s="97"/>
      <c r="UI274" s="97"/>
      <c r="UJ274" s="97"/>
      <c r="UK274" s="97"/>
      <c r="UL274" s="97"/>
      <c r="UM274" s="97"/>
      <c r="UN274" s="97"/>
      <c r="UO274" s="97"/>
      <c r="UP274" s="97"/>
      <c r="UQ274" s="97"/>
      <c r="UR274" s="97"/>
      <c r="US274" s="97"/>
      <c r="UT274" s="97"/>
      <c r="UU274" s="97"/>
      <c r="UV274" s="97"/>
      <c r="UW274" s="97"/>
      <c r="UX274" s="97"/>
      <c r="UY274" s="97"/>
      <c r="UZ274" s="97"/>
      <c r="VA274" s="97"/>
      <c r="VB274" s="97"/>
      <c r="VC274" s="97"/>
      <c r="VD274" s="97"/>
      <c r="VE274" s="97"/>
      <c r="VF274" s="97"/>
    </row>
    <row r="275" spans="1:578" s="98" customFormat="1" ht="15">
      <c r="A275" s="84">
        <v>197</v>
      </c>
      <c r="B275" s="29" t="s">
        <v>43</v>
      </c>
      <c r="C275" s="85" t="s">
        <v>44</v>
      </c>
      <c r="D275" s="86">
        <v>203</v>
      </c>
      <c r="E275" s="85" t="s">
        <v>45</v>
      </c>
      <c r="F275" s="25" t="s">
        <v>46</v>
      </c>
      <c r="G275" s="29" t="s">
        <v>688</v>
      </c>
      <c r="H275" s="26" t="s">
        <v>689</v>
      </c>
      <c r="I275" s="89">
        <v>39391</v>
      </c>
      <c r="J275" s="90">
        <v>6</v>
      </c>
      <c r="K275" s="90"/>
      <c r="L275" s="88">
        <v>40</v>
      </c>
      <c r="M275" s="88" t="s">
        <v>49</v>
      </c>
      <c r="N275" s="88" t="s">
        <v>59</v>
      </c>
      <c r="O275" s="26" t="s">
        <v>635</v>
      </c>
      <c r="P275" s="87" t="s">
        <v>1174</v>
      </c>
      <c r="Q275" s="34" t="s">
        <v>1148</v>
      </c>
      <c r="R275" s="88">
        <v>1</v>
      </c>
      <c r="S275" s="92">
        <v>11383</v>
      </c>
      <c r="T275" s="92">
        <v>500</v>
      </c>
      <c r="U275" s="92"/>
      <c r="V275" s="91">
        <f t="shared" si="116"/>
        <v>11883</v>
      </c>
      <c r="W275" s="92">
        <f t="shared" si="126"/>
        <v>2376.6</v>
      </c>
      <c r="X275" s="92"/>
      <c r="Y275" s="92">
        <f t="shared" si="117"/>
        <v>14259.6</v>
      </c>
      <c r="Z275" s="92">
        <v>915</v>
      </c>
      <c r="AA275" s="92">
        <v>616</v>
      </c>
      <c r="AB275" s="92">
        <f>102.68*3</f>
        <v>308.04000000000002</v>
      </c>
      <c r="AC275" s="92">
        <f t="shared" si="118"/>
        <v>2495.4299999999998</v>
      </c>
      <c r="AD275" s="92">
        <f t="shared" si="119"/>
        <v>427.78800000000001</v>
      </c>
      <c r="AE275" s="92">
        <f t="shared" si="120"/>
        <v>727.2396</v>
      </c>
      <c r="AF275" s="92">
        <f t="shared" si="121"/>
        <v>285.19200000000001</v>
      </c>
      <c r="AG275" s="92">
        <f t="shared" si="122"/>
        <v>2631.7666666666669</v>
      </c>
      <c r="AH275" s="92">
        <f t="shared" si="123"/>
        <v>26317.666666666668</v>
      </c>
      <c r="AI275" s="92">
        <f t="shared" si="124"/>
        <v>7895.3</v>
      </c>
      <c r="AJ275" s="92">
        <f t="shared" si="127"/>
        <v>23104.684044444446</v>
      </c>
      <c r="AK275" s="92">
        <f t="shared" si="125"/>
        <v>277256.20853333338</v>
      </c>
      <c r="AL275" s="92"/>
      <c r="AM275" s="92"/>
      <c r="AN275" s="92"/>
      <c r="AO275" s="92"/>
      <c r="AP275" s="97"/>
      <c r="AQ275" s="94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  <c r="TC275" s="97"/>
      <c r="TD275" s="97"/>
      <c r="TE275" s="97"/>
      <c r="TF275" s="97"/>
      <c r="TG275" s="97"/>
      <c r="TH275" s="97"/>
      <c r="TI275" s="97"/>
      <c r="TJ275" s="97"/>
      <c r="TK275" s="97"/>
      <c r="TL275" s="97"/>
      <c r="TM275" s="97"/>
      <c r="TN275" s="97"/>
      <c r="TO275" s="97"/>
      <c r="TP275" s="97"/>
      <c r="TQ275" s="97"/>
      <c r="TR275" s="97"/>
      <c r="TS275" s="97"/>
      <c r="TT275" s="97"/>
      <c r="TU275" s="97"/>
      <c r="TV275" s="97"/>
      <c r="TW275" s="97"/>
      <c r="TX275" s="97"/>
      <c r="TY275" s="97"/>
      <c r="TZ275" s="97"/>
      <c r="UA275" s="97"/>
      <c r="UB275" s="97"/>
      <c r="UC275" s="97"/>
      <c r="UD275" s="97"/>
      <c r="UE275" s="97"/>
      <c r="UF275" s="97"/>
      <c r="UG275" s="97"/>
      <c r="UH275" s="97"/>
      <c r="UI275" s="97"/>
      <c r="UJ275" s="97"/>
      <c r="UK275" s="97"/>
      <c r="UL275" s="97"/>
      <c r="UM275" s="97"/>
      <c r="UN275" s="97"/>
      <c r="UO275" s="97"/>
      <c r="UP275" s="97"/>
      <c r="UQ275" s="97"/>
      <c r="UR275" s="97"/>
      <c r="US275" s="97"/>
      <c r="UT275" s="97"/>
      <c r="UU275" s="97"/>
      <c r="UV275" s="97"/>
      <c r="UW275" s="97"/>
      <c r="UX275" s="97"/>
      <c r="UY275" s="97"/>
      <c r="UZ275" s="97"/>
      <c r="VA275" s="97"/>
      <c r="VB275" s="97"/>
      <c r="VC275" s="97"/>
      <c r="VD275" s="97"/>
      <c r="VE275" s="97"/>
      <c r="VF275" s="97"/>
    </row>
    <row r="276" spans="1:578" s="98" customFormat="1" ht="15">
      <c r="A276" s="84">
        <v>198</v>
      </c>
      <c r="B276" s="29" t="s">
        <v>43</v>
      </c>
      <c r="C276" s="85" t="s">
        <v>44</v>
      </c>
      <c r="D276" s="86">
        <v>203</v>
      </c>
      <c r="E276" s="85" t="s">
        <v>45</v>
      </c>
      <c r="F276" s="25" t="s">
        <v>46</v>
      </c>
      <c r="G276" s="29" t="s">
        <v>690</v>
      </c>
      <c r="H276" s="26" t="s">
        <v>691</v>
      </c>
      <c r="I276" s="89">
        <v>35200</v>
      </c>
      <c r="J276" s="90">
        <v>6</v>
      </c>
      <c r="K276" s="90"/>
      <c r="L276" s="88">
        <v>40</v>
      </c>
      <c r="M276" s="88" t="s">
        <v>49</v>
      </c>
      <c r="N276" s="88" t="s">
        <v>59</v>
      </c>
      <c r="O276" s="26" t="s">
        <v>635</v>
      </c>
      <c r="P276" s="87" t="s">
        <v>1174</v>
      </c>
      <c r="Q276" s="34" t="s">
        <v>1148</v>
      </c>
      <c r="R276" s="88">
        <v>1</v>
      </c>
      <c r="S276" s="92">
        <v>11383</v>
      </c>
      <c r="T276" s="92">
        <v>500</v>
      </c>
      <c r="U276" s="92"/>
      <c r="V276" s="91">
        <f t="shared" si="116"/>
        <v>11883</v>
      </c>
      <c r="W276" s="92">
        <f t="shared" si="126"/>
        <v>2376.6</v>
      </c>
      <c r="X276" s="92"/>
      <c r="Y276" s="92">
        <f t="shared" si="117"/>
        <v>14259.6</v>
      </c>
      <c r="Z276" s="92">
        <v>915</v>
      </c>
      <c r="AA276" s="92">
        <v>616</v>
      </c>
      <c r="AB276" s="92">
        <f>102.68*5</f>
        <v>513.40000000000009</v>
      </c>
      <c r="AC276" s="92">
        <f t="shared" si="118"/>
        <v>2495.4299999999998</v>
      </c>
      <c r="AD276" s="92">
        <f t="shared" si="119"/>
        <v>427.78800000000001</v>
      </c>
      <c r="AE276" s="92">
        <f t="shared" si="120"/>
        <v>727.2396</v>
      </c>
      <c r="AF276" s="92">
        <f t="shared" si="121"/>
        <v>285.19200000000001</v>
      </c>
      <c r="AG276" s="92">
        <f t="shared" si="122"/>
        <v>2631.7666666666669</v>
      </c>
      <c r="AH276" s="92">
        <f t="shared" si="123"/>
        <v>26317.666666666668</v>
      </c>
      <c r="AI276" s="92">
        <f t="shared" si="124"/>
        <v>7895.3</v>
      </c>
      <c r="AJ276" s="92">
        <f t="shared" si="127"/>
        <v>23310.044044444447</v>
      </c>
      <c r="AK276" s="92">
        <f t="shared" si="125"/>
        <v>279720.52853333333</v>
      </c>
      <c r="AL276" s="92"/>
      <c r="AM276" s="92"/>
      <c r="AN276" s="92"/>
      <c r="AO276" s="92"/>
      <c r="AP276" s="97"/>
      <c r="AQ276" s="94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  <c r="TC276" s="97"/>
      <c r="TD276" s="97"/>
      <c r="TE276" s="97"/>
      <c r="TF276" s="97"/>
      <c r="TG276" s="97"/>
      <c r="TH276" s="97"/>
      <c r="TI276" s="97"/>
      <c r="TJ276" s="97"/>
      <c r="TK276" s="97"/>
      <c r="TL276" s="97"/>
      <c r="TM276" s="97"/>
      <c r="TN276" s="97"/>
      <c r="TO276" s="97"/>
      <c r="TP276" s="97"/>
      <c r="TQ276" s="97"/>
      <c r="TR276" s="97"/>
      <c r="TS276" s="97"/>
      <c r="TT276" s="97"/>
      <c r="TU276" s="97"/>
      <c r="TV276" s="97"/>
      <c r="TW276" s="97"/>
      <c r="TX276" s="97"/>
      <c r="TY276" s="97"/>
      <c r="TZ276" s="97"/>
      <c r="UA276" s="97"/>
      <c r="UB276" s="97"/>
      <c r="UC276" s="97"/>
      <c r="UD276" s="97"/>
      <c r="UE276" s="97"/>
      <c r="UF276" s="97"/>
      <c r="UG276" s="97"/>
      <c r="UH276" s="97"/>
      <c r="UI276" s="97"/>
      <c r="UJ276" s="97"/>
      <c r="UK276" s="97"/>
      <c r="UL276" s="97"/>
      <c r="UM276" s="97"/>
      <c r="UN276" s="97"/>
      <c r="UO276" s="97"/>
      <c r="UP276" s="97"/>
      <c r="UQ276" s="97"/>
      <c r="UR276" s="97"/>
      <c r="US276" s="97"/>
      <c r="UT276" s="97"/>
      <c r="UU276" s="97"/>
      <c r="UV276" s="97"/>
      <c r="UW276" s="97"/>
      <c r="UX276" s="97"/>
      <c r="UY276" s="97"/>
      <c r="UZ276" s="97"/>
      <c r="VA276" s="97"/>
      <c r="VB276" s="97"/>
      <c r="VC276" s="97"/>
      <c r="VD276" s="97"/>
      <c r="VE276" s="97"/>
      <c r="VF276" s="97"/>
    </row>
    <row r="277" spans="1:578" s="98" customFormat="1" ht="15">
      <c r="A277" s="84">
        <v>199</v>
      </c>
      <c r="B277" s="29" t="s">
        <v>43</v>
      </c>
      <c r="C277" s="85" t="s">
        <v>44</v>
      </c>
      <c r="D277" s="86">
        <v>203</v>
      </c>
      <c r="E277" s="85" t="s">
        <v>45</v>
      </c>
      <c r="F277" s="25" t="s">
        <v>46</v>
      </c>
      <c r="G277" s="29" t="s">
        <v>692</v>
      </c>
      <c r="H277" s="26" t="s">
        <v>693</v>
      </c>
      <c r="I277" s="89">
        <v>33604</v>
      </c>
      <c r="J277" s="90">
        <v>6</v>
      </c>
      <c r="K277" s="90"/>
      <c r="L277" s="88">
        <v>40</v>
      </c>
      <c r="M277" s="88" t="s">
        <v>49</v>
      </c>
      <c r="N277" s="88" t="s">
        <v>59</v>
      </c>
      <c r="O277" s="26" t="s">
        <v>635</v>
      </c>
      <c r="P277" s="87" t="s">
        <v>1174</v>
      </c>
      <c r="Q277" s="34" t="s">
        <v>1148</v>
      </c>
      <c r="R277" s="88">
        <v>1</v>
      </c>
      <c r="S277" s="92">
        <v>11383</v>
      </c>
      <c r="T277" s="92">
        <v>500</v>
      </c>
      <c r="U277" s="92"/>
      <c r="V277" s="91">
        <f t="shared" si="116"/>
        <v>11883</v>
      </c>
      <c r="W277" s="92">
        <f t="shared" si="126"/>
        <v>2376.6</v>
      </c>
      <c r="X277" s="92"/>
      <c r="Y277" s="92">
        <f t="shared" si="117"/>
        <v>14259.6</v>
      </c>
      <c r="Z277" s="92">
        <v>915</v>
      </c>
      <c r="AA277" s="92">
        <v>616</v>
      </c>
      <c r="AB277" s="93">
        <f>102.68*6</f>
        <v>616.08000000000004</v>
      </c>
      <c r="AC277" s="92">
        <f t="shared" si="118"/>
        <v>2495.4299999999998</v>
      </c>
      <c r="AD277" s="92">
        <f t="shared" si="119"/>
        <v>427.78800000000001</v>
      </c>
      <c r="AE277" s="92">
        <f t="shared" si="120"/>
        <v>727.2396</v>
      </c>
      <c r="AF277" s="92">
        <f t="shared" si="121"/>
        <v>285.19200000000001</v>
      </c>
      <c r="AG277" s="92">
        <f t="shared" si="122"/>
        <v>2631.7666666666669</v>
      </c>
      <c r="AH277" s="92">
        <f t="shared" si="123"/>
        <v>26317.666666666668</v>
      </c>
      <c r="AI277" s="92">
        <f t="shared" si="124"/>
        <v>7895.3</v>
      </c>
      <c r="AJ277" s="92">
        <f t="shared" si="127"/>
        <v>23412.724044444447</v>
      </c>
      <c r="AK277" s="92">
        <f t="shared" si="125"/>
        <v>280952.68853333336</v>
      </c>
      <c r="AL277" s="92"/>
      <c r="AM277" s="92"/>
      <c r="AN277" s="92"/>
      <c r="AO277" s="92"/>
      <c r="AP277" s="97"/>
      <c r="AQ277" s="94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  <c r="TC277" s="97"/>
      <c r="TD277" s="97"/>
      <c r="TE277" s="97"/>
      <c r="TF277" s="97"/>
      <c r="TG277" s="97"/>
      <c r="TH277" s="97"/>
      <c r="TI277" s="97"/>
      <c r="TJ277" s="97"/>
      <c r="TK277" s="97"/>
      <c r="TL277" s="97"/>
      <c r="TM277" s="97"/>
      <c r="TN277" s="97"/>
      <c r="TO277" s="97"/>
      <c r="TP277" s="97"/>
      <c r="TQ277" s="97"/>
      <c r="TR277" s="97"/>
      <c r="TS277" s="97"/>
      <c r="TT277" s="97"/>
      <c r="TU277" s="97"/>
      <c r="TV277" s="97"/>
      <c r="TW277" s="97"/>
      <c r="TX277" s="97"/>
      <c r="TY277" s="97"/>
      <c r="TZ277" s="97"/>
      <c r="UA277" s="97"/>
      <c r="UB277" s="97"/>
      <c r="UC277" s="97"/>
      <c r="UD277" s="97"/>
      <c r="UE277" s="97"/>
      <c r="UF277" s="97"/>
      <c r="UG277" s="97"/>
      <c r="UH277" s="97"/>
      <c r="UI277" s="97"/>
      <c r="UJ277" s="97"/>
      <c r="UK277" s="97"/>
      <c r="UL277" s="97"/>
      <c r="UM277" s="97"/>
      <c r="UN277" s="97"/>
      <c r="UO277" s="97"/>
      <c r="UP277" s="97"/>
      <c r="UQ277" s="97"/>
      <c r="UR277" s="97"/>
      <c r="US277" s="97"/>
      <c r="UT277" s="97"/>
      <c r="UU277" s="97"/>
      <c r="UV277" s="97"/>
      <c r="UW277" s="97"/>
      <c r="UX277" s="97"/>
      <c r="UY277" s="97"/>
      <c r="UZ277" s="97"/>
      <c r="VA277" s="97"/>
      <c r="VB277" s="97"/>
      <c r="VC277" s="97"/>
      <c r="VD277" s="97"/>
      <c r="VE277" s="97"/>
      <c r="VF277" s="97"/>
    </row>
    <row r="278" spans="1:578" s="98" customFormat="1" ht="15">
      <c r="A278" s="84">
        <v>200</v>
      </c>
      <c r="B278" s="29" t="s">
        <v>43</v>
      </c>
      <c r="C278" s="85" t="s">
        <v>44</v>
      </c>
      <c r="D278" s="86">
        <v>203</v>
      </c>
      <c r="E278" s="85" t="s">
        <v>45</v>
      </c>
      <c r="F278" s="25" t="s">
        <v>46</v>
      </c>
      <c r="G278" s="29" t="s">
        <v>694</v>
      </c>
      <c r="H278" s="26" t="s">
        <v>695</v>
      </c>
      <c r="I278" s="89" t="s">
        <v>696</v>
      </c>
      <c r="J278" s="90">
        <v>6</v>
      </c>
      <c r="K278" s="90"/>
      <c r="L278" s="88">
        <v>40</v>
      </c>
      <c r="M278" s="88" t="s">
        <v>49</v>
      </c>
      <c r="N278" s="88" t="s">
        <v>59</v>
      </c>
      <c r="O278" s="26" t="s">
        <v>635</v>
      </c>
      <c r="P278" s="87" t="s">
        <v>1174</v>
      </c>
      <c r="Q278" s="34" t="s">
        <v>1148</v>
      </c>
      <c r="R278" s="88">
        <v>1</v>
      </c>
      <c r="S278" s="92">
        <v>11383</v>
      </c>
      <c r="T278" s="92">
        <v>500</v>
      </c>
      <c r="U278" s="92"/>
      <c r="V278" s="91">
        <f t="shared" si="116"/>
        <v>11883</v>
      </c>
      <c r="W278" s="92">
        <f t="shared" si="126"/>
        <v>2376.6</v>
      </c>
      <c r="X278" s="92"/>
      <c r="Y278" s="92">
        <f t="shared" si="117"/>
        <v>14259.6</v>
      </c>
      <c r="Z278" s="92">
        <v>915</v>
      </c>
      <c r="AA278" s="92">
        <v>616</v>
      </c>
      <c r="AB278" s="93">
        <f>102.68*2</f>
        <v>205.36</v>
      </c>
      <c r="AC278" s="92">
        <f t="shared" si="118"/>
        <v>2495.4299999999998</v>
      </c>
      <c r="AD278" s="92">
        <f t="shared" si="119"/>
        <v>427.78800000000001</v>
      </c>
      <c r="AE278" s="92">
        <f t="shared" si="120"/>
        <v>727.2396</v>
      </c>
      <c r="AF278" s="92">
        <f t="shared" si="121"/>
        <v>285.19200000000001</v>
      </c>
      <c r="AG278" s="92">
        <f t="shared" si="122"/>
        <v>2631.7666666666669</v>
      </c>
      <c r="AH278" s="92">
        <f t="shared" si="123"/>
        <v>26317.666666666668</v>
      </c>
      <c r="AI278" s="92">
        <f t="shared" si="124"/>
        <v>7895.3</v>
      </c>
      <c r="AJ278" s="92">
        <f t="shared" si="127"/>
        <v>23002.004044444446</v>
      </c>
      <c r="AK278" s="92">
        <f t="shared" si="125"/>
        <v>276024.04853333335</v>
      </c>
      <c r="AL278" s="92"/>
      <c r="AM278" s="92"/>
      <c r="AN278" s="92"/>
      <c r="AO278" s="92"/>
      <c r="AP278" s="97"/>
      <c r="AQ278" s="94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  <c r="TC278" s="97"/>
      <c r="TD278" s="97"/>
      <c r="TE278" s="97"/>
      <c r="TF278" s="97"/>
      <c r="TG278" s="97"/>
      <c r="TH278" s="97"/>
      <c r="TI278" s="97"/>
      <c r="TJ278" s="97"/>
      <c r="TK278" s="97"/>
      <c r="TL278" s="97"/>
      <c r="TM278" s="97"/>
      <c r="TN278" s="97"/>
      <c r="TO278" s="97"/>
      <c r="TP278" s="97"/>
      <c r="TQ278" s="97"/>
      <c r="TR278" s="97"/>
      <c r="TS278" s="97"/>
      <c r="TT278" s="97"/>
      <c r="TU278" s="97"/>
      <c r="TV278" s="97"/>
      <c r="TW278" s="97"/>
      <c r="TX278" s="97"/>
      <c r="TY278" s="97"/>
      <c r="TZ278" s="97"/>
      <c r="UA278" s="97"/>
      <c r="UB278" s="97"/>
      <c r="UC278" s="97"/>
      <c r="UD278" s="97"/>
      <c r="UE278" s="97"/>
      <c r="UF278" s="97"/>
      <c r="UG278" s="97"/>
      <c r="UH278" s="97"/>
      <c r="UI278" s="97"/>
      <c r="UJ278" s="97"/>
      <c r="UK278" s="97"/>
      <c r="UL278" s="97"/>
      <c r="UM278" s="97"/>
      <c r="UN278" s="97"/>
      <c r="UO278" s="97"/>
      <c r="UP278" s="97"/>
      <c r="UQ278" s="97"/>
      <c r="UR278" s="97"/>
      <c r="US278" s="97"/>
      <c r="UT278" s="97"/>
      <c r="UU278" s="97"/>
      <c r="UV278" s="97"/>
      <c r="UW278" s="97"/>
      <c r="UX278" s="97"/>
      <c r="UY278" s="97"/>
      <c r="UZ278" s="97"/>
      <c r="VA278" s="97"/>
      <c r="VB278" s="97"/>
      <c r="VC278" s="97"/>
      <c r="VD278" s="97"/>
      <c r="VE278" s="97"/>
      <c r="VF278" s="97"/>
    </row>
    <row r="279" spans="1:578" s="98" customFormat="1" ht="15">
      <c r="A279" s="84">
        <v>201</v>
      </c>
      <c r="B279" s="29" t="s">
        <v>43</v>
      </c>
      <c r="C279" s="85" t="s">
        <v>44</v>
      </c>
      <c r="D279" s="86">
        <v>203</v>
      </c>
      <c r="E279" s="85" t="s">
        <v>45</v>
      </c>
      <c r="F279" s="25" t="s">
        <v>46</v>
      </c>
      <c r="G279" s="29" t="s">
        <v>697</v>
      </c>
      <c r="H279" s="26" t="s">
        <v>698</v>
      </c>
      <c r="I279" s="89">
        <v>41701</v>
      </c>
      <c r="J279" s="90">
        <v>6</v>
      </c>
      <c r="K279" s="90"/>
      <c r="L279" s="88">
        <v>40</v>
      </c>
      <c r="M279" s="88" t="s">
        <v>49</v>
      </c>
      <c r="N279" s="88" t="s">
        <v>59</v>
      </c>
      <c r="O279" s="26" t="s">
        <v>635</v>
      </c>
      <c r="P279" s="87" t="s">
        <v>1174</v>
      </c>
      <c r="Q279" s="34" t="s">
        <v>1148</v>
      </c>
      <c r="R279" s="88">
        <v>1</v>
      </c>
      <c r="S279" s="92">
        <v>11383</v>
      </c>
      <c r="T279" s="92">
        <v>500</v>
      </c>
      <c r="U279" s="92"/>
      <c r="V279" s="91">
        <f t="shared" si="116"/>
        <v>11883</v>
      </c>
      <c r="W279" s="92">
        <f t="shared" si="126"/>
        <v>2376.6</v>
      </c>
      <c r="X279" s="92"/>
      <c r="Y279" s="92">
        <f t="shared" si="117"/>
        <v>14259.6</v>
      </c>
      <c r="Z279" s="92">
        <v>915</v>
      </c>
      <c r="AA279" s="92">
        <v>616</v>
      </c>
      <c r="AB279" s="93">
        <f>102.68*2</f>
        <v>205.36</v>
      </c>
      <c r="AC279" s="92">
        <f t="shared" si="118"/>
        <v>2495.4299999999998</v>
      </c>
      <c r="AD279" s="92">
        <f t="shared" si="119"/>
        <v>427.78800000000001</v>
      </c>
      <c r="AE279" s="92">
        <f t="shared" si="120"/>
        <v>727.2396</v>
      </c>
      <c r="AF279" s="92">
        <f t="shared" si="121"/>
        <v>285.19200000000001</v>
      </c>
      <c r="AG279" s="92">
        <f t="shared" si="122"/>
        <v>2631.7666666666669</v>
      </c>
      <c r="AH279" s="92">
        <f t="shared" si="123"/>
        <v>26317.666666666668</v>
      </c>
      <c r="AI279" s="92">
        <f t="shared" si="124"/>
        <v>7895.3</v>
      </c>
      <c r="AJ279" s="92">
        <f t="shared" si="127"/>
        <v>23002.004044444446</v>
      </c>
      <c r="AK279" s="92">
        <f t="shared" si="125"/>
        <v>276024.04853333335</v>
      </c>
      <c r="AL279" s="92"/>
      <c r="AM279" s="92"/>
      <c r="AN279" s="92"/>
      <c r="AO279" s="92"/>
      <c r="AP279" s="97"/>
      <c r="AQ279" s="94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  <c r="TC279" s="97"/>
      <c r="TD279" s="97"/>
      <c r="TE279" s="97"/>
      <c r="TF279" s="97"/>
      <c r="TG279" s="97"/>
      <c r="TH279" s="97"/>
      <c r="TI279" s="97"/>
      <c r="TJ279" s="97"/>
      <c r="TK279" s="97"/>
      <c r="TL279" s="97"/>
      <c r="TM279" s="97"/>
      <c r="TN279" s="97"/>
      <c r="TO279" s="97"/>
      <c r="TP279" s="97"/>
      <c r="TQ279" s="97"/>
      <c r="TR279" s="97"/>
      <c r="TS279" s="97"/>
      <c r="TT279" s="97"/>
      <c r="TU279" s="97"/>
      <c r="TV279" s="97"/>
      <c r="TW279" s="97"/>
      <c r="TX279" s="97"/>
      <c r="TY279" s="97"/>
      <c r="TZ279" s="97"/>
      <c r="UA279" s="97"/>
      <c r="UB279" s="97"/>
      <c r="UC279" s="97"/>
      <c r="UD279" s="97"/>
      <c r="UE279" s="97"/>
      <c r="UF279" s="97"/>
      <c r="UG279" s="97"/>
      <c r="UH279" s="97"/>
      <c r="UI279" s="97"/>
      <c r="UJ279" s="97"/>
      <c r="UK279" s="97"/>
      <c r="UL279" s="97"/>
      <c r="UM279" s="97"/>
      <c r="UN279" s="97"/>
      <c r="UO279" s="97"/>
      <c r="UP279" s="97"/>
      <c r="UQ279" s="97"/>
      <c r="UR279" s="97"/>
      <c r="US279" s="97"/>
      <c r="UT279" s="97"/>
      <c r="UU279" s="97"/>
      <c r="UV279" s="97"/>
      <c r="UW279" s="97"/>
      <c r="UX279" s="97"/>
      <c r="UY279" s="97"/>
      <c r="UZ279" s="97"/>
      <c r="VA279" s="97"/>
      <c r="VB279" s="97"/>
      <c r="VC279" s="97"/>
      <c r="VD279" s="97"/>
      <c r="VE279" s="97"/>
      <c r="VF279" s="97"/>
    </row>
    <row r="280" spans="1:578" s="98" customFormat="1" ht="15">
      <c r="A280" s="84">
        <v>202</v>
      </c>
      <c r="B280" s="29" t="s">
        <v>43</v>
      </c>
      <c r="C280" s="85" t="s">
        <v>44</v>
      </c>
      <c r="D280" s="86">
        <v>203</v>
      </c>
      <c r="E280" s="85" t="s">
        <v>45</v>
      </c>
      <c r="F280" s="25" t="s">
        <v>46</v>
      </c>
      <c r="G280" s="29" t="s">
        <v>699</v>
      </c>
      <c r="H280" s="26" t="s">
        <v>700</v>
      </c>
      <c r="I280" s="89">
        <v>33474</v>
      </c>
      <c r="J280" s="90">
        <v>6</v>
      </c>
      <c r="K280" s="90"/>
      <c r="L280" s="88">
        <v>40</v>
      </c>
      <c r="M280" s="88" t="s">
        <v>49</v>
      </c>
      <c r="N280" s="88" t="s">
        <v>59</v>
      </c>
      <c r="O280" s="26" t="s">
        <v>635</v>
      </c>
      <c r="P280" s="87" t="s">
        <v>1174</v>
      </c>
      <c r="Q280" s="34" t="s">
        <v>1148</v>
      </c>
      <c r="R280" s="88">
        <v>1</v>
      </c>
      <c r="S280" s="92">
        <v>11383</v>
      </c>
      <c r="T280" s="92">
        <v>500</v>
      </c>
      <c r="U280" s="92"/>
      <c r="V280" s="91">
        <f t="shared" si="116"/>
        <v>11883</v>
      </c>
      <c r="W280" s="92">
        <f t="shared" si="126"/>
        <v>2376.6</v>
      </c>
      <c r="X280" s="92"/>
      <c r="Y280" s="92">
        <f t="shared" si="117"/>
        <v>14259.6</v>
      </c>
      <c r="Z280" s="92">
        <v>915</v>
      </c>
      <c r="AA280" s="92">
        <v>616</v>
      </c>
      <c r="AB280" s="93">
        <f>102.68*6</f>
        <v>616.08000000000004</v>
      </c>
      <c r="AC280" s="92">
        <f t="shared" si="118"/>
        <v>2495.4299999999998</v>
      </c>
      <c r="AD280" s="92">
        <f t="shared" si="119"/>
        <v>427.78800000000001</v>
      </c>
      <c r="AE280" s="92">
        <f t="shared" si="120"/>
        <v>727.2396</v>
      </c>
      <c r="AF280" s="92">
        <f t="shared" si="121"/>
        <v>285.19200000000001</v>
      </c>
      <c r="AG280" s="92">
        <f t="shared" si="122"/>
        <v>2631.7666666666669</v>
      </c>
      <c r="AH280" s="92">
        <f t="shared" si="123"/>
        <v>26317.666666666668</v>
      </c>
      <c r="AI280" s="92">
        <f t="shared" si="124"/>
        <v>7895.3</v>
      </c>
      <c r="AJ280" s="92">
        <f t="shared" si="127"/>
        <v>23412.724044444447</v>
      </c>
      <c r="AK280" s="92">
        <f t="shared" si="125"/>
        <v>280952.68853333336</v>
      </c>
      <c r="AL280" s="92"/>
      <c r="AM280" s="92"/>
      <c r="AN280" s="92"/>
      <c r="AO280" s="92"/>
      <c r="AP280" s="97"/>
      <c r="AQ280" s="94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  <c r="TC280" s="97"/>
      <c r="TD280" s="97"/>
      <c r="TE280" s="97"/>
      <c r="TF280" s="97"/>
      <c r="TG280" s="97"/>
      <c r="TH280" s="97"/>
      <c r="TI280" s="97"/>
      <c r="TJ280" s="97"/>
      <c r="TK280" s="97"/>
      <c r="TL280" s="97"/>
      <c r="TM280" s="97"/>
      <c r="TN280" s="97"/>
      <c r="TO280" s="97"/>
      <c r="TP280" s="97"/>
      <c r="TQ280" s="97"/>
      <c r="TR280" s="97"/>
      <c r="TS280" s="97"/>
      <c r="TT280" s="97"/>
      <c r="TU280" s="97"/>
      <c r="TV280" s="97"/>
      <c r="TW280" s="97"/>
      <c r="TX280" s="97"/>
      <c r="TY280" s="97"/>
      <c r="TZ280" s="97"/>
      <c r="UA280" s="97"/>
      <c r="UB280" s="97"/>
      <c r="UC280" s="97"/>
      <c r="UD280" s="97"/>
      <c r="UE280" s="97"/>
      <c r="UF280" s="97"/>
      <c r="UG280" s="97"/>
      <c r="UH280" s="97"/>
      <c r="UI280" s="97"/>
      <c r="UJ280" s="97"/>
      <c r="UK280" s="97"/>
      <c r="UL280" s="97"/>
      <c r="UM280" s="97"/>
      <c r="UN280" s="97"/>
      <c r="UO280" s="97"/>
      <c r="UP280" s="97"/>
      <c r="UQ280" s="97"/>
      <c r="UR280" s="97"/>
      <c r="US280" s="97"/>
      <c r="UT280" s="97"/>
      <c r="UU280" s="97"/>
      <c r="UV280" s="97"/>
      <c r="UW280" s="97"/>
      <c r="UX280" s="97"/>
      <c r="UY280" s="97"/>
      <c r="UZ280" s="97"/>
      <c r="VA280" s="97"/>
      <c r="VB280" s="97"/>
      <c r="VC280" s="97"/>
      <c r="VD280" s="97"/>
      <c r="VE280" s="97"/>
      <c r="VF280" s="97"/>
    </row>
    <row r="281" spans="1:578" s="98" customFormat="1" ht="15">
      <c r="A281" s="84">
        <v>203</v>
      </c>
      <c r="B281" s="29" t="s">
        <v>43</v>
      </c>
      <c r="C281" s="85" t="s">
        <v>44</v>
      </c>
      <c r="D281" s="86">
        <v>203</v>
      </c>
      <c r="E281" s="85" t="s">
        <v>45</v>
      </c>
      <c r="F281" s="25" t="s">
        <v>46</v>
      </c>
      <c r="G281" s="29" t="s">
        <v>701</v>
      </c>
      <c r="H281" s="26" t="s">
        <v>702</v>
      </c>
      <c r="I281" s="89">
        <v>33170</v>
      </c>
      <c r="J281" s="90">
        <v>6</v>
      </c>
      <c r="K281" s="90"/>
      <c r="L281" s="88">
        <v>40</v>
      </c>
      <c r="M281" s="88" t="s">
        <v>49</v>
      </c>
      <c r="N281" s="88" t="s">
        <v>59</v>
      </c>
      <c r="O281" s="26" t="s">
        <v>635</v>
      </c>
      <c r="P281" s="87" t="s">
        <v>1174</v>
      </c>
      <c r="Q281" s="34" t="s">
        <v>1148</v>
      </c>
      <c r="R281" s="88">
        <v>1</v>
      </c>
      <c r="S281" s="92">
        <v>11383</v>
      </c>
      <c r="T281" s="92">
        <v>500</v>
      </c>
      <c r="U281" s="92"/>
      <c r="V281" s="91">
        <f t="shared" si="116"/>
        <v>11883</v>
      </c>
      <c r="W281" s="92">
        <f t="shared" si="126"/>
        <v>2376.6</v>
      </c>
      <c r="X281" s="92"/>
      <c r="Y281" s="92">
        <f t="shared" si="117"/>
        <v>14259.6</v>
      </c>
      <c r="Z281" s="92">
        <v>915</v>
      </c>
      <c r="AA281" s="92">
        <v>616</v>
      </c>
      <c r="AB281" s="93">
        <f>102.68*6</f>
        <v>616.08000000000004</v>
      </c>
      <c r="AC281" s="92">
        <f t="shared" si="118"/>
        <v>2495.4299999999998</v>
      </c>
      <c r="AD281" s="92">
        <f t="shared" si="119"/>
        <v>427.78800000000001</v>
      </c>
      <c r="AE281" s="92">
        <f t="shared" si="120"/>
        <v>727.2396</v>
      </c>
      <c r="AF281" s="92">
        <f t="shared" si="121"/>
        <v>285.19200000000001</v>
      </c>
      <c r="AG281" s="92">
        <f t="shared" si="122"/>
        <v>2631.7666666666669</v>
      </c>
      <c r="AH281" s="92">
        <f t="shared" si="123"/>
        <v>26317.666666666668</v>
      </c>
      <c r="AI281" s="92">
        <f t="shared" si="124"/>
        <v>7895.3</v>
      </c>
      <c r="AJ281" s="92">
        <f t="shared" si="127"/>
        <v>23412.724044444447</v>
      </c>
      <c r="AK281" s="92">
        <f t="shared" si="125"/>
        <v>280952.68853333336</v>
      </c>
      <c r="AL281" s="92"/>
      <c r="AM281" s="92"/>
      <c r="AN281" s="92"/>
      <c r="AO281" s="92"/>
      <c r="AP281" s="97"/>
      <c r="AQ281" s="94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  <c r="TC281" s="97"/>
      <c r="TD281" s="97"/>
      <c r="TE281" s="97"/>
      <c r="TF281" s="97"/>
      <c r="TG281" s="97"/>
      <c r="TH281" s="97"/>
      <c r="TI281" s="97"/>
      <c r="TJ281" s="97"/>
      <c r="TK281" s="97"/>
      <c r="TL281" s="97"/>
      <c r="TM281" s="97"/>
      <c r="TN281" s="97"/>
      <c r="TO281" s="97"/>
      <c r="TP281" s="97"/>
      <c r="TQ281" s="97"/>
      <c r="TR281" s="97"/>
      <c r="TS281" s="97"/>
      <c r="TT281" s="97"/>
      <c r="TU281" s="97"/>
      <c r="TV281" s="97"/>
      <c r="TW281" s="97"/>
      <c r="TX281" s="97"/>
      <c r="TY281" s="97"/>
      <c r="TZ281" s="97"/>
      <c r="UA281" s="97"/>
      <c r="UB281" s="97"/>
      <c r="UC281" s="97"/>
      <c r="UD281" s="97"/>
      <c r="UE281" s="97"/>
      <c r="UF281" s="97"/>
      <c r="UG281" s="97"/>
      <c r="UH281" s="97"/>
      <c r="UI281" s="97"/>
      <c r="UJ281" s="97"/>
      <c r="UK281" s="97"/>
      <c r="UL281" s="97"/>
      <c r="UM281" s="97"/>
      <c r="UN281" s="97"/>
      <c r="UO281" s="97"/>
      <c r="UP281" s="97"/>
      <c r="UQ281" s="97"/>
      <c r="UR281" s="97"/>
      <c r="US281" s="97"/>
      <c r="UT281" s="97"/>
      <c r="UU281" s="97"/>
      <c r="UV281" s="97"/>
      <c r="UW281" s="97"/>
      <c r="UX281" s="97"/>
      <c r="UY281" s="97"/>
      <c r="UZ281" s="97"/>
      <c r="VA281" s="97"/>
      <c r="VB281" s="97"/>
      <c r="VC281" s="97"/>
      <c r="VD281" s="97"/>
      <c r="VE281" s="97"/>
      <c r="VF281" s="97"/>
    </row>
    <row r="282" spans="1:578" s="98" customFormat="1" ht="15">
      <c r="A282" s="84">
        <v>204</v>
      </c>
      <c r="B282" s="29" t="s">
        <v>43</v>
      </c>
      <c r="C282" s="85" t="s">
        <v>44</v>
      </c>
      <c r="D282" s="86">
        <v>203</v>
      </c>
      <c r="E282" s="85" t="s">
        <v>45</v>
      </c>
      <c r="F282" s="25" t="s">
        <v>46</v>
      </c>
      <c r="G282" s="29" t="s">
        <v>703</v>
      </c>
      <c r="H282" s="26" t="s">
        <v>704</v>
      </c>
      <c r="I282" s="89">
        <v>39371</v>
      </c>
      <c r="J282" s="90">
        <v>6</v>
      </c>
      <c r="K282" s="90"/>
      <c r="L282" s="88">
        <v>40</v>
      </c>
      <c r="M282" s="88" t="s">
        <v>49</v>
      </c>
      <c r="N282" s="88" t="s">
        <v>59</v>
      </c>
      <c r="O282" s="26" t="s">
        <v>635</v>
      </c>
      <c r="P282" s="87" t="s">
        <v>1174</v>
      </c>
      <c r="Q282" s="34" t="s">
        <v>1148</v>
      </c>
      <c r="R282" s="88">
        <v>1</v>
      </c>
      <c r="S282" s="92">
        <v>11383</v>
      </c>
      <c r="T282" s="92">
        <v>500</v>
      </c>
      <c r="U282" s="92"/>
      <c r="V282" s="91">
        <f t="shared" si="116"/>
        <v>11883</v>
      </c>
      <c r="W282" s="92">
        <f t="shared" si="126"/>
        <v>2376.6</v>
      </c>
      <c r="X282" s="92"/>
      <c r="Y282" s="92">
        <f t="shared" si="117"/>
        <v>14259.6</v>
      </c>
      <c r="Z282" s="92">
        <v>915</v>
      </c>
      <c r="AA282" s="92">
        <v>616</v>
      </c>
      <c r="AB282" s="92">
        <f>102.68*3</f>
        <v>308.04000000000002</v>
      </c>
      <c r="AC282" s="92">
        <f t="shared" si="118"/>
        <v>2495.4299999999998</v>
      </c>
      <c r="AD282" s="92">
        <f t="shared" si="119"/>
        <v>427.78800000000001</v>
      </c>
      <c r="AE282" s="92">
        <f t="shared" si="120"/>
        <v>727.2396</v>
      </c>
      <c r="AF282" s="92">
        <f t="shared" si="121"/>
        <v>285.19200000000001</v>
      </c>
      <c r="AG282" s="92">
        <f t="shared" si="122"/>
        <v>2631.7666666666669</v>
      </c>
      <c r="AH282" s="92">
        <f t="shared" si="123"/>
        <v>26317.666666666668</v>
      </c>
      <c r="AI282" s="92">
        <f t="shared" si="124"/>
        <v>7895.3</v>
      </c>
      <c r="AJ282" s="92">
        <f t="shared" si="127"/>
        <v>23104.684044444446</v>
      </c>
      <c r="AK282" s="92">
        <f t="shared" si="125"/>
        <v>277256.20853333338</v>
      </c>
      <c r="AL282" s="92"/>
      <c r="AM282" s="92"/>
      <c r="AN282" s="92"/>
      <c r="AO282" s="92"/>
      <c r="AP282" s="97"/>
      <c r="AQ282" s="94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  <c r="TC282" s="97"/>
      <c r="TD282" s="97"/>
      <c r="TE282" s="97"/>
      <c r="TF282" s="97"/>
      <c r="TG282" s="97"/>
      <c r="TH282" s="97"/>
      <c r="TI282" s="97"/>
      <c r="TJ282" s="97"/>
      <c r="TK282" s="97"/>
      <c r="TL282" s="97"/>
      <c r="TM282" s="97"/>
      <c r="TN282" s="97"/>
      <c r="TO282" s="97"/>
      <c r="TP282" s="97"/>
      <c r="TQ282" s="97"/>
      <c r="TR282" s="97"/>
      <c r="TS282" s="97"/>
      <c r="TT282" s="97"/>
      <c r="TU282" s="97"/>
      <c r="TV282" s="97"/>
      <c r="TW282" s="97"/>
      <c r="TX282" s="97"/>
      <c r="TY282" s="97"/>
      <c r="TZ282" s="97"/>
      <c r="UA282" s="97"/>
      <c r="UB282" s="97"/>
      <c r="UC282" s="97"/>
      <c r="UD282" s="97"/>
      <c r="UE282" s="97"/>
      <c r="UF282" s="97"/>
      <c r="UG282" s="97"/>
      <c r="UH282" s="97"/>
      <c r="UI282" s="97"/>
      <c r="UJ282" s="97"/>
      <c r="UK282" s="97"/>
      <c r="UL282" s="97"/>
      <c r="UM282" s="97"/>
      <c r="UN282" s="97"/>
      <c r="UO282" s="97"/>
      <c r="UP282" s="97"/>
      <c r="UQ282" s="97"/>
      <c r="UR282" s="97"/>
      <c r="US282" s="97"/>
      <c r="UT282" s="97"/>
      <c r="UU282" s="97"/>
      <c r="UV282" s="97"/>
      <c r="UW282" s="97"/>
      <c r="UX282" s="97"/>
      <c r="UY282" s="97"/>
      <c r="UZ282" s="97"/>
      <c r="VA282" s="97"/>
      <c r="VB282" s="97"/>
      <c r="VC282" s="97"/>
      <c r="VD282" s="97"/>
      <c r="VE282" s="97"/>
      <c r="VF282" s="97"/>
    </row>
    <row r="283" spans="1:578" s="98" customFormat="1" ht="15">
      <c r="A283" s="84">
        <v>205</v>
      </c>
      <c r="B283" s="29" t="s">
        <v>43</v>
      </c>
      <c r="C283" s="85" t="s">
        <v>44</v>
      </c>
      <c r="D283" s="86">
        <v>203</v>
      </c>
      <c r="E283" s="85" t="s">
        <v>45</v>
      </c>
      <c r="F283" s="25" t="s">
        <v>46</v>
      </c>
      <c r="G283" s="29" t="s">
        <v>705</v>
      </c>
      <c r="H283" s="26" t="s">
        <v>706</v>
      </c>
      <c r="I283" s="89">
        <v>33474</v>
      </c>
      <c r="J283" s="90">
        <v>6</v>
      </c>
      <c r="K283" s="90"/>
      <c r="L283" s="88">
        <v>40</v>
      </c>
      <c r="M283" s="88" t="s">
        <v>49</v>
      </c>
      <c r="N283" s="88" t="s">
        <v>59</v>
      </c>
      <c r="O283" s="26" t="s">
        <v>635</v>
      </c>
      <c r="P283" s="87" t="s">
        <v>1174</v>
      </c>
      <c r="Q283" s="34" t="s">
        <v>1148</v>
      </c>
      <c r="R283" s="88">
        <v>1</v>
      </c>
      <c r="S283" s="92">
        <v>11383</v>
      </c>
      <c r="T283" s="92">
        <v>500</v>
      </c>
      <c r="U283" s="92"/>
      <c r="V283" s="91">
        <f t="shared" si="116"/>
        <v>11883</v>
      </c>
      <c r="W283" s="92">
        <f t="shared" si="126"/>
        <v>2376.6</v>
      </c>
      <c r="X283" s="92"/>
      <c r="Y283" s="92">
        <f t="shared" si="117"/>
        <v>14259.6</v>
      </c>
      <c r="Z283" s="92">
        <v>915</v>
      </c>
      <c r="AA283" s="92">
        <v>616</v>
      </c>
      <c r="AB283" s="93">
        <f>102.68*6</f>
        <v>616.08000000000004</v>
      </c>
      <c r="AC283" s="92">
        <f t="shared" si="118"/>
        <v>2495.4299999999998</v>
      </c>
      <c r="AD283" s="92">
        <f t="shared" si="119"/>
        <v>427.78800000000001</v>
      </c>
      <c r="AE283" s="92">
        <f t="shared" si="120"/>
        <v>727.2396</v>
      </c>
      <c r="AF283" s="92">
        <f t="shared" si="121"/>
        <v>285.19200000000001</v>
      </c>
      <c r="AG283" s="92">
        <f t="shared" si="122"/>
        <v>2631.7666666666669</v>
      </c>
      <c r="AH283" s="92">
        <f t="shared" si="123"/>
        <v>26317.666666666668</v>
      </c>
      <c r="AI283" s="92">
        <f t="shared" si="124"/>
        <v>7895.3</v>
      </c>
      <c r="AJ283" s="92">
        <f t="shared" si="127"/>
        <v>23412.724044444447</v>
      </c>
      <c r="AK283" s="92">
        <f t="shared" si="125"/>
        <v>280952.68853333336</v>
      </c>
      <c r="AL283" s="92"/>
      <c r="AM283" s="92"/>
      <c r="AN283" s="92"/>
      <c r="AO283" s="92"/>
      <c r="AP283" s="97"/>
      <c r="AQ283" s="94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  <c r="TC283" s="97"/>
      <c r="TD283" s="97"/>
      <c r="TE283" s="97"/>
      <c r="TF283" s="97"/>
      <c r="TG283" s="97"/>
      <c r="TH283" s="97"/>
      <c r="TI283" s="97"/>
      <c r="TJ283" s="97"/>
      <c r="TK283" s="97"/>
      <c r="TL283" s="97"/>
      <c r="TM283" s="97"/>
      <c r="TN283" s="97"/>
      <c r="TO283" s="97"/>
      <c r="TP283" s="97"/>
      <c r="TQ283" s="97"/>
      <c r="TR283" s="97"/>
      <c r="TS283" s="97"/>
      <c r="TT283" s="97"/>
      <c r="TU283" s="97"/>
      <c r="TV283" s="97"/>
      <c r="TW283" s="97"/>
      <c r="TX283" s="97"/>
      <c r="TY283" s="97"/>
      <c r="TZ283" s="97"/>
      <c r="UA283" s="97"/>
      <c r="UB283" s="97"/>
      <c r="UC283" s="97"/>
      <c r="UD283" s="97"/>
      <c r="UE283" s="97"/>
      <c r="UF283" s="97"/>
      <c r="UG283" s="97"/>
      <c r="UH283" s="97"/>
      <c r="UI283" s="97"/>
      <c r="UJ283" s="97"/>
      <c r="UK283" s="97"/>
      <c r="UL283" s="97"/>
      <c r="UM283" s="97"/>
      <c r="UN283" s="97"/>
      <c r="UO283" s="97"/>
      <c r="UP283" s="97"/>
      <c r="UQ283" s="97"/>
      <c r="UR283" s="97"/>
      <c r="US283" s="97"/>
      <c r="UT283" s="97"/>
      <c r="UU283" s="97"/>
      <c r="UV283" s="97"/>
      <c r="UW283" s="97"/>
      <c r="UX283" s="97"/>
      <c r="UY283" s="97"/>
      <c r="UZ283" s="97"/>
      <c r="VA283" s="97"/>
      <c r="VB283" s="97"/>
      <c r="VC283" s="97"/>
      <c r="VD283" s="97"/>
      <c r="VE283" s="97"/>
      <c r="VF283" s="97"/>
    </row>
    <row r="284" spans="1:578" s="98" customFormat="1" ht="15">
      <c r="A284" s="84">
        <v>206</v>
      </c>
      <c r="B284" s="29" t="s">
        <v>43</v>
      </c>
      <c r="C284" s="85" t="s">
        <v>44</v>
      </c>
      <c r="D284" s="86">
        <v>203</v>
      </c>
      <c r="E284" s="85" t="s">
        <v>45</v>
      </c>
      <c r="F284" s="25" t="s">
        <v>46</v>
      </c>
      <c r="G284" s="29" t="s">
        <v>707</v>
      </c>
      <c r="H284" s="26" t="s">
        <v>708</v>
      </c>
      <c r="I284" s="89" t="s">
        <v>709</v>
      </c>
      <c r="J284" s="90">
        <v>6</v>
      </c>
      <c r="K284" s="90"/>
      <c r="L284" s="88">
        <v>40</v>
      </c>
      <c r="M284" s="88" t="s">
        <v>49</v>
      </c>
      <c r="N284" s="88" t="s">
        <v>59</v>
      </c>
      <c r="O284" s="26" t="s">
        <v>635</v>
      </c>
      <c r="P284" s="87" t="s">
        <v>1174</v>
      </c>
      <c r="Q284" s="34" t="s">
        <v>1148</v>
      </c>
      <c r="R284" s="88">
        <v>1</v>
      </c>
      <c r="S284" s="92">
        <v>11383</v>
      </c>
      <c r="T284" s="92">
        <v>500</v>
      </c>
      <c r="U284" s="92"/>
      <c r="V284" s="91">
        <f t="shared" si="116"/>
        <v>11883</v>
      </c>
      <c r="W284" s="92">
        <f t="shared" si="126"/>
        <v>2376.6</v>
      </c>
      <c r="X284" s="92"/>
      <c r="Y284" s="92">
        <f t="shared" si="117"/>
        <v>14259.6</v>
      </c>
      <c r="Z284" s="92">
        <v>915</v>
      </c>
      <c r="AA284" s="92">
        <v>616</v>
      </c>
      <c r="AB284" s="93">
        <f>102.68*2</f>
        <v>205.36</v>
      </c>
      <c r="AC284" s="92">
        <f t="shared" si="118"/>
        <v>2495.4299999999998</v>
      </c>
      <c r="AD284" s="92">
        <f t="shared" si="119"/>
        <v>427.78800000000001</v>
      </c>
      <c r="AE284" s="92">
        <f t="shared" si="120"/>
        <v>727.2396</v>
      </c>
      <c r="AF284" s="92">
        <f t="shared" si="121"/>
        <v>285.19200000000001</v>
      </c>
      <c r="AG284" s="92">
        <f t="shared" si="122"/>
        <v>2631.7666666666669</v>
      </c>
      <c r="AH284" s="92">
        <f t="shared" si="123"/>
        <v>26317.666666666668</v>
      </c>
      <c r="AI284" s="92">
        <f t="shared" si="124"/>
        <v>7895.3</v>
      </c>
      <c r="AJ284" s="92">
        <f t="shared" si="127"/>
        <v>23002.004044444446</v>
      </c>
      <c r="AK284" s="92">
        <f t="shared" si="125"/>
        <v>276024.04853333335</v>
      </c>
      <c r="AL284" s="92"/>
      <c r="AM284" s="92"/>
      <c r="AN284" s="92"/>
      <c r="AO284" s="92"/>
      <c r="AP284" s="97"/>
      <c r="AQ284" s="94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97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97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  <c r="TC284" s="97"/>
      <c r="TD284" s="97"/>
      <c r="TE284" s="97"/>
      <c r="TF284" s="97"/>
      <c r="TG284" s="97"/>
      <c r="TH284" s="97"/>
      <c r="TI284" s="97"/>
      <c r="TJ284" s="97"/>
      <c r="TK284" s="97"/>
      <c r="TL284" s="97"/>
      <c r="TM284" s="97"/>
      <c r="TN284" s="97"/>
      <c r="TO284" s="97"/>
      <c r="TP284" s="97"/>
      <c r="TQ284" s="97"/>
      <c r="TR284" s="97"/>
      <c r="TS284" s="97"/>
      <c r="TT284" s="97"/>
      <c r="TU284" s="97"/>
      <c r="TV284" s="97"/>
      <c r="TW284" s="97"/>
      <c r="TX284" s="97"/>
      <c r="TY284" s="97"/>
      <c r="TZ284" s="97"/>
      <c r="UA284" s="97"/>
      <c r="UB284" s="97"/>
      <c r="UC284" s="97"/>
      <c r="UD284" s="97"/>
      <c r="UE284" s="97"/>
      <c r="UF284" s="97"/>
      <c r="UG284" s="97"/>
      <c r="UH284" s="97"/>
      <c r="UI284" s="97"/>
      <c r="UJ284" s="97"/>
      <c r="UK284" s="97"/>
      <c r="UL284" s="97"/>
      <c r="UM284" s="97"/>
      <c r="UN284" s="97"/>
      <c r="UO284" s="97"/>
      <c r="UP284" s="97"/>
      <c r="UQ284" s="97"/>
      <c r="UR284" s="97"/>
      <c r="US284" s="97"/>
      <c r="UT284" s="97"/>
      <c r="UU284" s="97"/>
      <c r="UV284" s="97"/>
      <c r="UW284" s="97"/>
      <c r="UX284" s="97"/>
      <c r="UY284" s="97"/>
      <c r="UZ284" s="97"/>
      <c r="VA284" s="97"/>
      <c r="VB284" s="97"/>
      <c r="VC284" s="97"/>
      <c r="VD284" s="97"/>
      <c r="VE284" s="97"/>
      <c r="VF284" s="97"/>
    </row>
    <row r="285" spans="1:578" s="98" customFormat="1" ht="15">
      <c r="A285" s="84">
        <v>207</v>
      </c>
      <c r="B285" s="29" t="s">
        <v>43</v>
      </c>
      <c r="C285" s="85" t="s">
        <v>44</v>
      </c>
      <c r="D285" s="86">
        <v>203</v>
      </c>
      <c r="E285" s="85" t="s">
        <v>45</v>
      </c>
      <c r="F285" s="25" t="s">
        <v>46</v>
      </c>
      <c r="G285" s="29" t="s">
        <v>710</v>
      </c>
      <c r="H285" s="26" t="s">
        <v>711</v>
      </c>
      <c r="I285" s="89">
        <v>33154</v>
      </c>
      <c r="J285" s="90">
        <v>6</v>
      </c>
      <c r="K285" s="90"/>
      <c r="L285" s="88">
        <v>40</v>
      </c>
      <c r="M285" s="88" t="s">
        <v>49</v>
      </c>
      <c r="N285" s="88" t="s">
        <v>59</v>
      </c>
      <c r="O285" s="26" t="s">
        <v>635</v>
      </c>
      <c r="P285" s="87" t="s">
        <v>1174</v>
      </c>
      <c r="Q285" s="34" t="s">
        <v>1148</v>
      </c>
      <c r="R285" s="88">
        <v>1</v>
      </c>
      <c r="S285" s="92">
        <v>11383</v>
      </c>
      <c r="T285" s="92">
        <v>500</v>
      </c>
      <c r="U285" s="92"/>
      <c r="V285" s="91">
        <f t="shared" si="116"/>
        <v>11883</v>
      </c>
      <c r="W285" s="92">
        <f t="shared" si="126"/>
        <v>2376.6</v>
      </c>
      <c r="X285" s="92"/>
      <c r="Y285" s="92">
        <f t="shared" si="117"/>
        <v>14259.6</v>
      </c>
      <c r="Z285" s="92">
        <v>915</v>
      </c>
      <c r="AA285" s="92">
        <v>616</v>
      </c>
      <c r="AB285" s="93">
        <f>102.68*6</f>
        <v>616.08000000000004</v>
      </c>
      <c r="AC285" s="92">
        <f t="shared" si="118"/>
        <v>2495.4299999999998</v>
      </c>
      <c r="AD285" s="92">
        <f t="shared" si="119"/>
        <v>427.78800000000001</v>
      </c>
      <c r="AE285" s="92">
        <f t="shared" si="120"/>
        <v>727.2396</v>
      </c>
      <c r="AF285" s="92">
        <f t="shared" si="121"/>
        <v>285.19200000000001</v>
      </c>
      <c r="AG285" s="92">
        <f t="shared" si="122"/>
        <v>2631.7666666666669</v>
      </c>
      <c r="AH285" s="92">
        <f t="shared" si="123"/>
        <v>26317.666666666668</v>
      </c>
      <c r="AI285" s="92">
        <f t="shared" si="124"/>
        <v>7895.3</v>
      </c>
      <c r="AJ285" s="92">
        <f t="shared" si="127"/>
        <v>23412.724044444447</v>
      </c>
      <c r="AK285" s="92">
        <f t="shared" si="125"/>
        <v>280952.68853333336</v>
      </c>
      <c r="AL285" s="92"/>
      <c r="AM285" s="92"/>
      <c r="AN285" s="92"/>
      <c r="AO285" s="92"/>
      <c r="AP285" s="97"/>
      <c r="AQ285" s="94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97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  <c r="TC285" s="97"/>
      <c r="TD285" s="97"/>
      <c r="TE285" s="97"/>
      <c r="TF285" s="97"/>
      <c r="TG285" s="97"/>
      <c r="TH285" s="97"/>
      <c r="TI285" s="97"/>
      <c r="TJ285" s="97"/>
      <c r="TK285" s="97"/>
      <c r="TL285" s="97"/>
      <c r="TM285" s="97"/>
      <c r="TN285" s="97"/>
      <c r="TO285" s="97"/>
      <c r="TP285" s="97"/>
      <c r="TQ285" s="97"/>
      <c r="TR285" s="97"/>
      <c r="TS285" s="97"/>
      <c r="TT285" s="97"/>
      <c r="TU285" s="97"/>
      <c r="TV285" s="97"/>
      <c r="TW285" s="97"/>
      <c r="TX285" s="97"/>
      <c r="TY285" s="97"/>
      <c r="TZ285" s="97"/>
      <c r="UA285" s="97"/>
      <c r="UB285" s="97"/>
      <c r="UC285" s="97"/>
      <c r="UD285" s="97"/>
      <c r="UE285" s="97"/>
      <c r="UF285" s="97"/>
      <c r="UG285" s="97"/>
      <c r="UH285" s="97"/>
      <c r="UI285" s="97"/>
      <c r="UJ285" s="97"/>
      <c r="UK285" s="97"/>
      <c r="UL285" s="97"/>
      <c r="UM285" s="97"/>
      <c r="UN285" s="97"/>
      <c r="UO285" s="97"/>
      <c r="UP285" s="97"/>
      <c r="UQ285" s="97"/>
      <c r="UR285" s="97"/>
      <c r="US285" s="97"/>
      <c r="UT285" s="97"/>
      <c r="UU285" s="97"/>
      <c r="UV285" s="97"/>
      <c r="UW285" s="97"/>
      <c r="UX285" s="97"/>
      <c r="UY285" s="97"/>
      <c r="UZ285" s="97"/>
      <c r="VA285" s="97"/>
      <c r="VB285" s="97"/>
      <c r="VC285" s="97"/>
      <c r="VD285" s="97"/>
      <c r="VE285" s="97"/>
      <c r="VF285" s="97"/>
    </row>
    <row r="286" spans="1:578" s="98" customFormat="1" ht="15">
      <c r="A286" s="84">
        <v>208</v>
      </c>
      <c r="B286" s="29" t="s">
        <v>43</v>
      </c>
      <c r="C286" s="85" t="s">
        <v>44</v>
      </c>
      <c r="D286" s="86">
        <v>203</v>
      </c>
      <c r="E286" s="85" t="s">
        <v>45</v>
      </c>
      <c r="F286" s="25" t="s">
        <v>46</v>
      </c>
      <c r="G286" s="29" t="s">
        <v>712</v>
      </c>
      <c r="H286" s="26" t="s">
        <v>713</v>
      </c>
      <c r="I286" s="89">
        <v>35065</v>
      </c>
      <c r="J286" s="90">
        <v>6</v>
      </c>
      <c r="K286" s="90"/>
      <c r="L286" s="88">
        <v>40</v>
      </c>
      <c r="M286" s="88" t="s">
        <v>49</v>
      </c>
      <c r="N286" s="88" t="s">
        <v>59</v>
      </c>
      <c r="O286" s="26" t="s">
        <v>635</v>
      </c>
      <c r="P286" s="87" t="s">
        <v>1174</v>
      </c>
      <c r="Q286" s="34" t="s">
        <v>1148</v>
      </c>
      <c r="R286" s="88">
        <v>1</v>
      </c>
      <c r="S286" s="92">
        <v>11383</v>
      </c>
      <c r="T286" s="92">
        <v>500</v>
      </c>
      <c r="U286" s="92"/>
      <c r="V286" s="91">
        <f t="shared" si="116"/>
        <v>11883</v>
      </c>
      <c r="W286" s="92">
        <f t="shared" si="126"/>
        <v>2376.6</v>
      </c>
      <c r="X286" s="92"/>
      <c r="Y286" s="92">
        <f t="shared" si="117"/>
        <v>14259.6</v>
      </c>
      <c r="Z286" s="92">
        <v>915</v>
      </c>
      <c r="AA286" s="92">
        <v>616</v>
      </c>
      <c r="AB286" s="92">
        <f>102.68*5</f>
        <v>513.40000000000009</v>
      </c>
      <c r="AC286" s="92">
        <f t="shared" si="118"/>
        <v>2495.4299999999998</v>
      </c>
      <c r="AD286" s="92">
        <f t="shared" si="119"/>
        <v>427.78800000000001</v>
      </c>
      <c r="AE286" s="92">
        <f t="shared" si="120"/>
        <v>727.2396</v>
      </c>
      <c r="AF286" s="92">
        <f t="shared" si="121"/>
        <v>285.19200000000001</v>
      </c>
      <c r="AG286" s="92">
        <f t="shared" si="122"/>
        <v>2631.7666666666669</v>
      </c>
      <c r="AH286" s="92">
        <f t="shared" si="123"/>
        <v>26317.666666666668</v>
      </c>
      <c r="AI286" s="92">
        <f t="shared" si="124"/>
        <v>7895.3</v>
      </c>
      <c r="AJ286" s="92">
        <f t="shared" si="127"/>
        <v>23310.044044444447</v>
      </c>
      <c r="AK286" s="92">
        <f t="shared" si="125"/>
        <v>279720.52853333333</v>
      </c>
      <c r="AL286" s="92"/>
      <c r="AM286" s="92"/>
      <c r="AN286" s="92"/>
      <c r="AO286" s="92"/>
      <c r="AP286" s="97"/>
      <c r="AQ286" s="94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97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  <c r="TC286" s="97"/>
      <c r="TD286" s="97"/>
      <c r="TE286" s="97"/>
      <c r="TF286" s="97"/>
      <c r="TG286" s="97"/>
      <c r="TH286" s="97"/>
      <c r="TI286" s="97"/>
      <c r="TJ286" s="97"/>
      <c r="TK286" s="97"/>
      <c r="TL286" s="97"/>
      <c r="TM286" s="97"/>
      <c r="TN286" s="97"/>
      <c r="TO286" s="97"/>
      <c r="TP286" s="97"/>
      <c r="TQ286" s="97"/>
      <c r="TR286" s="97"/>
      <c r="TS286" s="97"/>
      <c r="TT286" s="97"/>
      <c r="TU286" s="97"/>
      <c r="TV286" s="97"/>
      <c r="TW286" s="97"/>
      <c r="TX286" s="97"/>
      <c r="TY286" s="97"/>
      <c r="TZ286" s="97"/>
      <c r="UA286" s="97"/>
      <c r="UB286" s="97"/>
      <c r="UC286" s="97"/>
      <c r="UD286" s="97"/>
      <c r="UE286" s="97"/>
      <c r="UF286" s="97"/>
      <c r="UG286" s="97"/>
      <c r="UH286" s="97"/>
      <c r="UI286" s="97"/>
      <c r="UJ286" s="97"/>
      <c r="UK286" s="97"/>
      <c r="UL286" s="97"/>
      <c r="UM286" s="97"/>
      <c r="UN286" s="97"/>
      <c r="UO286" s="97"/>
      <c r="UP286" s="97"/>
      <c r="UQ286" s="97"/>
      <c r="UR286" s="97"/>
      <c r="US286" s="97"/>
      <c r="UT286" s="97"/>
      <c r="UU286" s="97"/>
      <c r="UV286" s="97"/>
      <c r="UW286" s="97"/>
      <c r="UX286" s="97"/>
      <c r="UY286" s="97"/>
      <c r="UZ286" s="97"/>
      <c r="VA286" s="97"/>
      <c r="VB286" s="97"/>
      <c r="VC286" s="97"/>
      <c r="VD286" s="97"/>
      <c r="VE286" s="97"/>
      <c r="VF286" s="97"/>
    </row>
    <row r="287" spans="1:578" s="98" customFormat="1" ht="15">
      <c r="A287" s="84">
        <v>209</v>
      </c>
      <c r="B287" s="29" t="s">
        <v>43</v>
      </c>
      <c r="C287" s="85" t="s">
        <v>44</v>
      </c>
      <c r="D287" s="86">
        <v>203</v>
      </c>
      <c r="E287" s="85" t="s">
        <v>45</v>
      </c>
      <c r="F287" s="25" t="s">
        <v>46</v>
      </c>
      <c r="G287" s="29" t="s">
        <v>714</v>
      </c>
      <c r="H287" s="26" t="s">
        <v>715</v>
      </c>
      <c r="I287" s="89">
        <v>35323</v>
      </c>
      <c r="J287" s="90">
        <v>6</v>
      </c>
      <c r="K287" s="90"/>
      <c r="L287" s="88">
        <v>40</v>
      </c>
      <c r="M287" s="88" t="s">
        <v>49</v>
      </c>
      <c r="N287" s="88" t="s">
        <v>59</v>
      </c>
      <c r="O287" s="26" t="s">
        <v>635</v>
      </c>
      <c r="P287" s="87" t="s">
        <v>1174</v>
      </c>
      <c r="Q287" s="34" t="s">
        <v>1148</v>
      </c>
      <c r="R287" s="88">
        <v>1</v>
      </c>
      <c r="S287" s="92">
        <v>11383</v>
      </c>
      <c r="T287" s="92">
        <v>500</v>
      </c>
      <c r="U287" s="92"/>
      <c r="V287" s="91">
        <f t="shared" si="116"/>
        <v>11883</v>
      </c>
      <c r="W287" s="92">
        <f t="shared" si="126"/>
        <v>2376.6</v>
      </c>
      <c r="X287" s="92"/>
      <c r="Y287" s="92">
        <f t="shared" si="117"/>
        <v>14259.6</v>
      </c>
      <c r="Z287" s="92">
        <v>915</v>
      </c>
      <c r="AA287" s="92">
        <v>616</v>
      </c>
      <c r="AB287" s="92">
        <f>102.68*5</f>
        <v>513.40000000000009</v>
      </c>
      <c r="AC287" s="92">
        <f t="shared" si="118"/>
        <v>2495.4299999999998</v>
      </c>
      <c r="AD287" s="92">
        <f t="shared" si="119"/>
        <v>427.78800000000001</v>
      </c>
      <c r="AE287" s="92">
        <f t="shared" si="120"/>
        <v>727.2396</v>
      </c>
      <c r="AF287" s="92">
        <f t="shared" si="121"/>
        <v>285.19200000000001</v>
      </c>
      <c r="AG287" s="92">
        <f t="shared" si="122"/>
        <v>2631.7666666666669</v>
      </c>
      <c r="AH287" s="92">
        <f t="shared" si="123"/>
        <v>26317.666666666668</v>
      </c>
      <c r="AI287" s="92">
        <f t="shared" si="124"/>
        <v>7895.3</v>
      </c>
      <c r="AJ287" s="92">
        <f t="shared" si="127"/>
        <v>23310.044044444447</v>
      </c>
      <c r="AK287" s="92">
        <f t="shared" si="125"/>
        <v>279720.52853333333</v>
      </c>
      <c r="AL287" s="92"/>
      <c r="AM287" s="92"/>
      <c r="AN287" s="92"/>
      <c r="AO287" s="92"/>
      <c r="AP287" s="97"/>
      <c r="AQ287" s="94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  <c r="TC287" s="97"/>
      <c r="TD287" s="97"/>
      <c r="TE287" s="97"/>
      <c r="TF287" s="97"/>
      <c r="TG287" s="97"/>
      <c r="TH287" s="97"/>
      <c r="TI287" s="97"/>
      <c r="TJ287" s="97"/>
      <c r="TK287" s="97"/>
      <c r="TL287" s="97"/>
      <c r="TM287" s="97"/>
      <c r="TN287" s="97"/>
      <c r="TO287" s="97"/>
      <c r="TP287" s="97"/>
      <c r="TQ287" s="97"/>
      <c r="TR287" s="97"/>
      <c r="TS287" s="97"/>
      <c r="TT287" s="97"/>
      <c r="TU287" s="97"/>
      <c r="TV287" s="97"/>
      <c r="TW287" s="97"/>
      <c r="TX287" s="97"/>
      <c r="TY287" s="97"/>
      <c r="TZ287" s="97"/>
      <c r="UA287" s="97"/>
      <c r="UB287" s="97"/>
      <c r="UC287" s="97"/>
      <c r="UD287" s="97"/>
      <c r="UE287" s="97"/>
      <c r="UF287" s="97"/>
      <c r="UG287" s="97"/>
      <c r="UH287" s="97"/>
      <c r="UI287" s="97"/>
      <c r="UJ287" s="97"/>
      <c r="UK287" s="97"/>
      <c r="UL287" s="97"/>
      <c r="UM287" s="97"/>
      <c r="UN287" s="97"/>
      <c r="UO287" s="97"/>
      <c r="UP287" s="97"/>
      <c r="UQ287" s="97"/>
      <c r="UR287" s="97"/>
      <c r="US287" s="97"/>
      <c r="UT287" s="97"/>
      <c r="UU287" s="97"/>
      <c r="UV287" s="97"/>
      <c r="UW287" s="97"/>
      <c r="UX287" s="97"/>
      <c r="UY287" s="97"/>
      <c r="UZ287" s="97"/>
      <c r="VA287" s="97"/>
      <c r="VB287" s="97"/>
      <c r="VC287" s="97"/>
      <c r="VD287" s="97"/>
      <c r="VE287" s="97"/>
      <c r="VF287" s="97"/>
    </row>
    <row r="288" spans="1:578" s="98" customFormat="1" ht="15">
      <c r="A288" s="84">
        <v>210</v>
      </c>
      <c r="B288" s="29" t="s">
        <v>43</v>
      </c>
      <c r="C288" s="85" t="s">
        <v>44</v>
      </c>
      <c r="D288" s="86">
        <v>203</v>
      </c>
      <c r="E288" s="85" t="s">
        <v>45</v>
      </c>
      <c r="F288" s="25" t="s">
        <v>46</v>
      </c>
      <c r="G288" s="29" t="s">
        <v>716</v>
      </c>
      <c r="H288" s="26" t="s">
        <v>717</v>
      </c>
      <c r="I288" s="89">
        <v>38930</v>
      </c>
      <c r="J288" s="90">
        <v>6</v>
      </c>
      <c r="K288" s="90"/>
      <c r="L288" s="88">
        <v>40</v>
      </c>
      <c r="M288" s="88" t="s">
        <v>49</v>
      </c>
      <c r="N288" s="88" t="s">
        <v>59</v>
      </c>
      <c r="O288" s="26" t="s">
        <v>635</v>
      </c>
      <c r="P288" s="87" t="s">
        <v>1174</v>
      </c>
      <c r="Q288" s="34" t="s">
        <v>1148</v>
      </c>
      <c r="R288" s="88">
        <v>1</v>
      </c>
      <c r="S288" s="92">
        <v>11383</v>
      </c>
      <c r="T288" s="92">
        <v>500</v>
      </c>
      <c r="U288" s="92"/>
      <c r="V288" s="91">
        <f t="shared" si="116"/>
        <v>11883</v>
      </c>
      <c r="W288" s="92">
        <f t="shared" si="126"/>
        <v>2376.6</v>
      </c>
      <c r="X288" s="92"/>
      <c r="Y288" s="92">
        <f t="shared" si="117"/>
        <v>14259.6</v>
      </c>
      <c r="Z288" s="92">
        <v>915</v>
      </c>
      <c r="AA288" s="92">
        <v>616</v>
      </c>
      <c r="AB288" s="92">
        <f>102.68*3</f>
        <v>308.04000000000002</v>
      </c>
      <c r="AC288" s="92">
        <f t="shared" si="118"/>
        <v>2495.4299999999998</v>
      </c>
      <c r="AD288" s="92">
        <f t="shared" si="119"/>
        <v>427.78800000000001</v>
      </c>
      <c r="AE288" s="92">
        <f t="shared" si="120"/>
        <v>727.2396</v>
      </c>
      <c r="AF288" s="92">
        <f t="shared" si="121"/>
        <v>285.19200000000001</v>
      </c>
      <c r="AG288" s="92">
        <f t="shared" si="122"/>
        <v>2631.7666666666669</v>
      </c>
      <c r="AH288" s="92">
        <f t="shared" si="123"/>
        <v>26317.666666666668</v>
      </c>
      <c r="AI288" s="92">
        <f t="shared" si="124"/>
        <v>7895.3</v>
      </c>
      <c r="AJ288" s="92">
        <f t="shared" si="127"/>
        <v>23104.684044444446</v>
      </c>
      <c r="AK288" s="92">
        <f t="shared" si="125"/>
        <v>277256.20853333338</v>
      </c>
      <c r="AL288" s="92"/>
      <c r="AM288" s="92"/>
      <c r="AN288" s="92"/>
      <c r="AO288" s="92"/>
      <c r="AP288" s="97"/>
      <c r="AQ288" s="94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  <c r="TC288" s="97"/>
      <c r="TD288" s="97"/>
      <c r="TE288" s="97"/>
      <c r="TF288" s="97"/>
      <c r="TG288" s="97"/>
      <c r="TH288" s="97"/>
      <c r="TI288" s="97"/>
      <c r="TJ288" s="97"/>
      <c r="TK288" s="97"/>
      <c r="TL288" s="97"/>
      <c r="TM288" s="97"/>
      <c r="TN288" s="97"/>
      <c r="TO288" s="97"/>
      <c r="TP288" s="97"/>
      <c r="TQ288" s="97"/>
      <c r="TR288" s="97"/>
      <c r="TS288" s="97"/>
      <c r="TT288" s="97"/>
      <c r="TU288" s="97"/>
      <c r="TV288" s="97"/>
      <c r="TW288" s="97"/>
      <c r="TX288" s="97"/>
      <c r="TY288" s="97"/>
      <c r="TZ288" s="97"/>
      <c r="UA288" s="97"/>
      <c r="UB288" s="97"/>
      <c r="UC288" s="97"/>
      <c r="UD288" s="97"/>
      <c r="UE288" s="97"/>
      <c r="UF288" s="97"/>
      <c r="UG288" s="97"/>
      <c r="UH288" s="97"/>
      <c r="UI288" s="97"/>
      <c r="UJ288" s="97"/>
      <c r="UK288" s="97"/>
      <c r="UL288" s="97"/>
      <c r="UM288" s="97"/>
      <c r="UN288" s="97"/>
      <c r="UO288" s="97"/>
      <c r="UP288" s="97"/>
      <c r="UQ288" s="97"/>
      <c r="UR288" s="97"/>
      <c r="US288" s="97"/>
      <c r="UT288" s="97"/>
      <c r="UU288" s="97"/>
      <c r="UV288" s="97"/>
      <c r="UW288" s="97"/>
      <c r="UX288" s="97"/>
      <c r="UY288" s="97"/>
      <c r="UZ288" s="97"/>
      <c r="VA288" s="97"/>
      <c r="VB288" s="97"/>
      <c r="VC288" s="97"/>
      <c r="VD288" s="97"/>
      <c r="VE288" s="97"/>
      <c r="VF288" s="97"/>
    </row>
    <row r="289" spans="1:578" s="98" customFormat="1" ht="15">
      <c r="A289" s="84">
        <v>211</v>
      </c>
      <c r="B289" s="29" t="s">
        <v>43</v>
      </c>
      <c r="C289" s="85" t="s">
        <v>44</v>
      </c>
      <c r="D289" s="86">
        <v>203</v>
      </c>
      <c r="E289" s="85" t="s">
        <v>45</v>
      </c>
      <c r="F289" s="25" t="s">
        <v>46</v>
      </c>
      <c r="G289" s="29" t="s">
        <v>172</v>
      </c>
      <c r="H289" s="26" t="s">
        <v>173</v>
      </c>
      <c r="I289" s="89">
        <v>39661</v>
      </c>
      <c r="J289" s="90">
        <v>6</v>
      </c>
      <c r="K289" s="90"/>
      <c r="L289" s="88">
        <v>40</v>
      </c>
      <c r="M289" s="88" t="s">
        <v>54</v>
      </c>
      <c r="N289" s="88" t="s">
        <v>59</v>
      </c>
      <c r="O289" s="26" t="s">
        <v>174</v>
      </c>
      <c r="P289" s="87" t="s">
        <v>1174</v>
      </c>
      <c r="Q289" s="34" t="s">
        <v>1148</v>
      </c>
      <c r="R289" s="88">
        <v>1</v>
      </c>
      <c r="S289" s="92">
        <v>11383</v>
      </c>
      <c r="T289" s="92">
        <v>500</v>
      </c>
      <c r="U289" s="92"/>
      <c r="V289" s="91">
        <f t="shared" si="116"/>
        <v>11883</v>
      </c>
      <c r="W289" s="92">
        <f t="shared" si="126"/>
        <v>2376.6</v>
      </c>
      <c r="X289" s="92"/>
      <c r="Y289" s="92">
        <f t="shared" si="117"/>
        <v>14259.6</v>
      </c>
      <c r="Z289" s="92">
        <v>915</v>
      </c>
      <c r="AA289" s="92">
        <v>616</v>
      </c>
      <c r="AB289" s="92">
        <f>102.68*3</f>
        <v>308.04000000000002</v>
      </c>
      <c r="AC289" s="92">
        <f t="shared" si="118"/>
        <v>2495.4299999999998</v>
      </c>
      <c r="AD289" s="92">
        <f t="shared" si="119"/>
        <v>427.78800000000001</v>
      </c>
      <c r="AE289" s="92">
        <f t="shared" si="120"/>
        <v>727.2396</v>
      </c>
      <c r="AF289" s="92">
        <f t="shared" si="121"/>
        <v>285.19200000000001</v>
      </c>
      <c r="AG289" s="92">
        <f t="shared" si="122"/>
        <v>2631.7666666666669</v>
      </c>
      <c r="AH289" s="92">
        <f t="shared" si="123"/>
        <v>26317.666666666668</v>
      </c>
      <c r="AI289" s="92">
        <f t="shared" si="124"/>
        <v>7895.3</v>
      </c>
      <c r="AJ289" s="92">
        <f t="shared" si="127"/>
        <v>23104.684044444446</v>
      </c>
      <c r="AK289" s="92">
        <f t="shared" si="125"/>
        <v>277256.20853333338</v>
      </c>
      <c r="AL289" s="92"/>
      <c r="AM289" s="92"/>
      <c r="AN289" s="92"/>
      <c r="AO289" s="92"/>
      <c r="AP289" s="97"/>
      <c r="AQ289" s="94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  <c r="TC289" s="97"/>
      <c r="TD289" s="97"/>
      <c r="TE289" s="97"/>
      <c r="TF289" s="97"/>
      <c r="TG289" s="97"/>
      <c r="TH289" s="97"/>
      <c r="TI289" s="97"/>
      <c r="TJ289" s="97"/>
      <c r="TK289" s="97"/>
      <c r="TL289" s="97"/>
      <c r="TM289" s="97"/>
      <c r="TN289" s="97"/>
      <c r="TO289" s="97"/>
      <c r="TP289" s="97"/>
      <c r="TQ289" s="97"/>
      <c r="TR289" s="97"/>
      <c r="TS289" s="97"/>
      <c r="TT289" s="97"/>
      <c r="TU289" s="97"/>
      <c r="TV289" s="97"/>
      <c r="TW289" s="97"/>
      <c r="TX289" s="97"/>
      <c r="TY289" s="97"/>
      <c r="TZ289" s="97"/>
      <c r="UA289" s="97"/>
      <c r="UB289" s="97"/>
      <c r="UC289" s="97"/>
      <c r="UD289" s="97"/>
      <c r="UE289" s="97"/>
      <c r="UF289" s="97"/>
      <c r="UG289" s="97"/>
      <c r="UH289" s="97"/>
      <c r="UI289" s="97"/>
      <c r="UJ289" s="97"/>
      <c r="UK289" s="97"/>
      <c r="UL289" s="97"/>
      <c r="UM289" s="97"/>
      <c r="UN289" s="97"/>
      <c r="UO289" s="97"/>
      <c r="UP289" s="97"/>
      <c r="UQ289" s="97"/>
      <c r="UR289" s="97"/>
      <c r="US289" s="97"/>
      <c r="UT289" s="97"/>
      <c r="UU289" s="97"/>
      <c r="UV289" s="97"/>
      <c r="UW289" s="97"/>
      <c r="UX289" s="97"/>
      <c r="UY289" s="97"/>
      <c r="UZ289" s="97"/>
      <c r="VA289" s="97"/>
      <c r="VB289" s="97"/>
      <c r="VC289" s="97"/>
      <c r="VD289" s="97"/>
      <c r="VE289" s="97"/>
      <c r="VF289" s="97"/>
    </row>
    <row r="290" spans="1:578" s="98" customFormat="1" ht="15">
      <c r="A290" s="84">
        <v>212</v>
      </c>
      <c r="B290" s="29" t="s">
        <v>43</v>
      </c>
      <c r="C290" s="85" t="s">
        <v>44</v>
      </c>
      <c r="D290" s="86">
        <v>203</v>
      </c>
      <c r="E290" s="85" t="s">
        <v>45</v>
      </c>
      <c r="F290" s="25" t="s">
        <v>46</v>
      </c>
      <c r="G290" s="29" t="s">
        <v>175</v>
      </c>
      <c r="H290" s="26" t="s">
        <v>176</v>
      </c>
      <c r="I290" s="89">
        <v>39295</v>
      </c>
      <c r="J290" s="90">
        <v>6</v>
      </c>
      <c r="K290" s="90"/>
      <c r="L290" s="88">
        <v>40</v>
      </c>
      <c r="M290" s="88" t="s">
        <v>54</v>
      </c>
      <c r="N290" s="88" t="s">
        <v>59</v>
      </c>
      <c r="O290" s="26" t="s">
        <v>174</v>
      </c>
      <c r="P290" s="87" t="s">
        <v>1174</v>
      </c>
      <c r="Q290" s="34" t="s">
        <v>1148</v>
      </c>
      <c r="R290" s="88">
        <v>1</v>
      </c>
      <c r="S290" s="92">
        <v>11383</v>
      </c>
      <c r="T290" s="92">
        <v>500</v>
      </c>
      <c r="U290" s="92"/>
      <c r="V290" s="91">
        <f t="shared" si="116"/>
        <v>11883</v>
      </c>
      <c r="W290" s="92">
        <f t="shared" si="126"/>
        <v>2376.6</v>
      </c>
      <c r="X290" s="92"/>
      <c r="Y290" s="92">
        <f t="shared" si="117"/>
        <v>14259.6</v>
      </c>
      <c r="Z290" s="92">
        <v>915</v>
      </c>
      <c r="AA290" s="92">
        <v>616</v>
      </c>
      <c r="AB290" s="92">
        <f>102.68*3</f>
        <v>308.04000000000002</v>
      </c>
      <c r="AC290" s="92">
        <f t="shared" si="118"/>
        <v>2495.4299999999998</v>
      </c>
      <c r="AD290" s="92">
        <f t="shared" si="119"/>
        <v>427.78800000000001</v>
      </c>
      <c r="AE290" s="92">
        <f t="shared" si="120"/>
        <v>727.2396</v>
      </c>
      <c r="AF290" s="92">
        <f t="shared" si="121"/>
        <v>285.19200000000001</v>
      </c>
      <c r="AG290" s="92">
        <f t="shared" si="122"/>
        <v>2631.7666666666669</v>
      </c>
      <c r="AH290" s="92">
        <f t="shared" si="123"/>
        <v>26317.666666666668</v>
      </c>
      <c r="AI290" s="92">
        <f t="shared" si="124"/>
        <v>7895.3</v>
      </c>
      <c r="AJ290" s="92">
        <f t="shared" si="127"/>
        <v>23104.684044444446</v>
      </c>
      <c r="AK290" s="92">
        <f t="shared" si="125"/>
        <v>277256.20853333338</v>
      </c>
      <c r="AL290" s="92"/>
      <c r="AM290" s="92"/>
      <c r="AN290" s="92"/>
      <c r="AO290" s="92"/>
      <c r="AP290" s="97"/>
      <c r="AQ290" s="94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  <c r="TC290" s="97"/>
      <c r="TD290" s="97"/>
      <c r="TE290" s="97"/>
      <c r="TF290" s="97"/>
      <c r="TG290" s="97"/>
      <c r="TH290" s="97"/>
      <c r="TI290" s="97"/>
      <c r="TJ290" s="97"/>
      <c r="TK290" s="97"/>
      <c r="TL290" s="97"/>
      <c r="TM290" s="97"/>
      <c r="TN290" s="97"/>
      <c r="TO290" s="97"/>
      <c r="TP290" s="97"/>
      <c r="TQ290" s="97"/>
      <c r="TR290" s="97"/>
      <c r="TS290" s="97"/>
      <c r="TT290" s="97"/>
      <c r="TU290" s="97"/>
      <c r="TV290" s="97"/>
      <c r="TW290" s="97"/>
      <c r="TX290" s="97"/>
      <c r="TY290" s="97"/>
      <c r="TZ290" s="97"/>
      <c r="UA290" s="97"/>
      <c r="UB290" s="97"/>
      <c r="UC290" s="97"/>
      <c r="UD290" s="97"/>
      <c r="UE290" s="97"/>
      <c r="UF290" s="97"/>
      <c r="UG290" s="97"/>
      <c r="UH290" s="97"/>
      <c r="UI290" s="97"/>
      <c r="UJ290" s="97"/>
      <c r="UK290" s="97"/>
      <c r="UL290" s="97"/>
      <c r="UM290" s="97"/>
      <c r="UN290" s="97"/>
      <c r="UO290" s="97"/>
      <c r="UP290" s="97"/>
      <c r="UQ290" s="97"/>
      <c r="UR290" s="97"/>
      <c r="US290" s="97"/>
      <c r="UT290" s="97"/>
      <c r="UU290" s="97"/>
      <c r="UV290" s="97"/>
      <c r="UW290" s="97"/>
      <c r="UX290" s="97"/>
      <c r="UY290" s="97"/>
      <c r="UZ290" s="97"/>
      <c r="VA290" s="97"/>
      <c r="VB290" s="97"/>
      <c r="VC290" s="97"/>
      <c r="VD290" s="97"/>
      <c r="VE290" s="97"/>
      <c r="VF290" s="97"/>
    </row>
    <row r="291" spans="1:578" s="98" customFormat="1" ht="15">
      <c r="A291" s="84">
        <v>213</v>
      </c>
      <c r="B291" s="29" t="s">
        <v>43</v>
      </c>
      <c r="C291" s="85" t="s">
        <v>44</v>
      </c>
      <c r="D291" s="86">
        <v>203</v>
      </c>
      <c r="E291" s="85" t="s">
        <v>45</v>
      </c>
      <c r="F291" s="25" t="s">
        <v>46</v>
      </c>
      <c r="G291" s="29" t="s">
        <v>177</v>
      </c>
      <c r="H291" s="26" t="s">
        <v>178</v>
      </c>
      <c r="I291" s="89">
        <v>41509</v>
      </c>
      <c r="J291" s="90">
        <v>6</v>
      </c>
      <c r="K291" s="90"/>
      <c r="L291" s="88">
        <v>40</v>
      </c>
      <c r="M291" s="88" t="s">
        <v>54</v>
      </c>
      <c r="N291" s="88" t="s">
        <v>59</v>
      </c>
      <c r="O291" s="26" t="s">
        <v>174</v>
      </c>
      <c r="P291" s="87" t="s">
        <v>1174</v>
      </c>
      <c r="Q291" s="34" t="s">
        <v>1148</v>
      </c>
      <c r="R291" s="88">
        <v>1</v>
      </c>
      <c r="S291" s="92">
        <v>11383</v>
      </c>
      <c r="T291" s="92">
        <v>500</v>
      </c>
      <c r="U291" s="92"/>
      <c r="V291" s="91">
        <f t="shared" si="116"/>
        <v>11883</v>
      </c>
      <c r="W291" s="92">
        <f t="shared" si="126"/>
        <v>2376.6</v>
      </c>
      <c r="X291" s="92"/>
      <c r="Y291" s="92">
        <f t="shared" si="117"/>
        <v>14259.6</v>
      </c>
      <c r="Z291" s="92">
        <v>915</v>
      </c>
      <c r="AA291" s="92">
        <v>616</v>
      </c>
      <c r="AB291" s="93">
        <f>102.68*2</f>
        <v>205.36</v>
      </c>
      <c r="AC291" s="92">
        <f t="shared" si="118"/>
        <v>2495.4299999999998</v>
      </c>
      <c r="AD291" s="92">
        <f t="shared" si="119"/>
        <v>427.78800000000001</v>
      </c>
      <c r="AE291" s="92">
        <f t="shared" si="120"/>
        <v>727.2396</v>
      </c>
      <c r="AF291" s="92">
        <f t="shared" si="121"/>
        <v>285.19200000000001</v>
      </c>
      <c r="AG291" s="92">
        <f t="shared" si="122"/>
        <v>2631.7666666666669</v>
      </c>
      <c r="AH291" s="92">
        <f t="shared" si="123"/>
        <v>26317.666666666668</v>
      </c>
      <c r="AI291" s="92">
        <f t="shared" si="124"/>
        <v>7895.3</v>
      </c>
      <c r="AJ291" s="92">
        <f t="shared" si="127"/>
        <v>23002.004044444446</v>
      </c>
      <c r="AK291" s="92">
        <f t="shared" si="125"/>
        <v>276024.04853333335</v>
      </c>
      <c r="AL291" s="92"/>
      <c r="AM291" s="92"/>
      <c r="AN291" s="92"/>
      <c r="AO291" s="92"/>
      <c r="AP291" s="97"/>
      <c r="AQ291" s="94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  <c r="TC291" s="97"/>
      <c r="TD291" s="97"/>
      <c r="TE291" s="97"/>
      <c r="TF291" s="97"/>
      <c r="TG291" s="97"/>
      <c r="TH291" s="97"/>
      <c r="TI291" s="97"/>
      <c r="TJ291" s="97"/>
      <c r="TK291" s="97"/>
      <c r="TL291" s="97"/>
      <c r="TM291" s="97"/>
      <c r="TN291" s="97"/>
      <c r="TO291" s="97"/>
      <c r="TP291" s="97"/>
      <c r="TQ291" s="97"/>
      <c r="TR291" s="97"/>
      <c r="TS291" s="97"/>
      <c r="TT291" s="97"/>
      <c r="TU291" s="97"/>
      <c r="TV291" s="97"/>
      <c r="TW291" s="97"/>
      <c r="TX291" s="97"/>
      <c r="TY291" s="97"/>
      <c r="TZ291" s="97"/>
      <c r="UA291" s="97"/>
      <c r="UB291" s="97"/>
      <c r="UC291" s="97"/>
      <c r="UD291" s="97"/>
      <c r="UE291" s="97"/>
      <c r="UF291" s="97"/>
      <c r="UG291" s="97"/>
      <c r="UH291" s="97"/>
      <c r="UI291" s="97"/>
      <c r="UJ291" s="97"/>
      <c r="UK291" s="97"/>
      <c r="UL291" s="97"/>
      <c r="UM291" s="97"/>
      <c r="UN291" s="97"/>
      <c r="UO291" s="97"/>
      <c r="UP291" s="97"/>
      <c r="UQ291" s="97"/>
      <c r="UR291" s="97"/>
      <c r="US291" s="97"/>
      <c r="UT291" s="97"/>
      <c r="UU291" s="97"/>
      <c r="UV291" s="97"/>
      <c r="UW291" s="97"/>
      <c r="UX291" s="97"/>
      <c r="UY291" s="97"/>
      <c r="UZ291" s="97"/>
      <c r="VA291" s="97"/>
      <c r="VB291" s="97"/>
      <c r="VC291" s="97"/>
      <c r="VD291" s="97"/>
      <c r="VE291" s="97"/>
      <c r="VF291" s="97"/>
    </row>
    <row r="292" spans="1:578" s="98" customFormat="1" ht="15">
      <c r="A292" s="84">
        <v>214</v>
      </c>
      <c r="B292" s="29" t="s">
        <v>43</v>
      </c>
      <c r="C292" s="85" t="s">
        <v>44</v>
      </c>
      <c r="D292" s="86">
        <v>203</v>
      </c>
      <c r="E292" s="85" t="s">
        <v>45</v>
      </c>
      <c r="F292" s="25" t="s">
        <v>46</v>
      </c>
      <c r="G292" s="29" t="s">
        <v>179</v>
      </c>
      <c r="H292" s="26" t="s">
        <v>180</v>
      </c>
      <c r="I292" s="89">
        <v>39295</v>
      </c>
      <c r="J292" s="90">
        <v>6</v>
      </c>
      <c r="K292" s="90"/>
      <c r="L292" s="88">
        <v>40</v>
      </c>
      <c r="M292" s="88" t="s">
        <v>54</v>
      </c>
      <c r="N292" s="88" t="s">
        <v>59</v>
      </c>
      <c r="O292" s="26" t="s">
        <v>174</v>
      </c>
      <c r="P292" s="87" t="s">
        <v>1174</v>
      </c>
      <c r="Q292" s="34" t="s">
        <v>1148</v>
      </c>
      <c r="R292" s="88">
        <v>1</v>
      </c>
      <c r="S292" s="92">
        <v>11383</v>
      </c>
      <c r="T292" s="92">
        <v>500</v>
      </c>
      <c r="U292" s="92"/>
      <c r="V292" s="91">
        <f t="shared" si="116"/>
        <v>11883</v>
      </c>
      <c r="W292" s="92">
        <f t="shared" si="126"/>
        <v>2376.6</v>
      </c>
      <c r="X292" s="92"/>
      <c r="Y292" s="92">
        <f t="shared" si="117"/>
        <v>14259.6</v>
      </c>
      <c r="Z292" s="92">
        <v>915</v>
      </c>
      <c r="AA292" s="92">
        <v>616</v>
      </c>
      <c r="AB292" s="92">
        <f>102.68*3</f>
        <v>308.04000000000002</v>
      </c>
      <c r="AC292" s="92">
        <f t="shared" si="118"/>
        <v>2495.4299999999998</v>
      </c>
      <c r="AD292" s="92">
        <f t="shared" si="119"/>
        <v>427.78800000000001</v>
      </c>
      <c r="AE292" s="92">
        <f t="shared" si="120"/>
        <v>727.2396</v>
      </c>
      <c r="AF292" s="92">
        <f t="shared" si="121"/>
        <v>285.19200000000001</v>
      </c>
      <c r="AG292" s="92">
        <f t="shared" si="122"/>
        <v>2631.7666666666669</v>
      </c>
      <c r="AH292" s="92">
        <f t="shared" si="123"/>
        <v>26317.666666666668</v>
      </c>
      <c r="AI292" s="92">
        <f t="shared" si="124"/>
        <v>7895.3</v>
      </c>
      <c r="AJ292" s="92">
        <f t="shared" si="127"/>
        <v>23104.684044444446</v>
      </c>
      <c r="AK292" s="92">
        <f t="shared" si="125"/>
        <v>277256.20853333338</v>
      </c>
      <c r="AL292" s="92"/>
      <c r="AM292" s="92"/>
      <c r="AN292" s="92"/>
      <c r="AO292" s="92"/>
      <c r="AP292" s="97"/>
      <c r="AQ292" s="94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  <c r="HG292" s="97"/>
      <c r="HH292" s="97"/>
      <c r="HI292" s="97"/>
      <c r="HJ292" s="97"/>
      <c r="HK292" s="97"/>
      <c r="HL292" s="97"/>
      <c r="HM292" s="97"/>
      <c r="HN292" s="97"/>
      <c r="HO292" s="97"/>
      <c r="HP292" s="97"/>
      <c r="HQ292" s="97"/>
      <c r="HR292" s="97"/>
      <c r="HS292" s="97"/>
      <c r="HT292" s="97"/>
      <c r="HU292" s="97"/>
      <c r="HV292" s="97"/>
      <c r="HW292" s="97"/>
      <c r="HX292" s="97"/>
      <c r="HY292" s="97"/>
      <c r="HZ292" s="97"/>
      <c r="IA292" s="97"/>
      <c r="IB292" s="97"/>
      <c r="IC292" s="97"/>
      <c r="ID292" s="97"/>
      <c r="IE292" s="97"/>
      <c r="IF292" s="97"/>
      <c r="IG292" s="97"/>
      <c r="IH292" s="97"/>
      <c r="II292" s="97"/>
      <c r="IJ292" s="97"/>
      <c r="IK292" s="97"/>
      <c r="IL292" s="97"/>
      <c r="IM292" s="97"/>
      <c r="IN292" s="97"/>
      <c r="IO292" s="97"/>
      <c r="IP292" s="97"/>
      <c r="IQ292" s="97"/>
      <c r="IR292" s="97"/>
      <c r="IS292" s="97"/>
      <c r="IT292" s="97"/>
      <c r="IU292" s="97"/>
      <c r="IV292" s="97"/>
      <c r="IW292" s="97"/>
      <c r="IX292" s="97"/>
      <c r="IY292" s="97"/>
      <c r="IZ292" s="97"/>
      <c r="JA292" s="97"/>
      <c r="JB292" s="97"/>
      <c r="JC292" s="97"/>
      <c r="JD292" s="97"/>
      <c r="JE292" s="97"/>
      <c r="JF292" s="97"/>
      <c r="JG292" s="97"/>
      <c r="JH292" s="97"/>
      <c r="JI292" s="97"/>
      <c r="JJ292" s="97"/>
      <c r="JK292" s="97"/>
      <c r="JL292" s="97"/>
      <c r="JM292" s="97"/>
      <c r="JN292" s="97"/>
      <c r="JO292" s="97"/>
      <c r="JP292" s="97"/>
      <c r="JQ292" s="97"/>
      <c r="JR292" s="97"/>
      <c r="JS292" s="97"/>
      <c r="JT292" s="97"/>
      <c r="JU292" s="97"/>
      <c r="JV292" s="97"/>
      <c r="JW292" s="97"/>
      <c r="JX292" s="97"/>
      <c r="JY292" s="97"/>
      <c r="JZ292" s="97"/>
      <c r="KA292" s="97"/>
      <c r="KB292" s="97"/>
      <c r="KC292" s="97"/>
      <c r="KD292" s="97"/>
      <c r="KE292" s="97"/>
      <c r="KF292" s="97"/>
      <c r="KG292" s="97"/>
      <c r="KH292" s="97"/>
      <c r="KI292" s="97"/>
      <c r="KJ292" s="97"/>
      <c r="KK292" s="97"/>
      <c r="KL292" s="97"/>
      <c r="KM292" s="97"/>
      <c r="KN292" s="97"/>
      <c r="KO292" s="97"/>
      <c r="KP292" s="97"/>
      <c r="KQ292" s="97"/>
      <c r="KR292" s="97"/>
      <c r="KS292" s="97"/>
      <c r="KT292" s="97"/>
      <c r="KU292" s="97"/>
      <c r="KV292" s="97"/>
      <c r="KW292" s="97"/>
      <c r="KX292" s="97"/>
      <c r="KY292" s="97"/>
      <c r="KZ292" s="97"/>
      <c r="LA292" s="97"/>
      <c r="LB292" s="97"/>
      <c r="LC292" s="97"/>
      <c r="LD292" s="97"/>
      <c r="LE292" s="97"/>
      <c r="LF292" s="97"/>
      <c r="LG292" s="97"/>
      <c r="LH292" s="97"/>
      <c r="LI292" s="97"/>
      <c r="LJ292" s="97"/>
      <c r="LK292" s="97"/>
      <c r="LL292" s="97"/>
      <c r="LM292" s="97"/>
      <c r="LN292" s="97"/>
      <c r="LO292" s="97"/>
      <c r="LP292" s="97"/>
      <c r="LQ292" s="97"/>
      <c r="LR292" s="97"/>
      <c r="LS292" s="97"/>
      <c r="LT292" s="97"/>
      <c r="LU292" s="97"/>
      <c r="LV292" s="97"/>
      <c r="LW292" s="97"/>
      <c r="LX292" s="97"/>
      <c r="LY292" s="97"/>
      <c r="LZ292" s="97"/>
      <c r="MA292" s="97"/>
      <c r="MB292" s="97"/>
      <c r="MC292" s="97"/>
      <c r="MD292" s="97"/>
      <c r="ME292" s="97"/>
      <c r="MF292" s="97"/>
      <c r="MG292" s="97"/>
      <c r="MH292" s="97"/>
      <c r="MI292" s="97"/>
      <c r="MJ292" s="97"/>
      <c r="MK292" s="97"/>
      <c r="ML292" s="97"/>
      <c r="MM292" s="97"/>
      <c r="MN292" s="97"/>
      <c r="MO292" s="97"/>
      <c r="MP292" s="97"/>
      <c r="MQ292" s="97"/>
      <c r="MR292" s="97"/>
      <c r="MS292" s="97"/>
      <c r="MT292" s="97"/>
      <c r="MU292" s="97"/>
      <c r="MV292" s="97"/>
      <c r="MW292" s="97"/>
      <c r="MX292" s="97"/>
      <c r="MY292" s="97"/>
      <c r="MZ292" s="97"/>
      <c r="NA292" s="97"/>
      <c r="NB292" s="97"/>
      <c r="NC292" s="97"/>
      <c r="ND292" s="97"/>
      <c r="NE292" s="97"/>
      <c r="NF292" s="97"/>
      <c r="NG292" s="97"/>
      <c r="NH292" s="97"/>
      <c r="NI292" s="97"/>
      <c r="NJ292" s="97"/>
      <c r="NK292" s="97"/>
      <c r="NL292" s="97"/>
      <c r="NM292" s="97"/>
      <c r="NN292" s="97"/>
      <c r="NO292" s="97"/>
      <c r="NP292" s="97"/>
      <c r="NQ292" s="97"/>
      <c r="NR292" s="97"/>
      <c r="NS292" s="97"/>
      <c r="NT292" s="97"/>
      <c r="NU292" s="97"/>
      <c r="NV292" s="97"/>
      <c r="NW292" s="97"/>
      <c r="NX292" s="97"/>
      <c r="NY292" s="97"/>
      <c r="NZ292" s="97"/>
      <c r="OA292" s="97"/>
      <c r="OB292" s="97"/>
      <c r="OC292" s="97"/>
      <c r="OD292" s="97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7"/>
      <c r="OQ292" s="97"/>
      <c r="OR292" s="97"/>
      <c r="OS292" s="97"/>
      <c r="OT292" s="97"/>
      <c r="OU292" s="97"/>
      <c r="OV292" s="97"/>
      <c r="OW292" s="97"/>
      <c r="OX292" s="97"/>
      <c r="OY292" s="97"/>
      <c r="OZ292" s="97"/>
      <c r="PA292" s="97"/>
      <c r="PB292" s="97"/>
      <c r="PC292" s="97"/>
      <c r="PD292" s="97"/>
      <c r="PE292" s="97"/>
      <c r="PF292" s="97"/>
      <c r="PG292" s="97"/>
      <c r="PH292" s="97"/>
      <c r="PI292" s="97"/>
      <c r="PJ292" s="97"/>
      <c r="PK292" s="97"/>
      <c r="PL292" s="97"/>
      <c r="PM292" s="97"/>
      <c r="PN292" s="97"/>
      <c r="PO292" s="97"/>
      <c r="PP292" s="97"/>
      <c r="PQ292" s="97"/>
      <c r="PR292" s="97"/>
      <c r="PS292" s="97"/>
      <c r="PT292" s="97"/>
      <c r="PU292" s="97"/>
      <c r="PV292" s="97"/>
      <c r="PW292" s="97"/>
      <c r="PX292" s="97"/>
      <c r="PY292" s="97"/>
      <c r="PZ292" s="97"/>
      <c r="QA292" s="97"/>
      <c r="QB292" s="97"/>
      <c r="QC292" s="97"/>
      <c r="QD292" s="97"/>
      <c r="QE292" s="97"/>
      <c r="QF292" s="97"/>
      <c r="QG292" s="97"/>
      <c r="QH292" s="97"/>
      <c r="QI292" s="97"/>
      <c r="QJ292" s="97"/>
      <c r="QK292" s="97"/>
      <c r="QL292" s="97"/>
      <c r="QM292" s="97"/>
      <c r="QN292" s="97"/>
      <c r="QO292" s="97"/>
      <c r="QP292" s="97"/>
      <c r="QQ292" s="97"/>
      <c r="QR292" s="97"/>
      <c r="QS292" s="97"/>
      <c r="QT292" s="97"/>
      <c r="QU292" s="97"/>
      <c r="QV292" s="97"/>
      <c r="QW292" s="97"/>
      <c r="QX292" s="97"/>
      <c r="QY292" s="97"/>
      <c r="QZ292" s="97"/>
      <c r="RA292" s="97"/>
      <c r="RB292" s="97"/>
      <c r="RC292" s="97"/>
      <c r="RD292" s="97"/>
      <c r="RE292" s="97"/>
      <c r="RF292" s="97"/>
      <c r="RG292" s="97"/>
      <c r="RH292" s="97"/>
      <c r="RI292" s="97"/>
      <c r="RJ292" s="97"/>
      <c r="RK292" s="97"/>
      <c r="RL292" s="97"/>
      <c r="RM292" s="97"/>
      <c r="RN292" s="97"/>
      <c r="RO292" s="97"/>
      <c r="RP292" s="97"/>
      <c r="RQ292" s="97"/>
      <c r="RR292" s="97"/>
      <c r="RS292" s="97"/>
      <c r="RT292" s="97"/>
      <c r="RU292" s="97"/>
      <c r="RV292" s="97"/>
      <c r="RW292" s="97"/>
      <c r="RX292" s="97"/>
      <c r="RY292" s="97"/>
      <c r="RZ292" s="97"/>
      <c r="SA292" s="97"/>
      <c r="SB292" s="97"/>
      <c r="SC292" s="97"/>
      <c r="SD292" s="97"/>
      <c r="SE292" s="97"/>
      <c r="SF292" s="97"/>
      <c r="SG292" s="97"/>
      <c r="SH292" s="97"/>
      <c r="SI292" s="97"/>
      <c r="SJ292" s="97"/>
      <c r="SK292" s="97"/>
      <c r="SL292" s="97"/>
      <c r="SM292" s="97"/>
      <c r="SN292" s="97"/>
      <c r="SO292" s="97"/>
      <c r="SP292" s="97"/>
      <c r="SQ292" s="97"/>
      <c r="SR292" s="97"/>
      <c r="SS292" s="97"/>
      <c r="ST292" s="97"/>
      <c r="SU292" s="97"/>
      <c r="SV292" s="97"/>
      <c r="SW292" s="97"/>
      <c r="SX292" s="97"/>
      <c r="SY292" s="97"/>
      <c r="SZ292" s="97"/>
      <c r="TA292" s="97"/>
      <c r="TB292" s="97"/>
      <c r="TC292" s="97"/>
      <c r="TD292" s="97"/>
      <c r="TE292" s="97"/>
      <c r="TF292" s="97"/>
      <c r="TG292" s="97"/>
      <c r="TH292" s="97"/>
      <c r="TI292" s="97"/>
      <c r="TJ292" s="97"/>
      <c r="TK292" s="97"/>
      <c r="TL292" s="97"/>
      <c r="TM292" s="97"/>
      <c r="TN292" s="97"/>
      <c r="TO292" s="97"/>
      <c r="TP292" s="97"/>
      <c r="TQ292" s="97"/>
      <c r="TR292" s="97"/>
      <c r="TS292" s="97"/>
      <c r="TT292" s="97"/>
      <c r="TU292" s="97"/>
      <c r="TV292" s="97"/>
      <c r="TW292" s="97"/>
      <c r="TX292" s="97"/>
      <c r="TY292" s="97"/>
      <c r="TZ292" s="97"/>
      <c r="UA292" s="97"/>
      <c r="UB292" s="97"/>
      <c r="UC292" s="97"/>
      <c r="UD292" s="97"/>
      <c r="UE292" s="97"/>
      <c r="UF292" s="97"/>
      <c r="UG292" s="97"/>
      <c r="UH292" s="97"/>
      <c r="UI292" s="97"/>
      <c r="UJ292" s="97"/>
      <c r="UK292" s="97"/>
      <c r="UL292" s="97"/>
      <c r="UM292" s="97"/>
      <c r="UN292" s="97"/>
      <c r="UO292" s="97"/>
      <c r="UP292" s="97"/>
      <c r="UQ292" s="97"/>
      <c r="UR292" s="97"/>
      <c r="US292" s="97"/>
      <c r="UT292" s="97"/>
      <c r="UU292" s="97"/>
      <c r="UV292" s="97"/>
      <c r="UW292" s="97"/>
      <c r="UX292" s="97"/>
      <c r="UY292" s="97"/>
      <c r="UZ292" s="97"/>
      <c r="VA292" s="97"/>
      <c r="VB292" s="97"/>
      <c r="VC292" s="97"/>
      <c r="VD292" s="97"/>
      <c r="VE292" s="97"/>
      <c r="VF292" s="97"/>
    </row>
    <row r="293" spans="1:578" s="96" customFormat="1" ht="15">
      <c r="A293" s="84">
        <v>215</v>
      </c>
      <c r="B293" s="29" t="s">
        <v>43</v>
      </c>
      <c r="C293" s="85" t="s">
        <v>44</v>
      </c>
      <c r="D293" s="86">
        <v>203</v>
      </c>
      <c r="E293" s="85" t="s">
        <v>45</v>
      </c>
      <c r="F293" s="25" t="s">
        <v>46</v>
      </c>
      <c r="G293" s="29" t="s">
        <v>181</v>
      </c>
      <c r="H293" s="26" t="s">
        <v>182</v>
      </c>
      <c r="I293" s="89">
        <v>39295</v>
      </c>
      <c r="J293" s="90">
        <v>6</v>
      </c>
      <c r="K293" s="90"/>
      <c r="L293" s="88">
        <v>40</v>
      </c>
      <c r="M293" s="88" t="s">
        <v>54</v>
      </c>
      <c r="N293" s="88" t="s">
        <v>59</v>
      </c>
      <c r="O293" s="26" t="s">
        <v>174</v>
      </c>
      <c r="P293" s="87" t="s">
        <v>1174</v>
      </c>
      <c r="Q293" s="34" t="s">
        <v>1148</v>
      </c>
      <c r="R293" s="88">
        <v>1</v>
      </c>
      <c r="S293" s="92">
        <v>11383</v>
      </c>
      <c r="T293" s="92">
        <v>500</v>
      </c>
      <c r="U293" s="92"/>
      <c r="V293" s="91">
        <f t="shared" si="116"/>
        <v>11883</v>
      </c>
      <c r="W293" s="92">
        <f t="shared" si="126"/>
        <v>2376.6</v>
      </c>
      <c r="X293" s="92"/>
      <c r="Y293" s="92">
        <f t="shared" si="117"/>
        <v>14259.6</v>
      </c>
      <c r="Z293" s="92">
        <v>915</v>
      </c>
      <c r="AA293" s="92">
        <v>616</v>
      </c>
      <c r="AB293" s="92">
        <f>102.68*3</f>
        <v>308.04000000000002</v>
      </c>
      <c r="AC293" s="92">
        <f t="shared" si="118"/>
        <v>2495.4299999999998</v>
      </c>
      <c r="AD293" s="92">
        <f t="shared" si="119"/>
        <v>427.78800000000001</v>
      </c>
      <c r="AE293" s="92">
        <f t="shared" si="120"/>
        <v>727.2396</v>
      </c>
      <c r="AF293" s="92">
        <f t="shared" si="121"/>
        <v>285.19200000000001</v>
      </c>
      <c r="AG293" s="92">
        <f t="shared" si="122"/>
        <v>2631.7666666666669</v>
      </c>
      <c r="AH293" s="92">
        <f t="shared" si="123"/>
        <v>26317.666666666668</v>
      </c>
      <c r="AI293" s="92">
        <f t="shared" si="124"/>
        <v>7895.3</v>
      </c>
      <c r="AJ293" s="92">
        <f t="shared" si="127"/>
        <v>23104.684044444446</v>
      </c>
      <c r="AK293" s="92">
        <f t="shared" si="125"/>
        <v>277256.20853333338</v>
      </c>
      <c r="AL293" s="92"/>
      <c r="AM293" s="92"/>
      <c r="AN293" s="92"/>
      <c r="AO293" s="92"/>
      <c r="AQ293" s="94"/>
    </row>
    <row r="294" spans="1:578" s="98" customFormat="1" ht="15">
      <c r="A294" s="84">
        <v>216</v>
      </c>
      <c r="B294" s="29" t="s">
        <v>43</v>
      </c>
      <c r="C294" s="85" t="s">
        <v>44</v>
      </c>
      <c r="D294" s="86">
        <v>203</v>
      </c>
      <c r="E294" s="85" t="s">
        <v>45</v>
      </c>
      <c r="F294" s="25" t="s">
        <v>46</v>
      </c>
      <c r="G294" s="29" t="s">
        <v>183</v>
      </c>
      <c r="H294" s="26" t="s">
        <v>184</v>
      </c>
      <c r="I294" s="89">
        <v>39295</v>
      </c>
      <c r="J294" s="90">
        <v>6</v>
      </c>
      <c r="K294" s="90"/>
      <c r="L294" s="88">
        <v>40</v>
      </c>
      <c r="M294" s="88" t="s">
        <v>54</v>
      </c>
      <c r="N294" s="88" t="s">
        <v>59</v>
      </c>
      <c r="O294" s="26" t="s">
        <v>174</v>
      </c>
      <c r="P294" s="87" t="s">
        <v>1174</v>
      </c>
      <c r="Q294" s="34" t="s">
        <v>1148</v>
      </c>
      <c r="R294" s="88">
        <v>1</v>
      </c>
      <c r="S294" s="92">
        <v>11383</v>
      </c>
      <c r="T294" s="92">
        <v>500</v>
      </c>
      <c r="U294" s="92"/>
      <c r="V294" s="91">
        <f t="shared" si="116"/>
        <v>11883</v>
      </c>
      <c r="W294" s="92">
        <f t="shared" si="126"/>
        <v>2376.6</v>
      </c>
      <c r="X294" s="92"/>
      <c r="Y294" s="92">
        <f t="shared" si="117"/>
        <v>14259.6</v>
      </c>
      <c r="Z294" s="92">
        <v>915</v>
      </c>
      <c r="AA294" s="92">
        <v>616</v>
      </c>
      <c r="AB294" s="92">
        <f>102.68*3</f>
        <v>308.04000000000002</v>
      </c>
      <c r="AC294" s="92">
        <f t="shared" si="118"/>
        <v>2495.4299999999998</v>
      </c>
      <c r="AD294" s="92">
        <f t="shared" si="119"/>
        <v>427.78800000000001</v>
      </c>
      <c r="AE294" s="92">
        <f t="shared" si="120"/>
        <v>727.2396</v>
      </c>
      <c r="AF294" s="92">
        <f t="shared" si="121"/>
        <v>285.19200000000001</v>
      </c>
      <c r="AG294" s="92">
        <f t="shared" si="122"/>
        <v>2631.7666666666669</v>
      </c>
      <c r="AH294" s="92">
        <f t="shared" si="123"/>
        <v>26317.666666666668</v>
      </c>
      <c r="AI294" s="92">
        <f t="shared" si="124"/>
        <v>7895.3</v>
      </c>
      <c r="AJ294" s="92">
        <f t="shared" si="127"/>
        <v>23104.684044444446</v>
      </c>
      <c r="AK294" s="92">
        <f t="shared" si="125"/>
        <v>277256.20853333338</v>
      </c>
      <c r="AL294" s="92"/>
      <c r="AM294" s="92"/>
      <c r="AN294" s="92"/>
      <c r="AO294" s="92"/>
      <c r="AP294" s="97"/>
      <c r="AQ294" s="94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  <c r="HG294" s="97"/>
      <c r="HH294" s="97"/>
      <c r="HI294" s="97"/>
      <c r="HJ294" s="97"/>
      <c r="HK294" s="97"/>
      <c r="HL294" s="97"/>
      <c r="HM294" s="97"/>
      <c r="HN294" s="97"/>
      <c r="HO294" s="97"/>
      <c r="HP294" s="97"/>
      <c r="HQ294" s="97"/>
      <c r="HR294" s="97"/>
      <c r="HS294" s="97"/>
      <c r="HT294" s="97"/>
      <c r="HU294" s="97"/>
      <c r="HV294" s="97"/>
      <c r="HW294" s="97"/>
      <c r="HX294" s="97"/>
      <c r="HY294" s="97"/>
      <c r="HZ294" s="97"/>
      <c r="IA294" s="97"/>
      <c r="IB294" s="97"/>
      <c r="IC294" s="97"/>
      <c r="ID294" s="97"/>
      <c r="IE294" s="97"/>
      <c r="IF294" s="97"/>
      <c r="IG294" s="97"/>
      <c r="IH294" s="97"/>
      <c r="II294" s="97"/>
      <c r="IJ294" s="97"/>
      <c r="IK294" s="97"/>
      <c r="IL294" s="97"/>
      <c r="IM294" s="97"/>
      <c r="IN294" s="97"/>
      <c r="IO294" s="97"/>
      <c r="IP294" s="97"/>
      <c r="IQ294" s="97"/>
      <c r="IR294" s="97"/>
      <c r="IS294" s="97"/>
      <c r="IT294" s="97"/>
      <c r="IU294" s="97"/>
      <c r="IV294" s="97"/>
      <c r="IW294" s="97"/>
      <c r="IX294" s="97"/>
      <c r="IY294" s="97"/>
      <c r="IZ294" s="97"/>
      <c r="JA294" s="97"/>
      <c r="JB294" s="97"/>
      <c r="JC294" s="97"/>
      <c r="JD294" s="97"/>
      <c r="JE294" s="97"/>
      <c r="JF294" s="97"/>
      <c r="JG294" s="97"/>
      <c r="JH294" s="97"/>
      <c r="JI294" s="97"/>
      <c r="JJ294" s="97"/>
      <c r="JK294" s="97"/>
      <c r="JL294" s="97"/>
      <c r="JM294" s="97"/>
      <c r="JN294" s="97"/>
      <c r="JO294" s="97"/>
      <c r="JP294" s="97"/>
      <c r="JQ294" s="97"/>
      <c r="JR294" s="97"/>
      <c r="JS294" s="97"/>
      <c r="JT294" s="97"/>
      <c r="JU294" s="97"/>
      <c r="JV294" s="97"/>
      <c r="JW294" s="97"/>
      <c r="JX294" s="97"/>
      <c r="JY294" s="97"/>
      <c r="JZ294" s="97"/>
      <c r="KA294" s="97"/>
      <c r="KB294" s="97"/>
      <c r="KC294" s="97"/>
      <c r="KD294" s="97"/>
      <c r="KE294" s="97"/>
      <c r="KF294" s="97"/>
      <c r="KG294" s="97"/>
      <c r="KH294" s="97"/>
      <c r="KI294" s="97"/>
      <c r="KJ294" s="97"/>
      <c r="KK294" s="97"/>
      <c r="KL294" s="97"/>
      <c r="KM294" s="97"/>
      <c r="KN294" s="97"/>
      <c r="KO294" s="97"/>
      <c r="KP294" s="97"/>
      <c r="KQ294" s="97"/>
      <c r="KR294" s="97"/>
      <c r="KS294" s="97"/>
      <c r="KT294" s="97"/>
      <c r="KU294" s="97"/>
      <c r="KV294" s="97"/>
      <c r="KW294" s="97"/>
      <c r="KX294" s="97"/>
      <c r="KY294" s="97"/>
      <c r="KZ294" s="97"/>
      <c r="LA294" s="97"/>
      <c r="LB294" s="97"/>
      <c r="LC294" s="97"/>
      <c r="LD294" s="97"/>
      <c r="LE294" s="97"/>
      <c r="LF294" s="97"/>
      <c r="LG294" s="97"/>
      <c r="LH294" s="97"/>
      <c r="LI294" s="97"/>
      <c r="LJ294" s="97"/>
      <c r="LK294" s="97"/>
      <c r="LL294" s="97"/>
      <c r="LM294" s="97"/>
      <c r="LN294" s="97"/>
      <c r="LO294" s="97"/>
      <c r="LP294" s="97"/>
      <c r="LQ294" s="97"/>
      <c r="LR294" s="97"/>
      <c r="LS294" s="97"/>
      <c r="LT294" s="97"/>
      <c r="LU294" s="97"/>
      <c r="LV294" s="97"/>
      <c r="LW294" s="97"/>
      <c r="LX294" s="97"/>
      <c r="LY294" s="97"/>
      <c r="LZ294" s="97"/>
      <c r="MA294" s="97"/>
      <c r="MB294" s="97"/>
      <c r="MC294" s="97"/>
      <c r="MD294" s="97"/>
      <c r="ME294" s="97"/>
      <c r="MF294" s="97"/>
      <c r="MG294" s="97"/>
      <c r="MH294" s="97"/>
      <c r="MI294" s="97"/>
      <c r="MJ294" s="97"/>
      <c r="MK294" s="97"/>
      <c r="ML294" s="97"/>
      <c r="MM294" s="97"/>
      <c r="MN294" s="97"/>
      <c r="MO294" s="97"/>
      <c r="MP294" s="97"/>
      <c r="MQ294" s="97"/>
      <c r="MR294" s="97"/>
      <c r="MS294" s="97"/>
      <c r="MT294" s="97"/>
      <c r="MU294" s="97"/>
      <c r="MV294" s="97"/>
      <c r="MW294" s="97"/>
      <c r="MX294" s="97"/>
      <c r="MY294" s="97"/>
      <c r="MZ294" s="97"/>
      <c r="NA294" s="97"/>
      <c r="NB294" s="97"/>
      <c r="NC294" s="97"/>
      <c r="ND294" s="97"/>
      <c r="NE294" s="97"/>
      <c r="NF294" s="97"/>
      <c r="NG294" s="97"/>
      <c r="NH294" s="97"/>
      <c r="NI294" s="97"/>
      <c r="NJ294" s="97"/>
      <c r="NK294" s="97"/>
      <c r="NL294" s="97"/>
      <c r="NM294" s="97"/>
      <c r="NN294" s="97"/>
      <c r="NO294" s="97"/>
      <c r="NP294" s="97"/>
      <c r="NQ294" s="97"/>
      <c r="NR294" s="97"/>
      <c r="NS294" s="97"/>
      <c r="NT294" s="97"/>
      <c r="NU294" s="97"/>
      <c r="NV294" s="97"/>
      <c r="NW294" s="97"/>
      <c r="NX294" s="97"/>
      <c r="NY294" s="97"/>
      <c r="NZ294" s="97"/>
      <c r="OA294" s="97"/>
      <c r="OB294" s="97"/>
      <c r="OC294" s="97"/>
      <c r="OD294" s="97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7"/>
      <c r="OQ294" s="97"/>
      <c r="OR294" s="97"/>
      <c r="OS294" s="97"/>
      <c r="OT294" s="97"/>
      <c r="OU294" s="97"/>
      <c r="OV294" s="97"/>
      <c r="OW294" s="97"/>
      <c r="OX294" s="97"/>
      <c r="OY294" s="97"/>
      <c r="OZ294" s="97"/>
      <c r="PA294" s="97"/>
      <c r="PB294" s="97"/>
      <c r="PC294" s="97"/>
      <c r="PD294" s="97"/>
      <c r="PE294" s="97"/>
      <c r="PF294" s="97"/>
      <c r="PG294" s="97"/>
      <c r="PH294" s="97"/>
      <c r="PI294" s="97"/>
      <c r="PJ294" s="97"/>
      <c r="PK294" s="97"/>
      <c r="PL294" s="97"/>
      <c r="PM294" s="97"/>
      <c r="PN294" s="97"/>
      <c r="PO294" s="97"/>
      <c r="PP294" s="97"/>
      <c r="PQ294" s="97"/>
      <c r="PR294" s="97"/>
      <c r="PS294" s="97"/>
      <c r="PT294" s="97"/>
      <c r="PU294" s="97"/>
      <c r="PV294" s="97"/>
      <c r="PW294" s="97"/>
      <c r="PX294" s="97"/>
      <c r="PY294" s="97"/>
      <c r="PZ294" s="97"/>
      <c r="QA294" s="97"/>
      <c r="QB294" s="97"/>
      <c r="QC294" s="97"/>
      <c r="QD294" s="97"/>
      <c r="QE294" s="97"/>
      <c r="QF294" s="97"/>
      <c r="QG294" s="97"/>
      <c r="QH294" s="97"/>
      <c r="QI294" s="97"/>
      <c r="QJ294" s="97"/>
      <c r="QK294" s="97"/>
      <c r="QL294" s="97"/>
      <c r="QM294" s="97"/>
      <c r="QN294" s="97"/>
      <c r="QO294" s="97"/>
      <c r="QP294" s="97"/>
      <c r="QQ294" s="97"/>
      <c r="QR294" s="97"/>
      <c r="QS294" s="97"/>
      <c r="QT294" s="97"/>
      <c r="QU294" s="97"/>
      <c r="QV294" s="97"/>
      <c r="QW294" s="97"/>
      <c r="QX294" s="97"/>
      <c r="QY294" s="97"/>
      <c r="QZ294" s="97"/>
      <c r="RA294" s="97"/>
      <c r="RB294" s="97"/>
      <c r="RC294" s="97"/>
      <c r="RD294" s="97"/>
      <c r="RE294" s="97"/>
      <c r="RF294" s="97"/>
      <c r="RG294" s="97"/>
      <c r="RH294" s="97"/>
      <c r="RI294" s="97"/>
      <c r="RJ294" s="97"/>
      <c r="RK294" s="97"/>
      <c r="RL294" s="97"/>
      <c r="RM294" s="97"/>
      <c r="RN294" s="97"/>
      <c r="RO294" s="97"/>
      <c r="RP294" s="97"/>
      <c r="RQ294" s="97"/>
      <c r="RR294" s="97"/>
      <c r="RS294" s="97"/>
      <c r="RT294" s="97"/>
      <c r="RU294" s="97"/>
      <c r="RV294" s="97"/>
      <c r="RW294" s="97"/>
      <c r="RX294" s="97"/>
      <c r="RY294" s="97"/>
      <c r="RZ294" s="97"/>
      <c r="SA294" s="97"/>
      <c r="SB294" s="97"/>
      <c r="SC294" s="97"/>
      <c r="SD294" s="97"/>
      <c r="SE294" s="97"/>
      <c r="SF294" s="97"/>
      <c r="SG294" s="97"/>
      <c r="SH294" s="97"/>
      <c r="SI294" s="97"/>
      <c r="SJ294" s="97"/>
      <c r="SK294" s="97"/>
      <c r="SL294" s="97"/>
      <c r="SM294" s="97"/>
      <c r="SN294" s="97"/>
      <c r="SO294" s="97"/>
      <c r="SP294" s="97"/>
      <c r="SQ294" s="97"/>
      <c r="SR294" s="97"/>
      <c r="SS294" s="97"/>
      <c r="ST294" s="97"/>
      <c r="SU294" s="97"/>
      <c r="SV294" s="97"/>
      <c r="SW294" s="97"/>
      <c r="SX294" s="97"/>
      <c r="SY294" s="97"/>
      <c r="SZ294" s="97"/>
      <c r="TA294" s="97"/>
      <c r="TB294" s="97"/>
      <c r="TC294" s="97"/>
      <c r="TD294" s="97"/>
      <c r="TE294" s="97"/>
      <c r="TF294" s="97"/>
      <c r="TG294" s="97"/>
      <c r="TH294" s="97"/>
      <c r="TI294" s="97"/>
      <c r="TJ294" s="97"/>
      <c r="TK294" s="97"/>
      <c r="TL294" s="97"/>
      <c r="TM294" s="97"/>
      <c r="TN294" s="97"/>
      <c r="TO294" s="97"/>
      <c r="TP294" s="97"/>
      <c r="TQ294" s="97"/>
      <c r="TR294" s="97"/>
      <c r="TS294" s="97"/>
      <c r="TT294" s="97"/>
      <c r="TU294" s="97"/>
      <c r="TV294" s="97"/>
      <c r="TW294" s="97"/>
      <c r="TX294" s="97"/>
      <c r="TY294" s="97"/>
      <c r="TZ294" s="97"/>
      <c r="UA294" s="97"/>
      <c r="UB294" s="97"/>
      <c r="UC294" s="97"/>
      <c r="UD294" s="97"/>
      <c r="UE294" s="97"/>
      <c r="UF294" s="97"/>
      <c r="UG294" s="97"/>
      <c r="UH294" s="97"/>
      <c r="UI294" s="97"/>
      <c r="UJ294" s="97"/>
      <c r="UK294" s="97"/>
      <c r="UL294" s="97"/>
      <c r="UM294" s="97"/>
      <c r="UN294" s="97"/>
      <c r="UO294" s="97"/>
      <c r="UP294" s="97"/>
      <c r="UQ294" s="97"/>
      <c r="UR294" s="97"/>
      <c r="US294" s="97"/>
      <c r="UT294" s="97"/>
      <c r="UU294" s="97"/>
      <c r="UV294" s="97"/>
      <c r="UW294" s="97"/>
      <c r="UX294" s="97"/>
      <c r="UY294" s="97"/>
      <c r="UZ294" s="97"/>
      <c r="VA294" s="97"/>
      <c r="VB294" s="97"/>
      <c r="VC294" s="97"/>
      <c r="VD294" s="97"/>
      <c r="VE294" s="97"/>
      <c r="VF294" s="97"/>
    </row>
    <row r="295" spans="1:578" s="98" customFormat="1" ht="15">
      <c r="A295" s="84">
        <v>217</v>
      </c>
      <c r="B295" s="29" t="s">
        <v>43</v>
      </c>
      <c r="C295" s="85" t="s">
        <v>44</v>
      </c>
      <c r="D295" s="86">
        <v>203</v>
      </c>
      <c r="E295" s="85" t="s">
        <v>45</v>
      </c>
      <c r="F295" s="25" t="s">
        <v>46</v>
      </c>
      <c r="G295" s="29" t="s">
        <v>185</v>
      </c>
      <c r="H295" s="26" t="s">
        <v>186</v>
      </c>
      <c r="I295" s="89">
        <v>39295</v>
      </c>
      <c r="J295" s="90">
        <v>6</v>
      </c>
      <c r="K295" s="90"/>
      <c r="L295" s="88">
        <v>40</v>
      </c>
      <c r="M295" s="88" t="s">
        <v>54</v>
      </c>
      <c r="N295" s="88" t="s">
        <v>59</v>
      </c>
      <c r="O295" s="26" t="s">
        <v>174</v>
      </c>
      <c r="P295" s="87" t="s">
        <v>1174</v>
      </c>
      <c r="Q295" s="34" t="s">
        <v>1148</v>
      </c>
      <c r="R295" s="88">
        <v>1</v>
      </c>
      <c r="S295" s="92">
        <v>11383</v>
      </c>
      <c r="T295" s="92">
        <v>500</v>
      </c>
      <c r="U295" s="92"/>
      <c r="V295" s="91">
        <f t="shared" si="116"/>
        <v>11883</v>
      </c>
      <c r="W295" s="92">
        <f t="shared" si="126"/>
        <v>2376.6</v>
      </c>
      <c r="X295" s="92"/>
      <c r="Y295" s="92">
        <f t="shared" si="117"/>
        <v>14259.6</v>
      </c>
      <c r="Z295" s="92">
        <v>915</v>
      </c>
      <c r="AA295" s="92">
        <v>616</v>
      </c>
      <c r="AB295" s="92">
        <f>102.68*3</f>
        <v>308.04000000000002</v>
      </c>
      <c r="AC295" s="92">
        <f t="shared" si="118"/>
        <v>2495.4299999999998</v>
      </c>
      <c r="AD295" s="92">
        <f t="shared" si="119"/>
        <v>427.78800000000001</v>
      </c>
      <c r="AE295" s="92">
        <f t="shared" si="120"/>
        <v>727.2396</v>
      </c>
      <c r="AF295" s="92">
        <f t="shared" si="121"/>
        <v>285.19200000000001</v>
      </c>
      <c r="AG295" s="92">
        <f t="shared" si="122"/>
        <v>2631.7666666666669</v>
      </c>
      <c r="AH295" s="92">
        <f t="shared" si="123"/>
        <v>26317.666666666668</v>
      </c>
      <c r="AI295" s="92">
        <f t="shared" si="124"/>
        <v>7895.3</v>
      </c>
      <c r="AJ295" s="92">
        <f t="shared" si="127"/>
        <v>23104.684044444446</v>
      </c>
      <c r="AK295" s="92">
        <f t="shared" si="125"/>
        <v>277256.20853333338</v>
      </c>
      <c r="AL295" s="92"/>
      <c r="AM295" s="92"/>
      <c r="AN295" s="92"/>
      <c r="AO295" s="92"/>
      <c r="AP295" s="97"/>
      <c r="AQ295" s="94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  <c r="HG295" s="97"/>
      <c r="HH295" s="97"/>
      <c r="HI295" s="97"/>
      <c r="HJ295" s="97"/>
      <c r="HK295" s="97"/>
      <c r="HL295" s="97"/>
      <c r="HM295" s="97"/>
      <c r="HN295" s="97"/>
      <c r="HO295" s="97"/>
      <c r="HP295" s="97"/>
      <c r="HQ295" s="97"/>
      <c r="HR295" s="97"/>
      <c r="HS295" s="97"/>
      <c r="HT295" s="97"/>
      <c r="HU295" s="97"/>
      <c r="HV295" s="97"/>
      <c r="HW295" s="97"/>
      <c r="HX295" s="97"/>
      <c r="HY295" s="97"/>
      <c r="HZ295" s="97"/>
      <c r="IA295" s="97"/>
      <c r="IB295" s="97"/>
      <c r="IC295" s="97"/>
      <c r="ID295" s="97"/>
      <c r="IE295" s="97"/>
      <c r="IF295" s="97"/>
      <c r="IG295" s="97"/>
      <c r="IH295" s="97"/>
      <c r="II295" s="97"/>
      <c r="IJ295" s="97"/>
      <c r="IK295" s="97"/>
      <c r="IL295" s="97"/>
      <c r="IM295" s="97"/>
      <c r="IN295" s="97"/>
      <c r="IO295" s="97"/>
      <c r="IP295" s="97"/>
      <c r="IQ295" s="97"/>
      <c r="IR295" s="97"/>
      <c r="IS295" s="97"/>
      <c r="IT295" s="97"/>
      <c r="IU295" s="97"/>
      <c r="IV295" s="97"/>
      <c r="IW295" s="97"/>
      <c r="IX295" s="97"/>
      <c r="IY295" s="97"/>
      <c r="IZ295" s="97"/>
      <c r="JA295" s="97"/>
      <c r="JB295" s="97"/>
      <c r="JC295" s="97"/>
      <c r="JD295" s="97"/>
      <c r="JE295" s="97"/>
      <c r="JF295" s="97"/>
      <c r="JG295" s="97"/>
      <c r="JH295" s="97"/>
      <c r="JI295" s="97"/>
      <c r="JJ295" s="97"/>
      <c r="JK295" s="97"/>
      <c r="JL295" s="97"/>
      <c r="JM295" s="97"/>
      <c r="JN295" s="97"/>
      <c r="JO295" s="97"/>
      <c r="JP295" s="97"/>
      <c r="JQ295" s="97"/>
      <c r="JR295" s="97"/>
      <c r="JS295" s="97"/>
      <c r="JT295" s="97"/>
      <c r="JU295" s="97"/>
      <c r="JV295" s="97"/>
      <c r="JW295" s="97"/>
      <c r="JX295" s="97"/>
      <c r="JY295" s="97"/>
      <c r="JZ295" s="97"/>
      <c r="KA295" s="97"/>
      <c r="KB295" s="97"/>
      <c r="KC295" s="97"/>
      <c r="KD295" s="97"/>
      <c r="KE295" s="97"/>
      <c r="KF295" s="97"/>
      <c r="KG295" s="97"/>
      <c r="KH295" s="97"/>
      <c r="KI295" s="97"/>
      <c r="KJ295" s="97"/>
      <c r="KK295" s="97"/>
      <c r="KL295" s="97"/>
      <c r="KM295" s="97"/>
      <c r="KN295" s="97"/>
      <c r="KO295" s="97"/>
      <c r="KP295" s="97"/>
      <c r="KQ295" s="97"/>
      <c r="KR295" s="97"/>
      <c r="KS295" s="97"/>
      <c r="KT295" s="97"/>
      <c r="KU295" s="97"/>
      <c r="KV295" s="97"/>
      <c r="KW295" s="97"/>
      <c r="KX295" s="97"/>
      <c r="KY295" s="97"/>
      <c r="KZ295" s="97"/>
      <c r="LA295" s="97"/>
      <c r="LB295" s="97"/>
      <c r="LC295" s="97"/>
      <c r="LD295" s="97"/>
      <c r="LE295" s="97"/>
      <c r="LF295" s="97"/>
      <c r="LG295" s="97"/>
      <c r="LH295" s="97"/>
      <c r="LI295" s="97"/>
      <c r="LJ295" s="97"/>
      <c r="LK295" s="97"/>
      <c r="LL295" s="97"/>
      <c r="LM295" s="97"/>
      <c r="LN295" s="97"/>
      <c r="LO295" s="97"/>
      <c r="LP295" s="97"/>
      <c r="LQ295" s="97"/>
      <c r="LR295" s="97"/>
      <c r="LS295" s="97"/>
      <c r="LT295" s="97"/>
      <c r="LU295" s="97"/>
      <c r="LV295" s="97"/>
      <c r="LW295" s="97"/>
      <c r="LX295" s="97"/>
      <c r="LY295" s="97"/>
      <c r="LZ295" s="97"/>
      <c r="MA295" s="97"/>
      <c r="MB295" s="97"/>
      <c r="MC295" s="97"/>
      <c r="MD295" s="97"/>
      <c r="ME295" s="97"/>
      <c r="MF295" s="97"/>
      <c r="MG295" s="97"/>
      <c r="MH295" s="97"/>
      <c r="MI295" s="97"/>
      <c r="MJ295" s="97"/>
      <c r="MK295" s="97"/>
      <c r="ML295" s="97"/>
      <c r="MM295" s="97"/>
      <c r="MN295" s="97"/>
      <c r="MO295" s="97"/>
      <c r="MP295" s="97"/>
      <c r="MQ295" s="97"/>
      <c r="MR295" s="97"/>
      <c r="MS295" s="97"/>
      <c r="MT295" s="97"/>
      <c r="MU295" s="97"/>
      <c r="MV295" s="97"/>
      <c r="MW295" s="97"/>
      <c r="MX295" s="97"/>
      <c r="MY295" s="97"/>
      <c r="MZ295" s="97"/>
      <c r="NA295" s="97"/>
      <c r="NB295" s="97"/>
      <c r="NC295" s="97"/>
      <c r="ND295" s="97"/>
      <c r="NE295" s="97"/>
      <c r="NF295" s="97"/>
      <c r="NG295" s="97"/>
      <c r="NH295" s="97"/>
      <c r="NI295" s="97"/>
      <c r="NJ295" s="97"/>
      <c r="NK295" s="97"/>
      <c r="NL295" s="97"/>
      <c r="NM295" s="97"/>
      <c r="NN295" s="97"/>
      <c r="NO295" s="97"/>
      <c r="NP295" s="97"/>
      <c r="NQ295" s="97"/>
      <c r="NR295" s="97"/>
      <c r="NS295" s="97"/>
      <c r="NT295" s="97"/>
      <c r="NU295" s="97"/>
      <c r="NV295" s="97"/>
      <c r="NW295" s="97"/>
      <c r="NX295" s="97"/>
      <c r="NY295" s="97"/>
      <c r="NZ295" s="97"/>
      <c r="OA295" s="97"/>
      <c r="OB295" s="97"/>
      <c r="OC295" s="97"/>
      <c r="OD295" s="97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7"/>
      <c r="OQ295" s="97"/>
      <c r="OR295" s="97"/>
      <c r="OS295" s="97"/>
      <c r="OT295" s="97"/>
      <c r="OU295" s="97"/>
      <c r="OV295" s="97"/>
      <c r="OW295" s="97"/>
      <c r="OX295" s="97"/>
      <c r="OY295" s="97"/>
      <c r="OZ295" s="97"/>
      <c r="PA295" s="97"/>
      <c r="PB295" s="97"/>
      <c r="PC295" s="97"/>
      <c r="PD295" s="97"/>
      <c r="PE295" s="97"/>
      <c r="PF295" s="97"/>
      <c r="PG295" s="97"/>
      <c r="PH295" s="97"/>
      <c r="PI295" s="97"/>
      <c r="PJ295" s="97"/>
      <c r="PK295" s="97"/>
      <c r="PL295" s="97"/>
      <c r="PM295" s="97"/>
      <c r="PN295" s="97"/>
      <c r="PO295" s="97"/>
      <c r="PP295" s="97"/>
      <c r="PQ295" s="97"/>
      <c r="PR295" s="97"/>
      <c r="PS295" s="97"/>
      <c r="PT295" s="97"/>
      <c r="PU295" s="97"/>
      <c r="PV295" s="97"/>
      <c r="PW295" s="97"/>
      <c r="PX295" s="97"/>
      <c r="PY295" s="97"/>
      <c r="PZ295" s="97"/>
      <c r="QA295" s="97"/>
      <c r="QB295" s="97"/>
      <c r="QC295" s="97"/>
      <c r="QD295" s="97"/>
      <c r="QE295" s="97"/>
      <c r="QF295" s="97"/>
      <c r="QG295" s="97"/>
      <c r="QH295" s="97"/>
      <c r="QI295" s="97"/>
      <c r="QJ295" s="97"/>
      <c r="QK295" s="97"/>
      <c r="QL295" s="97"/>
      <c r="QM295" s="97"/>
      <c r="QN295" s="97"/>
      <c r="QO295" s="97"/>
      <c r="QP295" s="97"/>
      <c r="QQ295" s="97"/>
      <c r="QR295" s="97"/>
      <c r="QS295" s="97"/>
      <c r="QT295" s="97"/>
      <c r="QU295" s="97"/>
      <c r="QV295" s="97"/>
      <c r="QW295" s="97"/>
      <c r="QX295" s="97"/>
      <c r="QY295" s="97"/>
      <c r="QZ295" s="97"/>
      <c r="RA295" s="97"/>
      <c r="RB295" s="97"/>
      <c r="RC295" s="97"/>
      <c r="RD295" s="97"/>
      <c r="RE295" s="97"/>
      <c r="RF295" s="97"/>
      <c r="RG295" s="97"/>
      <c r="RH295" s="97"/>
      <c r="RI295" s="97"/>
      <c r="RJ295" s="97"/>
      <c r="RK295" s="97"/>
      <c r="RL295" s="97"/>
      <c r="RM295" s="97"/>
      <c r="RN295" s="97"/>
      <c r="RO295" s="97"/>
      <c r="RP295" s="97"/>
      <c r="RQ295" s="97"/>
      <c r="RR295" s="97"/>
      <c r="RS295" s="97"/>
      <c r="RT295" s="97"/>
      <c r="RU295" s="97"/>
      <c r="RV295" s="97"/>
      <c r="RW295" s="97"/>
      <c r="RX295" s="97"/>
      <c r="RY295" s="97"/>
      <c r="RZ295" s="97"/>
      <c r="SA295" s="97"/>
      <c r="SB295" s="97"/>
      <c r="SC295" s="97"/>
      <c r="SD295" s="97"/>
      <c r="SE295" s="97"/>
      <c r="SF295" s="97"/>
      <c r="SG295" s="97"/>
      <c r="SH295" s="97"/>
      <c r="SI295" s="97"/>
      <c r="SJ295" s="97"/>
      <c r="SK295" s="97"/>
      <c r="SL295" s="97"/>
      <c r="SM295" s="97"/>
      <c r="SN295" s="97"/>
      <c r="SO295" s="97"/>
      <c r="SP295" s="97"/>
      <c r="SQ295" s="97"/>
      <c r="SR295" s="97"/>
      <c r="SS295" s="97"/>
      <c r="ST295" s="97"/>
      <c r="SU295" s="97"/>
      <c r="SV295" s="97"/>
      <c r="SW295" s="97"/>
      <c r="SX295" s="97"/>
      <c r="SY295" s="97"/>
      <c r="SZ295" s="97"/>
      <c r="TA295" s="97"/>
      <c r="TB295" s="97"/>
      <c r="TC295" s="97"/>
      <c r="TD295" s="97"/>
      <c r="TE295" s="97"/>
      <c r="TF295" s="97"/>
      <c r="TG295" s="97"/>
      <c r="TH295" s="97"/>
      <c r="TI295" s="97"/>
      <c r="TJ295" s="97"/>
      <c r="TK295" s="97"/>
      <c r="TL295" s="97"/>
      <c r="TM295" s="97"/>
      <c r="TN295" s="97"/>
      <c r="TO295" s="97"/>
      <c r="TP295" s="97"/>
      <c r="TQ295" s="97"/>
      <c r="TR295" s="97"/>
      <c r="TS295" s="97"/>
      <c r="TT295" s="97"/>
      <c r="TU295" s="97"/>
      <c r="TV295" s="97"/>
      <c r="TW295" s="97"/>
      <c r="TX295" s="97"/>
      <c r="TY295" s="97"/>
      <c r="TZ295" s="97"/>
      <c r="UA295" s="97"/>
      <c r="UB295" s="97"/>
      <c r="UC295" s="97"/>
      <c r="UD295" s="97"/>
      <c r="UE295" s="97"/>
      <c r="UF295" s="97"/>
      <c r="UG295" s="97"/>
      <c r="UH295" s="97"/>
      <c r="UI295" s="97"/>
      <c r="UJ295" s="97"/>
      <c r="UK295" s="97"/>
      <c r="UL295" s="97"/>
      <c r="UM295" s="97"/>
      <c r="UN295" s="97"/>
      <c r="UO295" s="97"/>
      <c r="UP295" s="97"/>
      <c r="UQ295" s="97"/>
      <c r="UR295" s="97"/>
      <c r="US295" s="97"/>
      <c r="UT295" s="97"/>
      <c r="UU295" s="97"/>
      <c r="UV295" s="97"/>
      <c r="UW295" s="97"/>
      <c r="UX295" s="97"/>
      <c r="UY295" s="97"/>
      <c r="UZ295" s="97"/>
      <c r="VA295" s="97"/>
      <c r="VB295" s="97"/>
      <c r="VC295" s="97"/>
      <c r="VD295" s="97"/>
      <c r="VE295" s="97"/>
      <c r="VF295" s="97"/>
    </row>
    <row r="296" spans="1:578" s="98" customFormat="1" ht="15">
      <c r="A296" s="84">
        <v>218</v>
      </c>
      <c r="B296" s="29" t="s">
        <v>43</v>
      </c>
      <c r="C296" s="85" t="s">
        <v>44</v>
      </c>
      <c r="D296" s="86">
        <v>203</v>
      </c>
      <c r="E296" s="85" t="s">
        <v>45</v>
      </c>
      <c r="F296" s="25" t="s">
        <v>46</v>
      </c>
      <c r="G296" s="29" t="s">
        <v>718</v>
      </c>
      <c r="H296" s="26" t="s">
        <v>719</v>
      </c>
      <c r="I296" s="89">
        <v>41716</v>
      </c>
      <c r="J296" s="90" t="s">
        <v>313</v>
      </c>
      <c r="K296" s="90"/>
      <c r="L296" s="88">
        <v>40</v>
      </c>
      <c r="M296" s="88" t="s">
        <v>49</v>
      </c>
      <c r="N296" s="88" t="s">
        <v>59</v>
      </c>
      <c r="O296" s="26" t="s">
        <v>720</v>
      </c>
      <c r="P296" s="87" t="s">
        <v>1174</v>
      </c>
      <c r="Q296" s="34" t="s">
        <v>1148</v>
      </c>
      <c r="R296" s="88">
        <v>1</v>
      </c>
      <c r="S296" s="92">
        <v>10688</v>
      </c>
      <c r="T296" s="92">
        <v>500</v>
      </c>
      <c r="U296" s="92"/>
      <c r="V296" s="91">
        <f t="shared" si="116"/>
        <v>11188</v>
      </c>
      <c r="W296" s="92">
        <f t="shared" si="126"/>
        <v>2237.6</v>
      </c>
      <c r="X296" s="92"/>
      <c r="Y296" s="92">
        <f t="shared" si="117"/>
        <v>13425.6</v>
      </c>
      <c r="Z296" s="92">
        <v>802</v>
      </c>
      <c r="AA296" s="92">
        <v>482</v>
      </c>
      <c r="AB296" s="93">
        <f>102.68*2</f>
        <v>205.36</v>
      </c>
      <c r="AC296" s="92">
        <f t="shared" si="118"/>
        <v>2349.48</v>
      </c>
      <c r="AD296" s="92">
        <f t="shared" si="119"/>
        <v>402.76799999999997</v>
      </c>
      <c r="AE296" s="92">
        <f t="shared" si="120"/>
        <v>684.7056</v>
      </c>
      <c r="AF296" s="92">
        <f t="shared" si="121"/>
        <v>268.512</v>
      </c>
      <c r="AG296" s="92">
        <f t="shared" si="122"/>
        <v>2451.6</v>
      </c>
      <c r="AH296" s="92">
        <f t="shared" si="123"/>
        <v>24516</v>
      </c>
      <c r="AI296" s="92">
        <f t="shared" si="124"/>
        <v>7354.8</v>
      </c>
      <c r="AJ296" s="92">
        <f t="shared" si="127"/>
        <v>21480.625599999999</v>
      </c>
      <c r="AK296" s="92">
        <f t="shared" si="125"/>
        <v>257767.50719999999</v>
      </c>
      <c r="AL296" s="92"/>
      <c r="AM296" s="92"/>
      <c r="AN296" s="92"/>
      <c r="AO296" s="92"/>
      <c r="AP296" s="97"/>
      <c r="AQ296" s="94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97"/>
      <c r="CV296" s="97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  <c r="HG296" s="97"/>
      <c r="HH296" s="97"/>
      <c r="HI296" s="97"/>
      <c r="HJ296" s="97"/>
      <c r="HK296" s="97"/>
      <c r="HL296" s="97"/>
      <c r="HM296" s="97"/>
      <c r="HN296" s="97"/>
      <c r="HO296" s="97"/>
      <c r="HP296" s="97"/>
      <c r="HQ296" s="97"/>
      <c r="HR296" s="97"/>
      <c r="HS296" s="97"/>
      <c r="HT296" s="97"/>
      <c r="HU296" s="97"/>
      <c r="HV296" s="97"/>
      <c r="HW296" s="97"/>
      <c r="HX296" s="97"/>
      <c r="HY296" s="97"/>
      <c r="HZ296" s="97"/>
      <c r="IA296" s="97"/>
      <c r="IB296" s="97"/>
      <c r="IC296" s="97"/>
      <c r="ID296" s="97"/>
      <c r="IE296" s="97"/>
      <c r="IF296" s="97"/>
      <c r="IG296" s="97"/>
      <c r="IH296" s="97"/>
      <c r="II296" s="97"/>
      <c r="IJ296" s="97"/>
      <c r="IK296" s="97"/>
      <c r="IL296" s="97"/>
      <c r="IM296" s="97"/>
      <c r="IN296" s="97"/>
      <c r="IO296" s="97"/>
      <c r="IP296" s="97"/>
      <c r="IQ296" s="97"/>
      <c r="IR296" s="97"/>
      <c r="IS296" s="97"/>
      <c r="IT296" s="97"/>
      <c r="IU296" s="97"/>
      <c r="IV296" s="97"/>
      <c r="IW296" s="97"/>
      <c r="IX296" s="97"/>
      <c r="IY296" s="97"/>
      <c r="IZ296" s="97"/>
      <c r="JA296" s="97"/>
      <c r="JB296" s="97"/>
      <c r="JC296" s="97"/>
      <c r="JD296" s="97"/>
      <c r="JE296" s="97"/>
      <c r="JF296" s="97"/>
      <c r="JG296" s="97"/>
      <c r="JH296" s="97"/>
      <c r="JI296" s="97"/>
      <c r="JJ296" s="97"/>
      <c r="JK296" s="97"/>
      <c r="JL296" s="97"/>
      <c r="JM296" s="97"/>
      <c r="JN296" s="97"/>
      <c r="JO296" s="97"/>
      <c r="JP296" s="97"/>
      <c r="JQ296" s="97"/>
      <c r="JR296" s="97"/>
      <c r="JS296" s="97"/>
      <c r="JT296" s="97"/>
      <c r="JU296" s="97"/>
      <c r="JV296" s="97"/>
      <c r="JW296" s="97"/>
      <c r="JX296" s="97"/>
      <c r="JY296" s="97"/>
      <c r="JZ296" s="97"/>
      <c r="KA296" s="97"/>
      <c r="KB296" s="97"/>
      <c r="KC296" s="97"/>
      <c r="KD296" s="97"/>
      <c r="KE296" s="97"/>
      <c r="KF296" s="97"/>
      <c r="KG296" s="97"/>
      <c r="KH296" s="97"/>
      <c r="KI296" s="97"/>
      <c r="KJ296" s="97"/>
      <c r="KK296" s="97"/>
      <c r="KL296" s="97"/>
      <c r="KM296" s="97"/>
      <c r="KN296" s="97"/>
      <c r="KO296" s="97"/>
      <c r="KP296" s="97"/>
      <c r="KQ296" s="97"/>
      <c r="KR296" s="97"/>
      <c r="KS296" s="97"/>
      <c r="KT296" s="97"/>
      <c r="KU296" s="97"/>
      <c r="KV296" s="97"/>
      <c r="KW296" s="97"/>
      <c r="KX296" s="97"/>
      <c r="KY296" s="97"/>
      <c r="KZ296" s="97"/>
      <c r="LA296" s="97"/>
      <c r="LB296" s="97"/>
      <c r="LC296" s="97"/>
      <c r="LD296" s="97"/>
      <c r="LE296" s="97"/>
      <c r="LF296" s="97"/>
      <c r="LG296" s="97"/>
      <c r="LH296" s="97"/>
      <c r="LI296" s="97"/>
      <c r="LJ296" s="97"/>
      <c r="LK296" s="97"/>
      <c r="LL296" s="97"/>
      <c r="LM296" s="97"/>
      <c r="LN296" s="97"/>
      <c r="LO296" s="97"/>
      <c r="LP296" s="97"/>
      <c r="LQ296" s="97"/>
      <c r="LR296" s="97"/>
      <c r="LS296" s="97"/>
      <c r="LT296" s="97"/>
      <c r="LU296" s="97"/>
      <c r="LV296" s="97"/>
      <c r="LW296" s="97"/>
      <c r="LX296" s="97"/>
      <c r="LY296" s="97"/>
      <c r="LZ296" s="97"/>
      <c r="MA296" s="97"/>
      <c r="MB296" s="97"/>
      <c r="MC296" s="97"/>
      <c r="MD296" s="97"/>
      <c r="ME296" s="97"/>
      <c r="MF296" s="97"/>
      <c r="MG296" s="97"/>
      <c r="MH296" s="97"/>
      <c r="MI296" s="97"/>
      <c r="MJ296" s="97"/>
      <c r="MK296" s="97"/>
      <c r="ML296" s="97"/>
      <c r="MM296" s="97"/>
      <c r="MN296" s="97"/>
      <c r="MO296" s="97"/>
      <c r="MP296" s="97"/>
      <c r="MQ296" s="97"/>
      <c r="MR296" s="97"/>
      <c r="MS296" s="97"/>
      <c r="MT296" s="97"/>
      <c r="MU296" s="97"/>
      <c r="MV296" s="97"/>
      <c r="MW296" s="97"/>
      <c r="MX296" s="97"/>
      <c r="MY296" s="97"/>
      <c r="MZ296" s="97"/>
      <c r="NA296" s="97"/>
      <c r="NB296" s="97"/>
      <c r="NC296" s="97"/>
      <c r="ND296" s="97"/>
      <c r="NE296" s="97"/>
      <c r="NF296" s="97"/>
      <c r="NG296" s="97"/>
      <c r="NH296" s="97"/>
      <c r="NI296" s="97"/>
      <c r="NJ296" s="97"/>
      <c r="NK296" s="97"/>
      <c r="NL296" s="97"/>
      <c r="NM296" s="97"/>
      <c r="NN296" s="97"/>
      <c r="NO296" s="97"/>
      <c r="NP296" s="97"/>
      <c r="NQ296" s="97"/>
      <c r="NR296" s="97"/>
      <c r="NS296" s="97"/>
      <c r="NT296" s="97"/>
      <c r="NU296" s="97"/>
      <c r="NV296" s="97"/>
      <c r="NW296" s="97"/>
      <c r="NX296" s="97"/>
      <c r="NY296" s="97"/>
      <c r="NZ296" s="97"/>
      <c r="OA296" s="97"/>
      <c r="OB296" s="97"/>
      <c r="OC296" s="97"/>
      <c r="OD296" s="97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7"/>
      <c r="OQ296" s="97"/>
      <c r="OR296" s="97"/>
      <c r="OS296" s="97"/>
      <c r="OT296" s="97"/>
      <c r="OU296" s="97"/>
      <c r="OV296" s="97"/>
      <c r="OW296" s="97"/>
      <c r="OX296" s="97"/>
      <c r="OY296" s="97"/>
      <c r="OZ296" s="97"/>
      <c r="PA296" s="97"/>
      <c r="PB296" s="97"/>
      <c r="PC296" s="97"/>
      <c r="PD296" s="97"/>
      <c r="PE296" s="97"/>
      <c r="PF296" s="97"/>
      <c r="PG296" s="97"/>
      <c r="PH296" s="97"/>
      <c r="PI296" s="97"/>
      <c r="PJ296" s="97"/>
      <c r="PK296" s="97"/>
      <c r="PL296" s="97"/>
      <c r="PM296" s="97"/>
      <c r="PN296" s="97"/>
      <c r="PO296" s="97"/>
      <c r="PP296" s="97"/>
      <c r="PQ296" s="97"/>
      <c r="PR296" s="97"/>
      <c r="PS296" s="97"/>
      <c r="PT296" s="97"/>
      <c r="PU296" s="97"/>
      <c r="PV296" s="97"/>
      <c r="PW296" s="97"/>
      <c r="PX296" s="97"/>
      <c r="PY296" s="97"/>
      <c r="PZ296" s="97"/>
      <c r="QA296" s="97"/>
      <c r="QB296" s="97"/>
      <c r="QC296" s="97"/>
      <c r="QD296" s="97"/>
      <c r="QE296" s="97"/>
      <c r="QF296" s="97"/>
      <c r="QG296" s="97"/>
      <c r="QH296" s="97"/>
      <c r="QI296" s="97"/>
      <c r="QJ296" s="97"/>
      <c r="QK296" s="97"/>
      <c r="QL296" s="97"/>
      <c r="QM296" s="97"/>
      <c r="QN296" s="97"/>
      <c r="QO296" s="97"/>
      <c r="QP296" s="97"/>
      <c r="QQ296" s="97"/>
      <c r="QR296" s="97"/>
      <c r="QS296" s="97"/>
      <c r="QT296" s="97"/>
      <c r="QU296" s="97"/>
      <c r="QV296" s="97"/>
      <c r="QW296" s="97"/>
      <c r="QX296" s="97"/>
      <c r="QY296" s="97"/>
      <c r="QZ296" s="97"/>
      <c r="RA296" s="97"/>
      <c r="RB296" s="97"/>
      <c r="RC296" s="97"/>
      <c r="RD296" s="97"/>
      <c r="RE296" s="97"/>
      <c r="RF296" s="97"/>
      <c r="RG296" s="97"/>
      <c r="RH296" s="97"/>
      <c r="RI296" s="97"/>
      <c r="RJ296" s="97"/>
      <c r="RK296" s="97"/>
      <c r="RL296" s="97"/>
      <c r="RM296" s="97"/>
      <c r="RN296" s="97"/>
      <c r="RO296" s="97"/>
      <c r="RP296" s="97"/>
      <c r="RQ296" s="97"/>
      <c r="RR296" s="97"/>
      <c r="RS296" s="97"/>
      <c r="RT296" s="97"/>
      <c r="RU296" s="97"/>
      <c r="RV296" s="97"/>
      <c r="RW296" s="97"/>
      <c r="RX296" s="97"/>
      <c r="RY296" s="97"/>
      <c r="RZ296" s="97"/>
      <c r="SA296" s="97"/>
      <c r="SB296" s="97"/>
      <c r="SC296" s="97"/>
      <c r="SD296" s="97"/>
      <c r="SE296" s="97"/>
      <c r="SF296" s="97"/>
      <c r="SG296" s="97"/>
      <c r="SH296" s="97"/>
      <c r="SI296" s="97"/>
      <c r="SJ296" s="97"/>
      <c r="SK296" s="97"/>
      <c r="SL296" s="97"/>
      <c r="SM296" s="97"/>
      <c r="SN296" s="97"/>
      <c r="SO296" s="97"/>
      <c r="SP296" s="97"/>
      <c r="SQ296" s="97"/>
      <c r="SR296" s="97"/>
      <c r="SS296" s="97"/>
      <c r="ST296" s="97"/>
      <c r="SU296" s="97"/>
      <c r="SV296" s="97"/>
      <c r="SW296" s="97"/>
      <c r="SX296" s="97"/>
      <c r="SY296" s="97"/>
      <c r="SZ296" s="97"/>
      <c r="TA296" s="97"/>
      <c r="TB296" s="97"/>
      <c r="TC296" s="97"/>
      <c r="TD296" s="97"/>
      <c r="TE296" s="97"/>
      <c r="TF296" s="97"/>
      <c r="TG296" s="97"/>
      <c r="TH296" s="97"/>
      <c r="TI296" s="97"/>
      <c r="TJ296" s="97"/>
      <c r="TK296" s="97"/>
      <c r="TL296" s="97"/>
      <c r="TM296" s="97"/>
      <c r="TN296" s="97"/>
      <c r="TO296" s="97"/>
      <c r="TP296" s="97"/>
      <c r="TQ296" s="97"/>
      <c r="TR296" s="97"/>
      <c r="TS296" s="97"/>
      <c r="TT296" s="97"/>
      <c r="TU296" s="97"/>
      <c r="TV296" s="97"/>
      <c r="TW296" s="97"/>
      <c r="TX296" s="97"/>
      <c r="TY296" s="97"/>
      <c r="TZ296" s="97"/>
      <c r="UA296" s="97"/>
      <c r="UB296" s="97"/>
      <c r="UC296" s="97"/>
      <c r="UD296" s="97"/>
      <c r="UE296" s="97"/>
      <c r="UF296" s="97"/>
      <c r="UG296" s="97"/>
      <c r="UH296" s="97"/>
      <c r="UI296" s="97"/>
      <c r="UJ296" s="97"/>
      <c r="UK296" s="97"/>
      <c r="UL296" s="97"/>
      <c r="UM296" s="97"/>
      <c r="UN296" s="97"/>
      <c r="UO296" s="97"/>
      <c r="UP296" s="97"/>
      <c r="UQ296" s="97"/>
      <c r="UR296" s="97"/>
      <c r="US296" s="97"/>
      <c r="UT296" s="97"/>
      <c r="UU296" s="97"/>
      <c r="UV296" s="97"/>
      <c r="UW296" s="97"/>
      <c r="UX296" s="97"/>
      <c r="UY296" s="97"/>
      <c r="UZ296" s="97"/>
      <c r="VA296" s="97"/>
      <c r="VB296" s="97"/>
      <c r="VC296" s="97"/>
      <c r="VD296" s="97"/>
      <c r="VE296" s="97"/>
      <c r="VF296" s="97"/>
    </row>
    <row r="297" spans="1:578" s="98" customFormat="1" ht="15">
      <c r="A297" s="84">
        <v>219</v>
      </c>
      <c r="B297" s="29" t="s">
        <v>43</v>
      </c>
      <c r="C297" s="85" t="s">
        <v>44</v>
      </c>
      <c r="D297" s="86">
        <v>203</v>
      </c>
      <c r="E297" s="85" t="s">
        <v>45</v>
      </c>
      <c r="F297" s="25" t="s">
        <v>46</v>
      </c>
      <c r="G297" s="29" t="s">
        <v>721</v>
      </c>
      <c r="H297" s="26" t="s">
        <v>722</v>
      </c>
      <c r="I297" s="89">
        <v>42598</v>
      </c>
      <c r="J297" s="90" t="s">
        <v>87</v>
      </c>
      <c r="K297" s="90"/>
      <c r="L297" s="88">
        <v>40</v>
      </c>
      <c r="M297" s="88" t="s">
        <v>54</v>
      </c>
      <c r="N297" s="88" t="s">
        <v>59</v>
      </c>
      <c r="O297" s="26" t="s">
        <v>88</v>
      </c>
      <c r="P297" s="87" t="s">
        <v>1174</v>
      </c>
      <c r="Q297" s="34" t="s">
        <v>1148</v>
      </c>
      <c r="R297" s="88">
        <v>1</v>
      </c>
      <c r="S297" s="92">
        <v>13012</v>
      </c>
      <c r="T297" s="92">
        <v>600</v>
      </c>
      <c r="U297" s="92"/>
      <c r="V297" s="91">
        <f t="shared" si="116"/>
        <v>13612</v>
      </c>
      <c r="W297" s="92"/>
      <c r="X297" s="92"/>
      <c r="Y297" s="92">
        <f t="shared" si="117"/>
        <v>13612</v>
      </c>
      <c r="Z297" s="92">
        <v>957</v>
      </c>
      <c r="AA297" s="92">
        <v>661</v>
      </c>
      <c r="AB297" s="93"/>
      <c r="AC297" s="92">
        <f t="shared" si="118"/>
        <v>2382.1</v>
      </c>
      <c r="AD297" s="92">
        <f t="shared" si="119"/>
        <v>408.35999999999996</v>
      </c>
      <c r="AE297" s="92">
        <f t="shared" si="120"/>
        <v>694.21199999999999</v>
      </c>
      <c r="AF297" s="92">
        <f t="shared" si="121"/>
        <v>272.24</v>
      </c>
      <c r="AG297" s="92">
        <f t="shared" si="122"/>
        <v>2538.3333333333335</v>
      </c>
      <c r="AH297" s="92">
        <f t="shared" si="123"/>
        <v>25383.333333333336</v>
      </c>
      <c r="AI297" s="92">
        <f t="shared" si="124"/>
        <v>7615</v>
      </c>
      <c r="AJ297" s="92">
        <f t="shared" si="127"/>
        <v>21948.300888888891</v>
      </c>
      <c r="AK297" s="92">
        <f t="shared" si="125"/>
        <v>263379.6106666667</v>
      </c>
      <c r="AL297" s="92"/>
      <c r="AM297" s="92"/>
      <c r="AN297" s="92"/>
      <c r="AO297" s="92"/>
      <c r="AP297" s="97"/>
      <c r="AQ297" s="94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  <c r="HO297" s="97"/>
      <c r="HP297" s="97"/>
      <c r="HQ297" s="97"/>
      <c r="HR297" s="97"/>
      <c r="HS297" s="97"/>
      <c r="HT297" s="97"/>
      <c r="HU297" s="97"/>
      <c r="HV297" s="97"/>
      <c r="HW297" s="97"/>
      <c r="HX297" s="97"/>
      <c r="HY297" s="97"/>
      <c r="HZ297" s="97"/>
      <c r="IA297" s="97"/>
      <c r="IB297" s="97"/>
      <c r="IC297" s="97"/>
      <c r="ID297" s="97"/>
      <c r="IE297" s="97"/>
      <c r="IF297" s="97"/>
      <c r="IG297" s="97"/>
      <c r="IH297" s="97"/>
      <c r="II297" s="97"/>
      <c r="IJ297" s="97"/>
      <c r="IK297" s="97"/>
      <c r="IL297" s="97"/>
      <c r="IM297" s="97"/>
      <c r="IN297" s="97"/>
      <c r="IO297" s="97"/>
      <c r="IP297" s="97"/>
      <c r="IQ297" s="97"/>
      <c r="IR297" s="97"/>
      <c r="IS297" s="97"/>
      <c r="IT297" s="97"/>
      <c r="IU297" s="97"/>
      <c r="IV297" s="97"/>
      <c r="IW297" s="97"/>
      <c r="IX297" s="97"/>
      <c r="IY297" s="97"/>
      <c r="IZ297" s="97"/>
      <c r="JA297" s="97"/>
      <c r="JB297" s="97"/>
      <c r="JC297" s="97"/>
      <c r="JD297" s="97"/>
      <c r="JE297" s="97"/>
      <c r="JF297" s="97"/>
      <c r="JG297" s="97"/>
      <c r="JH297" s="97"/>
      <c r="JI297" s="97"/>
      <c r="JJ297" s="97"/>
      <c r="JK297" s="97"/>
      <c r="JL297" s="97"/>
      <c r="JM297" s="97"/>
      <c r="JN297" s="97"/>
      <c r="JO297" s="97"/>
      <c r="JP297" s="97"/>
      <c r="JQ297" s="97"/>
      <c r="JR297" s="97"/>
      <c r="JS297" s="97"/>
      <c r="JT297" s="97"/>
      <c r="JU297" s="97"/>
      <c r="JV297" s="97"/>
      <c r="JW297" s="97"/>
      <c r="JX297" s="97"/>
      <c r="JY297" s="97"/>
      <c r="JZ297" s="97"/>
      <c r="KA297" s="97"/>
      <c r="KB297" s="97"/>
      <c r="KC297" s="97"/>
      <c r="KD297" s="97"/>
      <c r="KE297" s="97"/>
      <c r="KF297" s="97"/>
      <c r="KG297" s="97"/>
      <c r="KH297" s="97"/>
      <c r="KI297" s="97"/>
      <c r="KJ297" s="97"/>
      <c r="KK297" s="97"/>
      <c r="KL297" s="97"/>
      <c r="KM297" s="97"/>
      <c r="KN297" s="97"/>
      <c r="KO297" s="97"/>
      <c r="KP297" s="97"/>
      <c r="KQ297" s="97"/>
      <c r="KR297" s="97"/>
      <c r="KS297" s="97"/>
      <c r="KT297" s="97"/>
      <c r="KU297" s="97"/>
      <c r="KV297" s="97"/>
      <c r="KW297" s="97"/>
      <c r="KX297" s="97"/>
      <c r="KY297" s="97"/>
      <c r="KZ297" s="97"/>
      <c r="LA297" s="97"/>
      <c r="LB297" s="97"/>
      <c r="LC297" s="97"/>
      <c r="LD297" s="97"/>
      <c r="LE297" s="97"/>
      <c r="LF297" s="97"/>
      <c r="LG297" s="97"/>
      <c r="LH297" s="97"/>
      <c r="LI297" s="97"/>
      <c r="LJ297" s="97"/>
      <c r="LK297" s="97"/>
      <c r="LL297" s="97"/>
      <c r="LM297" s="97"/>
      <c r="LN297" s="97"/>
      <c r="LO297" s="97"/>
      <c r="LP297" s="97"/>
      <c r="LQ297" s="97"/>
      <c r="LR297" s="97"/>
      <c r="LS297" s="97"/>
      <c r="LT297" s="97"/>
      <c r="LU297" s="97"/>
      <c r="LV297" s="97"/>
      <c r="LW297" s="97"/>
      <c r="LX297" s="97"/>
      <c r="LY297" s="97"/>
      <c r="LZ297" s="97"/>
      <c r="MA297" s="97"/>
      <c r="MB297" s="97"/>
      <c r="MC297" s="97"/>
      <c r="MD297" s="97"/>
      <c r="ME297" s="97"/>
      <c r="MF297" s="97"/>
      <c r="MG297" s="97"/>
      <c r="MH297" s="97"/>
      <c r="MI297" s="97"/>
      <c r="MJ297" s="97"/>
      <c r="MK297" s="97"/>
      <c r="ML297" s="97"/>
      <c r="MM297" s="97"/>
      <c r="MN297" s="97"/>
      <c r="MO297" s="97"/>
      <c r="MP297" s="97"/>
      <c r="MQ297" s="97"/>
      <c r="MR297" s="97"/>
      <c r="MS297" s="97"/>
      <c r="MT297" s="97"/>
      <c r="MU297" s="97"/>
      <c r="MV297" s="97"/>
      <c r="MW297" s="97"/>
      <c r="MX297" s="97"/>
      <c r="MY297" s="97"/>
      <c r="MZ297" s="97"/>
      <c r="NA297" s="97"/>
      <c r="NB297" s="97"/>
      <c r="NC297" s="97"/>
      <c r="ND297" s="97"/>
      <c r="NE297" s="97"/>
      <c r="NF297" s="97"/>
      <c r="NG297" s="97"/>
      <c r="NH297" s="97"/>
      <c r="NI297" s="97"/>
      <c r="NJ297" s="97"/>
      <c r="NK297" s="97"/>
      <c r="NL297" s="97"/>
      <c r="NM297" s="97"/>
      <c r="NN297" s="97"/>
      <c r="NO297" s="97"/>
      <c r="NP297" s="97"/>
      <c r="NQ297" s="97"/>
      <c r="NR297" s="97"/>
      <c r="NS297" s="97"/>
      <c r="NT297" s="97"/>
      <c r="NU297" s="97"/>
      <c r="NV297" s="97"/>
      <c r="NW297" s="97"/>
      <c r="NX297" s="97"/>
      <c r="NY297" s="97"/>
      <c r="NZ297" s="97"/>
      <c r="OA297" s="97"/>
      <c r="OB297" s="97"/>
      <c r="OC297" s="97"/>
      <c r="OD297" s="97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7"/>
      <c r="OQ297" s="97"/>
      <c r="OR297" s="97"/>
      <c r="OS297" s="97"/>
      <c r="OT297" s="97"/>
      <c r="OU297" s="97"/>
      <c r="OV297" s="97"/>
      <c r="OW297" s="97"/>
      <c r="OX297" s="97"/>
      <c r="OY297" s="97"/>
      <c r="OZ297" s="97"/>
      <c r="PA297" s="97"/>
      <c r="PB297" s="97"/>
      <c r="PC297" s="97"/>
      <c r="PD297" s="97"/>
      <c r="PE297" s="97"/>
      <c r="PF297" s="97"/>
      <c r="PG297" s="97"/>
      <c r="PH297" s="97"/>
      <c r="PI297" s="97"/>
      <c r="PJ297" s="97"/>
      <c r="PK297" s="97"/>
      <c r="PL297" s="97"/>
      <c r="PM297" s="97"/>
      <c r="PN297" s="97"/>
      <c r="PO297" s="97"/>
      <c r="PP297" s="97"/>
      <c r="PQ297" s="97"/>
      <c r="PR297" s="97"/>
      <c r="PS297" s="97"/>
      <c r="PT297" s="97"/>
      <c r="PU297" s="97"/>
      <c r="PV297" s="97"/>
      <c r="PW297" s="97"/>
      <c r="PX297" s="97"/>
      <c r="PY297" s="97"/>
      <c r="PZ297" s="97"/>
      <c r="QA297" s="97"/>
      <c r="QB297" s="97"/>
      <c r="QC297" s="97"/>
      <c r="QD297" s="97"/>
      <c r="QE297" s="97"/>
      <c r="QF297" s="97"/>
      <c r="QG297" s="97"/>
      <c r="QH297" s="97"/>
      <c r="QI297" s="97"/>
      <c r="QJ297" s="97"/>
      <c r="QK297" s="97"/>
      <c r="QL297" s="97"/>
      <c r="QM297" s="97"/>
      <c r="QN297" s="97"/>
      <c r="QO297" s="97"/>
      <c r="QP297" s="97"/>
      <c r="QQ297" s="97"/>
      <c r="QR297" s="97"/>
      <c r="QS297" s="97"/>
      <c r="QT297" s="97"/>
      <c r="QU297" s="97"/>
      <c r="QV297" s="97"/>
      <c r="QW297" s="97"/>
      <c r="QX297" s="97"/>
      <c r="QY297" s="97"/>
      <c r="QZ297" s="97"/>
      <c r="RA297" s="97"/>
      <c r="RB297" s="97"/>
      <c r="RC297" s="97"/>
      <c r="RD297" s="97"/>
      <c r="RE297" s="97"/>
      <c r="RF297" s="97"/>
      <c r="RG297" s="97"/>
      <c r="RH297" s="97"/>
      <c r="RI297" s="97"/>
      <c r="RJ297" s="97"/>
      <c r="RK297" s="97"/>
      <c r="RL297" s="97"/>
      <c r="RM297" s="97"/>
      <c r="RN297" s="97"/>
      <c r="RO297" s="97"/>
      <c r="RP297" s="97"/>
      <c r="RQ297" s="97"/>
      <c r="RR297" s="97"/>
      <c r="RS297" s="97"/>
      <c r="RT297" s="97"/>
      <c r="RU297" s="97"/>
      <c r="RV297" s="97"/>
      <c r="RW297" s="97"/>
      <c r="RX297" s="97"/>
      <c r="RY297" s="97"/>
      <c r="RZ297" s="97"/>
      <c r="SA297" s="97"/>
      <c r="SB297" s="97"/>
      <c r="SC297" s="97"/>
      <c r="SD297" s="97"/>
      <c r="SE297" s="97"/>
      <c r="SF297" s="97"/>
      <c r="SG297" s="97"/>
      <c r="SH297" s="97"/>
      <c r="SI297" s="97"/>
      <c r="SJ297" s="97"/>
      <c r="SK297" s="97"/>
      <c r="SL297" s="97"/>
      <c r="SM297" s="97"/>
      <c r="SN297" s="97"/>
      <c r="SO297" s="97"/>
      <c r="SP297" s="97"/>
      <c r="SQ297" s="97"/>
      <c r="SR297" s="97"/>
      <c r="SS297" s="97"/>
      <c r="ST297" s="97"/>
      <c r="SU297" s="97"/>
      <c r="SV297" s="97"/>
      <c r="SW297" s="97"/>
      <c r="SX297" s="97"/>
      <c r="SY297" s="97"/>
      <c r="SZ297" s="97"/>
      <c r="TA297" s="97"/>
      <c r="TB297" s="97"/>
      <c r="TC297" s="97"/>
      <c r="TD297" s="97"/>
      <c r="TE297" s="97"/>
      <c r="TF297" s="97"/>
      <c r="TG297" s="97"/>
      <c r="TH297" s="97"/>
      <c r="TI297" s="97"/>
      <c r="TJ297" s="97"/>
      <c r="TK297" s="97"/>
      <c r="TL297" s="97"/>
      <c r="TM297" s="97"/>
      <c r="TN297" s="97"/>
      <c r="TO297" s="97"/>
      <c r="TP297" s="97"/>
      <c r="TQ297" s="97"/>
      <c r="TR297" s="97"/>
      <c r="TS297" s="97"/>
      <c r="TT297" s="97"/>
      <c r="TU297" s="97"/>
      <c r="TV297" s="97"/>
      <c r="TW297" s="97"/>
      <c r="TX297" s="97"/>
      <c r="TY297" s="97"/>
      <c r="TZ297" s="97"/>
      <c r="UA297" s="97"/>
      <c r="UB297" s="97"/>
      <c r="UC297" s="97"/>
      <c r="UD297" s="97"/>
      <c r="UE297" s="97"/>
      <c r="UF297" s="97"/>
      <c r="UG297" s="97"/>
      <c r="UH297" s="97"/>
      <c r="UI297" s="97"/>
      <c r="UJ297" s="97"/>
      <c r="UK297" s="97"/>
      <c r="UL297" s="97"/>
      <c r="UM297" s="97"/>
      <c r="UN297" s="97"/>
      <c r="UO297" s="97"/>
      <c r="UP297" s="97"/>
      <c r="UQ297" s="97"/>
      <c r="UR297" s="97"/>
      <c r="US297" s="97"/>
      <c r="UT297" s="97"/>
      <c r="UU297" s="97"/>
      <c r="UV297" s="97"/>
      <c r="UW297" s="97"/>
      <c r="UX297" s="97"/>
      <c r="UY297" s="97"/>
      <c r="UZ297" s="97"/>
      <c r="VA297" s="97"/>
      <c r="VB297" s="97"/>
      <c r="VC297" s="97"/>
      <c r="VD297" s="97"/>
      <c r="VE297" s="97"/>
      <c r="VF297" s="97"/>
    </row>
    <row r="298" spans="1:578" s="98" customFormat="1" ht="15">
      <c r="A298" s="84">
        <v>220</v>
      </c>
      <c r="B298" s="29" t="s">
        <v>43</v>
      </c>
      <c r="C298" s="85" t="s">
        <v>44</v>
      </c>
      <c r="D298" s="86">
        <v>203</v>
      </c>
      <c r="E298" s="85" t="s">
        <v>45</v>
      </c>
      <c r="F298" s="25" t="s">
        <v>46</v>
      </c>
      <c r="G298" s="29" t="s">
        <v>723</v>
      </c>
      <c r="H298" s="26" t="s">
        <v>724</v>
      </c>
      <c r="I298" s="89">
        <v>36617</v>
      </c>
      <c r="J298" s="90" t="s">
        <v>87</v>
      </c>
      <c r="K298" s="90"/>
      <c r="L298" s="88">
        <v>40</v>
      </c>
      <c r="M298" s="88" t="s">
        <v>54</v>
      </c>
      <c r="N298" s="88" t="s">
        <v>59</v>
      </c>
      <c r="O298" s="26" t="s">
        <v>88</v>
      </c>
      <c r="P298" s="87" t="s">
        <v>1174</v>
      </c>
      <c r="Q298" s="34" t="s">
        <v>1148</v>
      </c>
      <c r="R298" s="88">
        <v>1</v>
      </c>
      <c r="S298" s="92">
        <v>13012</v>
      </c>
      <c r="T298" s="92">
        <v>600</v>
      </c>
      <c r="U298" s="92"/>
      <c r="V298" s="91">
        <f t="shared" si="116"/>
        <v>13612</v>
      </c>
      <c r="W298" s="92"/>
      <c r="X298" s="92"/>
      <c r="Y298" s="92">
        <f t="shared" si="117"/>
        <v>13612</v>
      </c>
      <c r="Z298" s="92">
        <v>957</v>
      </c>
      <c r="AA298" s="92">
        <v>661</v>
      </c>
      <c r="AB298" s="93">
        <f>102.68*4</f>
        <v>410.72</v>
      </c>
      <c r="AC298" s="92">
        <f t="shared" si="118"/>
        <v>2382.1</v>
      </c>
      <c r="AD298" s="92">
        <f t="shared" si="119"/>
        <v>408.35999999999996</v>
      </c>
      <c r="AE298" s="92">
        <f t="shared" si="120"/>
        <v>694.21199999999999</v>
      </c>
      <c r="AF298" s="92">
        <f t="shared" si="121"/>
        <v>272.24</v>
      </c>
      <c r="AG298" s="92">
        <f t="shared" si="122"/>
        <v>2538.3333333333335</v>
      </c>
      <c r="AH298" s="92">
        <f t="shared" si="123"/>
        <v>25383.333333333336</v>
      </c>
      <c r="AI298" s="92">
        <f t="shared" si="124"/>
        <v>7615</v>
      </c>
      <c r="AJ298" s="92">
        <f t="shared" si="127"/>
        <v>22359.020888888892</v>
      </c>
      <c r="AK298" s="92">
        <f t="shared" si="125"/>
        <v>268308.25066666672</v>
      </c>
      <c r="AL298" s="92"/>
      <c r="AM298" s="92"/>
      <c r="AN298" s="92"/>
      <c r="AO298" s="92"/>
      <c r="AP298" s="97"/>
      <c r="AQ298" s="94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  <c r="HG298" s="97"/>
      <c r="HH298" s="97"/>
      <c r="HI298" s="97"/>
      <c r="HJ298" s="97"/>
      <c r="HK298" s="97"/>
      <c r="HL298" s="97"/>
      <c r="HM298" s="97"/>
      <c r="HN298" s="97"/>
      <c r="HO298" s="97"/>
      <c r="HP298" s="97"/>
      <c r="HQ298" s="97"/>
      <c r="HR298" s="97"/>
      <c r="HS298" s="97"/>
      <c r="HT298" s="97"/>
      <c r="HU298" s="97"/>
      <c r="HV298" s="97"/>
      <c r="HW298" s="97"/>
      <c r="HX298" s="97"/>
      <c r="HY298" s="97"/>
      <c r="HZ298" s="97"/>
      <c r="IA298" s="97"/>
      <c r="IB298" s="97"/>
      <c r="IC298" s="97"/>
      <c r="ID298" s="97"/>
      <c r="IE298" s="97"/>
      <c r="IF298" s="97"/>
      <c r="IG298" s="97"/>
      <c r="IH298" s="97"/>
      <c r="II298" s="97"/>
      <c r="IJ298" s="97"/>
      <c r="IK298" s="97"/>
      <c r="IL298" s="97"/>
      <c r="IM298" s="97"/>
      <c r="IN298" s="97"/>
      <c r="IO298" s="97"/>
      <c r="IP298" s="97"/>
      <c r="IQ298" s="97"/>
      <c r="IR298" s="97"/>
      <c r="IS298" s="97"/>
      <c r="IT298" s="97"/>
      <c r="IU298" s="97"/>
      <c r="IV298" s="97"/>
      <c r="IW298" s="97"/>
      <c r="IX298" s="97"/>
      <c r="IY298" s="97"/>
      <c r="IZ298" s="97"/>
      <c r="JA298" s="97"/>
      <c r="JB298" s="97"/>
      <c r="JC298" s="97"/>
      <c r="JD298" s="97"/>
      <c r="JE298" s="97"/>
      <c r="JF298" s="97"/>
      <c r="JG298" s="97"/>
      <c r="JH298" s="97"/>
      <c r="JI298" s="97"/>
      <c r="JJ298" s="97"/>
      <c r="JK298" s="97"/>
      <c r="JL298" s="97"/>
      <c r="JM298" s="97"/>
      <c r="JN298" s="97"/>
      <c r="JO298" s="97"/>
      <c r="JP298" s="97"/>
      <c r="JQ298" s="97"/>
      <c r="JR298" s="97"/>
      <c r="JS298" s="97"/>
      <c r="JT298" s="97"/>
      <c r="JU298" s="97"/>
      <c r="JV298" s="97"/>
      <c r="JW298" s="97"/>
      <c r="JX298" s="97"/>
      <c r="JY298" s="97"/>
      <c r="JZ298" s="97"/>
      <c r="KA298" s="97"/>
      <c r="KB298" s="97"/>
      <c r="KC298" s="97"/>
      <c r="KD298" s="97"/>
      <c r="KE298" s="97"/>
      <c r="KF298" s="97"/>
      <c r="KG298" s="97"/>
      <c r="KH298" s="97"/>
      <c r="KI298" s="97"/>
      <c r="KJ298" s="97"/>
      <c r="KK298" s="97"/>
      <c r="KL298" s="97"/>
      <c r="KM298" s="97"/>
      <c r="KN298" s="97"/>
      <c r="KO298" s="97"/>
      <c r="KP298" s="97"/>
      <c r="KQ298" s="97"/>
      <c r="KR298" s="97"/>
      <c r="KS298" s="97"/>
      <c r="KT298" s="97"/>
      <c r="KU298" s="97"/>
      <c r="KV298" s="97"/>
      <c r="KW298" s="97"/>
      <c r="KX298" s="97"/>
      <c r="KY298" s="97"/>
      <c r="KZ298" s="97"/>
      <c r="LA298" s="97"/>
      <c r="LB298" s="97"/>
      <c r="LC298" s="97"/>
      <c r="LD298" s="97"/>
      <c r="LE298" s="97"/>
      <c r="LF298" s="97"/>
      <c r="LG298" s="97"/>
      <c r="LH298" s="97"/>
      <c r="LI298" s="97"/>
      <c r="LJ298" s="97"/>
      <c r="LK298" s="97"/>
      <c r="LL298" s="97"/>
      <c r="LM298" s="97"/>
      <c r="LN298" s="97"/>
      <c r="LO298" s="97"/>
      <c r="LP298" s="97"/>
      <c r="LQ298" s="97"/>
      <c r="LR298" s="97"/>
      <c r="LS298" s="97"/>
      <c r="LT298" s="97"/>
      <c r="LU298" s="97"/>
      <c r="LV298" s="97"/>
      <c r="LW298" s="97"/>
      <c r="LX298" s="97"/>
      <c r="LY298" s="97"/>
      <c r="LZ298" s="97"/>
      <c r="MA298" s="97"/>
      <c r="MB298" s="97"/>
      <c r="MC298" s="97"/>
      <c r="MD298" s="97"/>
      <c r="ME298" s="97"/>
      <c r="MF298" s="97"/>
      <c r="MG298" s="97"/>
      <c r="MH298" s="97"/>
      <c r="MI298" s="97"/>
      <c r="MJ298" s="97"/>
      <c r="MK298" s="97"/>
      <c r="ML298" s="97"/>
      <c r="MM298" s="97"/>
      <c r="MN298" s="97"/>
      <c r="MO298" s="97"/>
      <c r="MP298" s="97"/>
      <c r="MQ298" s="97"/>
      <c r="MR298" s="97"/>
      <c r="MS298" s="97"/>
      <c r="MT298" s="97"/>
      <c r="MU298" s="97"/>
      <c r="MV298" s="97"/>
      <c r="MW298" s="97"/>
      <c r="MX298" s="97"/>
      <c r="MY298" s="97"/>
      <c r="MZ298" s="97"/>
      <c r="NA298" s="97"/>
      <c r="NB298" s="97"/>
      <c r="NC298" s="97"/>
      <c r="ND298" s="97"/>
      <c r="NE298" s="97"/>
      <c r="NF298" s="97"/>
      <c r="NG298" s="97"/>
      <c r="NH298" s="97"/>
      <c r="NI298" s="97"/>
      <c r="NJ298" s="97"/>
      <c r="NK298" s="97"/>
      <c r="NL298" s="97"/>
      <c r="NM298" s="97"/>
      <c r="NN298" s="97"/>
      <c r="NO298" s="97"/>
      <c r="NP298" s="97"/>
      <c r="NQ298" s="97"/>
      <c r="NR298" s="97"/>
      <c r="NS298" s="97"/>
      <c r="NT298" s="97"/>
      <c r="NU298" s="97"/>
      <c r="NV298" s="97"/>
      <c r="NW298" s="97"/>
      <c r="NX298" s="97"/>
      <c r="NY298" s="97"/>
      <c r="NZ298" s="97"/>
      <c r="OA298" s="97"/>
      <c r="OB298" s="97"/>
      <c r="OC298" s="97"/>
      <c r="OD298" s="97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7"/>
      <c r="OQ298" s="97"/>
      <c r="OR298" s="97"/>
      <c r="OS298" s="97"/>
      <c r="OT298" s="97"/>
      <c r="OU298" s="97"/>
      <c r="OV298" s="97"/>
      <c r="OW298" s="97"/>
      <c r="OX298" s="97"/>
      <c r="OY298" s="97"/>
      <c r="OZ298" s="97"/>
      <c r="PA298" s="97"/>
      <c r="PB298" s="97"/>
      <c r="PC298" s="97"/>
      <c r="PD298" s="97"/>
      <c r="PE298" s="97"/>
      <c r="PF298" s="97"/>
      <c r="PG298" s="97"/>
      <c r="PH298" s="97"/>
      <c r="PI298" s="97"/>
      <c r="PJ298" s="97"/>
      <c r="PK298" s="97"/>
      <c r="PL298" s="97"/>
      <c r="PM298" s="97"/>
      <c r="PN298" s="97"/>
      <c r="PO298" s="97"/>
      <c r="PP298" s="97"/>
      <c r="PQ298" s="97"/>
      <c r="PR298" s="97"/>
      <c r="PS298" s="97"/>
      <c r="PT298" s="97"/>
      <c r="PU298" s="97"/>
      <c r="PV298" s="97"/>
      <c r="PW298" s="97"/>
      <c r="PX298" s="97"/>
      <c r="PY298" s="97"/>
      <c r="PZ298" s="97"/>
      <c r="QA298" s="97"/>
      <c r="QB298" s="97"/>
      <c r="QC298" s="97"/>
      <c r="QD298" s="97"/>
      <c r="QE298" s="97"/>
      <c r="QF298" s="97"/>
      <c r="QG298" s="97"/>
      <c r="QH298" s="97"/>
      <c r="QI298" s="97"/>
      <c r="QJ298" s="97"/>
      <c r="QK298" s="97"/>
      <c r="QL298" s="97"/>
      <c r="QM298" s="97"/>
      <c r="QN298" s="97"/>
      <c r="QO298" s="97"/>
      <c r="QP298" s="97"/>
      <c r="QQ298" s="97"/>
      <c r="QR298" s="97"/>
      <c r="QS298" s="97"/>
      <c r="QT298" s="97"/>
      <c r="QU298" s="97"/>
      <c r="QV298" s="97"/>
      <c r="QW298" s="97"/>
      <c r="QX298" s="97"/>
      <c r="QY298" s="97"/>
      <c r="QZ298" s="97"/>
      <c r="RA298" s="97"/>
      <c r="RB298" s="97"/>
      <c r="RC298" s="97"/>
      <c r="RD298" s="97"/>
      <c r="RE298" s="97"/>
      <c r="RF298" s="97"/>
      <c r="RG298" s="97"/>
      <c r="RH298" s="97"/>
      <c r="RI298" s="97"/>
      <c r="RJ298" s="97"/>
      <c r="RK298" s="97"/>
      <c r="RL298" s="97"/>
      <c r="RM298" s="97"/>
      <c r="RN298" s="97"/>
      <c r="RO298" s="97"/>
      <c r="RP298" s="97"/>
      <c r="RQ298" s="97"/>
      <c r="RR298" s="97"/>
      <c r="RS298" s="97"/>
      <c r="RT298" s="97"/>
      <c r="RU298" s="97"/>
      <c r="RV298" s="97"/>
      <c r="RW298" s="97"/>
      <c r="RX298" s="97"/>
      <c r="RY298" s="97"/>
      <c r="RZ298" s="97"/>
      <c r="SA298" s="97"/>
      <c r="SB298" s="97"/>
      <c r="SC298" s="97"/>
      <c r="SD298" s="97"/>
      <c r="SE298" s="97"/>
      <c r="SF298" s="97"/>
      <c r="SG298" s="97"/>
      <c r="SH298" s="97"/>
      <c r="SI298" s="97"/>
      <c r="SJ298" s="97"/>
      <c r="SK298" s="97"/>
      <c r="SL298" s="97"/>
      <c r="SM298" s="97"/>
      <c r="SN298" s="97"/>
      <c r="SO298" s="97"/>
      <c r="SP298" s="97"/>
      <c r="SQ298" s="97"/>
      <c r="SR298" s="97"/>
      <c r="SS298" s="97"/>
      <c r="ST298" s="97"/>
      <c r="SU298" s="97"/>
      <c r="SV298" s="97"/>
      <c r="SW298" s="97"/>
      <c r="SX298" s="97"/>
      <c r="SY298" s="97"/>
      <c r="SZ298" s="97"/>
      <c r="TA298" s="97"/>
      <c r="TB298" s="97"/>
      <c r="TC298" s="97"/>
      <c r="TD298" s="97"/>
      <c r="TE298" s="97"/>
      <c r="TF298" s="97"/>
      <c r="TG298" s="97"/>
      <c r="TH298" s="97"/>
      <c r="TI298" s="97"/>
      <c r="TJ298" s="97"/>
      <c r="TK298" s="97"/>
      <c r="TL298" s="97"/>
      <c r="TM298" s="97"/>
      <c r="TN298" s="97"/>
      <c r="TO298" s="97"/>
      <c r="TP298" s="97"/>
      <c r="TQ298" s="97"/>
      <c r="TR298" s="97"/>
      <c r="TS298" s="97"/>
      <c r="TT298" s="97"/>
      <c r="TU298" s="97"/>
      <c r="TV298" s="97"/>
      <c r="TW298" s="97"/>
      <c r="TX298" s="97"/>
      <c r="TY298" s="97"/>
      <c r="TZ298" s="97"/>
      <c r="UA298" s="97"/>
      <c r="UB298" s="97"/>
      <c r="UC298" s="97"/>
      <c r="UD298" s="97"/>
      <c r="UE298" s="97"/>
      <c r="UF298" s="97"/>
      <c r="UG298" s="97"/>
      <c r="UH298" s="97"/>
      <c r="UI298" s="97"/>
      <c r="UJ298" s="97"/>
      <c r="UK298" s="97"/>
      <c r="UL298" s="97"/>
      <c r="UM298" s="97"/>
      <c r="UN298" s="97"/>
      <c r="UO298" s="97"/>
      <c r="UP298" s="97"/>
      <c r="UQ298" s="97"/>
      <c r="UR298" s="97"/>
      <c r="US298" s="97"/>
      <c r="UT298" s="97"/>
      <c r="UU298" s="97"/>
      <c r="UV298" s="97"/>
      <c r="UW298" s="97"/>
      <c r="UX298" s="97"/>
      <c r="UY298" s="97"/>
      <c r="UZ298" s="97"/>
      <c r="VA298" s="97"/>
      <c r="VB298" s="97"/>
      <c r="VC298" s="97"/>
      <c r="VD298" s="97"/>
      <c r="VE298" s="97"/>
      <c r="VF298" s="97"/>
    </row>
    <row r="299" spans="1:578" s="98" customFormat="1" ht="15">
      <c r="A299" s="84">
        <v>221</v>
      </c>
      <c r="B299" s="29" t="s">
        <v>43</v>
      </c>
      <c r="C299" s="85" t="s">
        <v>44</v>
      </c>
      <c r="D299" s="86">
        <v>203</v>
      </c>
      <c r="E299" s="85" t="s">
        <v>45</v>
      </c>
      <c r="F299" s="25" t="s">
        <v>46</v>
      </c>
      <c r="G299" s="29" t="s">
        <v>725</v>
      </c>
      <c r="H299" s="26" t="s">
        <v>726</v>
      </c>
      <c r="I299" s="89">
        <v>37355</v>
      </c>
      <c r="J299" s="90" t="s">
        <v>87</v>
      </c>
      <c r="K299" s="90"/>
      <c r="L299" s="88">
        <v>40</v>
      </c>
      <c r="M299" s="88" t="s">
        <v>54</v>
      </c>
      <c r="N299" s="88" t="s">
        <v>59</v>
      </c>
      <c r="O299" s="26" t="s">
        <v>88</v>
      </c>
      <c r="P299" s="87" t="s">
        <v>1174</v>
      </c>
      <c r="Q299" s="34" t="s">
        <v>1148</v>
      </c>
      <c r="R299" s="88">
        <v>1</v>
      </c>
      <c r="S299" s="92">
        <v>13012</v>
      </c>
      <c r="T299" s="92">
        <v>600</v>
      </c>
      <c r="U299" s="92"/>
      <c r="V299" s="91">
        <f t="shared" si="116"/>
        <v>13612</v>
      </c>
      <c r="W299" s="92"/>
      <c r="X299" s="92"/>
      <c r="Y299" s="92">
        <f t="shared" si="117"/>
        <v>13612</v>
      </c>
      <c r="Z299" s="92">
        <v>957</v>
      </c>
      <c r="AA299" s="92">
        <v>661</v>
      </c>
      <c r="AB299" s="93">
        <f>102.68*4</f>
        <v>410.72</v>
      </c>
      <c r="AC299" s="92">
        <f t="shared" si="118"/>
        <v>2382.1</v>
      </c>
      <c r="AD299" s="92">
        <f t="shared" si="119"/>
        <v>408.35999999999996</v>
      </c>
      <c r="AE299" s="92">
        <f t="shared" si="120"/>
        <v>694.21199999999999</v>
      </c>
      <c r="AF299" s="92">
        <f t="shared" si="121"/>
        <v>272.24</v>
      </c>
      <c r="AG299" s="92">
        <f t="shared" si="122"/>
        <v>2538.3333333333335</v>
      </c>
      <c r="AH299" s="92">
        <f t="shared" si="123"/>
        <v>25383.333333333336</v>
      </c>
      <c r="AI299" s="92">
        <f t="shared" si="124"/>
        <v>7615</v>
      </c>
      <c r="AJ299" s="92">
        <f t="shared" si="127"/>
        <v>22359.020888888892</v>
      </c>
      <c r="AK299" s="92">
        <f t="shared" si="125"/>
        <v>268308.25066666672</v>
      </c>
      <c r="AL299" s="92"/>
      <c r="AM299" s="92"/>
      <c r="AN299" s="92"/>
      <c r="AO299" s="92"/>
      <c r="AP299" s="97"/>
      <c r="AQ299" s="94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  <c r="HO299" s="97"/>
      <c r="HP299" s="97"/>
      <c r="HQ299" s="97"/>
      <c r="HR299" s="97"/>
      <c r="HS299" s="97"/>
      <c r="HT299" s="97"/>
      <c r="HU299" s="97"/>
      <c r="HV299" s="97"/>
      <c r="HW299" s="97"/>
      <c r="HX299" s="97"/>
      <c r="HY299" s="97"/>
      <c r="HZ299" s="97"/>
      <c r="IA299" s="97"/>
      <c r="IB299" s="97"/>
      <c r="IC299" s="97"/>
      <c r="ID299" s="97"/>
      <c r="IE299" s="97"/>
      <c r="IF299" s="97"/>
      <c r="IG299" s="97"/>
      <c r="IH299" s="97"/>
      <c r="II299" s="97"/>
      <c r="IJ299" s="97"/>
      <c r="IK299" s="97"/>
      <c r="IL299" s="97"/>
      <c r="IM299" s="97"/>
      <c r="IN299" s="97"/>
      <c r="IO299" s="97"/>
      <c r="IP299" s="97"/>
      <c r="IQ299" s="97"/>
      <c r="IR299" s="97"/>
      <c r="IS299" s="97"/>
      <c r="IT299" s="97"/>
      <c r="IU299" s="97"/>
      <c r="IV299" s="97"/>
      <c r="IW299" s="97"/>
      <c r="IX299" s="97"/>
      <c r="IY299" s="97"/>
      <c r="IZ299" s="97"/>
      <c r="JA299" s="97"/>
      <c r="JB299" s="97"/>
      <c r="JC299" s="97"/>
      <c r="JD299" s="97"/>
      <c r="JE299" s="97"/>
      <c r="JF299" s="97"/>
      <c r="JG299" s="97"/>
      <c r="JH299" s="97"/>
      <c r="JI299" s="97"/>
      <c r="JJ299" s="97"/>
      <c r="JK299" s="97"/>
      <c r="JL299" s="97"/>
      <c r="JM299" s="97"/>
      <c r="JN299" s="97"/>
      <c r="JO299" s="97"/>
      <c r="JP299" s="97"/>
      <c r="JQ299" s="97"/>
      <c r="JR299" s="97"/>
      <c r="JS299" s="97"/>
      <c r="JT299" s="97"/>
      <c r="JU299" s="97"/>
      <c r="JV299" s="97"/>
      <c r="JW299" s="97"/>
      <c r="JX299" s="97"/>
      <c r="JY299" s="97"/>
      <c r="JZ299" s="97"/>
      <c r="KA299" s="97"/>
      <c r="KB299" s="97"/>
      <c r="KC299" s="97"/>
      <c r="KD299" s="97"/>
      <c r="KE299" s="97"/>
      <c r="KF299" s="97"/>
      <c r="KG299" s="97"/>
      <c r="KH299" s="97"/>
      <c r="KI299" s="97"/>
      <c r="KJ299" s="97"/>
      <c r="KK299" s="97"/>
      <c r="KL299" s="97"/>
      <c r="KM299" s="97"/>
      <c r="KN299" s="97"/>
      <c r="KO299" s="97"/>
      <c r="KP299" s="97"/>
      <c r="KQ299" s="97"/>
      <c r="KR299" s="97"/>
      <c r="KS299" s="97"/>
      <c r="KT299" s="97"/>
      <c r="KU299" s="97"/>
      <c r="KV299" s="97"/>
      <c r="KW299" s="97"/>
      <c r="KX299" s="97"/>
      <c r="KY299" s="97"/>
      <c r="KZ299" s="97"/>
      <c r="LA299" s="97"/>
      <c r="LB299" s="97"/>
      <c r="LC299" s="97"/>
      <c r="LD299" s="97"/>
      <c r="LE299" s="97"/>
      <c r="LF299" s="97"/>
      <c r="LG299" s="97"/>
      <c r="LH299" s="97"/>
      <c r="LI299" s="97"/>
      <c r="LJ299" s="97"/>
      <c r="LK299" s="97"/>
      <c r="LL299" s="97"/>
      <c r="LM299" s="97"/>
      <c r="LN299" s="97"/>
      <c r="LO299" s="97"/>
      <c r="LP299" s="97"/>
      <c r="LQ299" s="97"/>
      <c r="LR299" s="97"/>
      <c r="LS299" s="97"/>
      <c r="LT299" s="97"/>
      <c r="LU299" s="97"/>
      <c r="LV299" s="97"/>
      <c r="LW299" s="97"/>
      <c r="LX299" s="97"/>
      <c r="LY299" s="97"/>
      <c r="LZ299" s="97"/>
      <c r="MA299" s="97"/>
      <c r="MB299" s="97"/>
      <c r="MC299" s="97"/>
      <c r="MD299" s="97"/>
      <c r="ME299" s="97"/>
      <c r="MF299" s="97"/>
      <c r="MG299" s="97"/>
      <c r="MH299" s="97"/>
      <c r="MI299" s="97"/>
      <c r="MJ299" s="97"/>
      <c r="MK299" s="97"/>
      <c r="ML299" s="97"/>
      <c r="MM299" s="97"/>
      <c r="MN299" s="97"/>
      <c r="MO299" s="97"/>
      <c r="MP299" s="97"/>
      <c r="MQ299" s="97"/>
      <c r="MR299" s="97"/>
      <c r="MS299" s="97"/>
      <c r="MT299" s="97"/>
      <c r="MU299" s="97"/>
      <c r="MV299" s="97"/>
      <c r="MW299" s="97"/>
      <c r="MX299" s="97"/>
      <c r="MY299" s="97"/>
      <c r="MZ299" s="97"/>
      <c r="NA299" s="97"/>
      <c r="NB299" s="97"/>
      <c r="NC299" s="97"/>
      <c r="ND299" s="97"/>
      <c r="NE299" s="97"/>
      <c r="NF299" s="97"/>
      <c r="NG299" s="97"/>
      <c r="NH299" s="97"/>
      <c r="NI299" s="97"/>
      <c r="NJ299" s="97"/>
      <c r="NK299" s="97"/>
      <c r="NL299" s="97"/>
      <c r="NM299" s="97"/>
      <c r="NN299" s="97"/>
      <c r="NO299" s="97"/>
      <c r="NP299" s="97"/>
      <c r="NQ299" s="97"/>
      <c r="NR299" s="97"/>
      <c r="NS299" s="97"/>
      <c r="NT299" s="97"/>
      <c r="NU299" s="97"/>
      <c r="NV299" s="97"/>
      <c r="NW299" s="97"/>
      <c r="NX299" s="97"/>
      <c r="NY299" s="97"/>
      <c r="NZ299" s="97"/>
      <c r="OA299" s="97"/>
      <c r="OB299" s="97"/>
      <c r="OC299" s="97"/>
      <c r="OD299" s="97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7"/>
      <c r="OQ299" s="97"/>
      <c r="OR299" s="97"/>
      <c r="OS299" s="97"/>
      <c r="OT299" s="97"/>
      <c r="OU299" s="97"/>
      <c r="OV299" s="97"/>
      <c r="OW299" s="97"/>
      <c r="OX299" s="97"/>
      <c r="OY299" s="97"/>
      <c r="OZ299" s="97"/>
      <c r="PA299" s="97"/>
      <c r="PB299" s="97"/>
      <c r="PC299" s="97"/>
      <c r="PD299" s="97"/>
      <c r="PE299" s="97"/>
      <c r="PF299" s="97"/>
      <c r="PG299" s="97"/>
      <c r="PH299" s="97"/>
      <c r="PI299" s="97"/>
      <c r="PJ299" s="97"/>
      <c r="PK299" s="97"/>
      <c r="PL299" s="97"/>
      <c r="PM299" s="97"/>
      <c r="PN299" s="97"/>
      <c r="PO299" s="97"/>
      <c r="PP299" s="97"/>
      <c r="PQ299" s="97"/>
      <c r="PR299" s="97"/>
      <c r="PS299" s="97"/>
      <c r="PT299" s="97"/>
      <c r="PU299" s="97"/>
      <c r="PV299" s="97"/>
      <c r="PW299" s="97"/>
      <c r="PX299" s="97"/>
      <c r="PY299" s="97"/>
      <c r="PZ299" s="97"/>
      <c r="QA299" s="97"/>
      <c r="QB299" s="97"/>
      <c r="QC299" s="97"/>
      <c r="QD299" s="97"/>
      <c r="QE299" s="97"/>
      <c r="QF299" s="97"/>
      <c r="QG299" s="97"/>
      <c r="QH299" s="97"/>
      <c r="QI299" s="97"/>
      <c r="QJ299" s="97"/>
      <c r="QK299" s="97"/>
      <c r="QL299" s="97"/>
      <c r="QM299" s="97"/>
      <c r="QN299" s="97"/>
      <c r="QO299" s="97"/>
      <c r="QP299" s="97"/>
      <c r="QQ299" s="97"/>
      <c r="QR299" s="97"/>
      <c r="QS299" s="97"/>
      <c r="QT299" s="97"/>
      <c r="QU299" s="97"/>
      <c r="QV299" s="97"/>
      <c r="QW299" s="97"/>
      <c r="QX299" s="97"/>
      <c r="QY299" s="97"/>
      <c r="QZ299" s="97"/>
      <c r="RA299" s="97"/>
      <c r="RB299" s="97"/>
      <c r="RC299" s="97"/>
      <c r="RD299" s="97"/>
      <c r="RE299" s="97"/>
      <c r="RF299" s="97"/>
      <c r="RG299" s="97"/>
      <c r="RH299" s="97"/>
      <c r="RI299" s="97"/>
      <c r="RJ299" s="97"/>
      <c r="RK299" s="97"/>
      <c r="RL299" s="97"/>
      <c r="RM299" s="97"/>
      <c r="RN299" s="97"/>
      <c r="RO299" s="97"/>
      <c r="RP299" s="97"/>
      <c r="RQ299" s="97"/>
      <c r="RR299" s="97"/>
      <c r="RS299" s="97"/>
      <c r="RT299" s="97"/>
      <c r="RU299" s="97"/>
      <c r="RV299" s="97"/>
      <c r="RW299" s="97"/>
      <c r="RX299" s="97"/>
      <c r="RY299" s="97"/>
      <c r="RZ299" s="97"/>
      <c r="SA299" s="97"/>
      <c r="SB299" s="97"/>
      <c r="SC299" s="97"/>
      <c r="SD299" s="97"/>
      <c r="SE299" s="97"/>
      <c r="SF299" s="97"/>
      <c r="SG299" s="97"/>
      <c r="SH299" s="97"/>
      <c r="SI299" s="97"/>
      <c r="SJ299" s="97"/>
      <c r="SK299" s="97"/>
      <c r="SL299" s="97"/>
      <c r="SM299" s="97"/>
      <c r="SN299" s="97"/>
      <c r="SO299" s="97"/>
      <c r="SP299" s="97"/>
      <c r="SQ299" s="97"/>
      <c r="SR299" s="97"/>
      <c r="SS299" s="97"/>
      <c r="ST299" s="97"/>
      <c r="SU299" s="97"/>
      <c r="SV299" s="97"/>
      <c r="SW299" s="97"/>
      <c r="SX299" s="97"/>
      <c r="SY299" s="97"/>
      <c r="SZ299" s="97"/>
      <c r="TA299" s="97"/>
      <c r="TB299" s="97"/>
      <c r="TC299" s="97"/>
      <c r="TD299" s="97"/>
      <c r="TE299" s="97"/>
      <c r="TF299" s="97"/>
      <c r="TG299" s="97"/>
      <c r="TH299" s="97"/>
      <c r="TI299" s="97"/>
      <c r="TJ299" s="97"/>
      <c r="TK299" s="97"/>
      <c r="TL299" s="97"/>
      <c r="TM299" s="97"/>
      <c r="TN299" s="97"/>
      <c r="TO299" s="97"/>
      <c r="TP299" s="97"/>
      <c r="TQ299" s="97"/>
      <c r="TR299" s="97"/>
      <c r="TS299" s="97"/>
      <c r="TT299" s="97"/>
      <c r="TU299" s="97"/>
      <c r="TV299" s="97"/>
      <c r="TW299" s="97"/>
      <c r="TX299" s="97"/>
      <c r="TY299" s="97"/>
      <c r="TZ299" s="97"/>
      <c r="UA299" s="97"/>
      <c r="UB299" s="97"/>
      <c r="UC299" s="97"/>
      <c r="UD299" s="97"/>
      <c r="UE299" s="97"/>
      <c r="UF299" s="97"/>
      <c r="UG299" s="97"/>
      <c r="UH299" s="97"/>
      <c r="UI299" s="97"/>
      <c r="UJ299" s="97"/>
      <c r="UK299" s="97"/>
      <c r="UL299" s="97"/>
      <c r="UM299" s="97"/>
      <c r="UN299" s="97"/>
      <c r="UO299" s="97"/>
      <c r="UP299" s="97"/>
      <c r="UQ299" s="97"/>
      <c r="UR299" s="97"/>
      <c r="US299" s="97"/>
      <c r="UT299" s="97"/>
      <c r="UU299" s="97"/>
      <c r="UV299" s="97"/>
      <c r="UW299" s="97"/>
      <c r="UX299" s="97"/>
      <c r="UY299" s="97"/>
      <c r="UZ299" s="97"/>
      <c r="VA299" s="97"/>
      <c r="VB299" s="97"/>
      <c r="VC299" s="97"/>
      <c r="VD299" s="97"/>
      <c r="VE299" s="97"/>
      <c r="VF299" s="97"/>
    </row>
    <row r="300" spans="1:578" s="98" customFormat="1" ht="15">
      <c r="A300" s="84">
        <v>222</v>
      </c>
      <c r="B300" s="29" t="s">
        <v>43</v>
      </c>
      <c r="C300" s="85" t="s">
        <v>44</v>
      </c>
      <c r="D300" s="86">
        <v>203</v>
      </c>
      <c r="E300" s="85" t="s">
        <v>45</v>
      </c>
      <c r="F300" s="25" t="s">
        <v>46</v>
      </c>
      <c r="G300" s="29" t="s">
        <v>727</v>
      </c>
      <c r="H300" s="26" t="s">
        <v>728</v>
      </c>
      <c r="I300" s="89">
        <v>38740</v>
      </c>
      <c r="J300" s="90" t="s">
        <v>58</v>
      </c>
      <c r="K300" s="90"/>
      <c r="L300" s="88">
        <v>40</v>
      </c>
      <c r="M300" s="88" t="s">
        <v>54</v>
      </c>
      <c r="N300" s="88" t="s">
        <v>59</v>
      </c>
      <c r="O300" s="26" t="s">
        <v>68</v>
      </c>
      <c r="P300" s="87" t="s">
        <v>1174</v>
      </c>
      <c r="Q300" s="34" t="s">
        <v>1148</v>
      </c>
      <c r="R300" s="88">
        <v>1</v>
      </c>
      <c r="S300" s="92">
        <v>14762</v>
      </c>
      <c r="T300" s="92">
        <v>600</v>
      </c>
      <c r="U300" s="92"/>
      <c r="V300" s="91">
        <f t="shared" si="116"/>
        <v>15362</v>
      </c>
      <c r="W300" s="92"/>
      <c r="X300" s="92"/>
      <c r="Y300" s="92">
        <f t="shared" si="117"/>
        <v>15362</v>
      </c>
      <c r="Z300" s="92">
        <v>1114</v>
      </c>
      <c r="AA300" s="92">
        <v>679</v>
      </c>
      <c r="AB300" s="92">
        <f>102.68*3</f>
        <v>308.04000000000002</v>
      </c>
      <c r="AC300" s="92">
        <f t="shared" si="118"/>
        <v>2688.35</v>
      </c>
      <c r="AD300" s="92">
        <f t="shared" si="119"/>
        <v>460.85999999999996</v>
      </c>
      <c r="AE300" s="92">
        <f t="shared" si="120"/>
        <v>783.46199999999999</v>
      </c>
      <c r="AF300" s="92">
        <f t="shared" si="121"/>
        <v>307.24</v>
      </c>
      <c r="AG300" s="92">
        <f t="shared" si="122"/>
        <v>2859.166666666667</v>
      </c>
      <c r="AH300" s="92">
        <f t="shared" si="123"/>
        <v>28591.666666666668</v>
      </c>
      <c r="AI300" s="92">
        <f t="shared" si="124"/>
        <v>8577.5</v>
      </c>
      <c r="AJ300" s="92">
        <f t="shared" si="127"/>
        <v>25038.646444444446</v>
      </c>
      <c r="AK300" s="92">
        <f t="shared" si="125"/>
        <v>300463.75733333337</v>
      </c>
      <c r="AL300" s="92"/>
      <c r="AM300" s="103"/>
      <c r="AN300" s="103"/>
      <c r="AO300" s="103"/>
      <c r="AP300" s="97"/>
      <c r="AQ300" s="94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  <c r="HG300" s="97"/>
      <c r="HH300" s="97"/>
      <c r="HI300" s="97"/>
      <c r="HJ300" s="97"/>
      <c r="HK300" s="97"/>
      <c r="HL300" s="97"/>
      <c r="HM300" s="97"/>
      <c r="HN300" s="97"/>
      <c r="HO300" s="97"/>
      <c r="HP300" s="97"/>
      <c r="HQ300" s="97"/>
      <c r="HR300" s="97"/>
      <c r="HS300" s="97"/>
      <c r="HT300" s="97"/>
      <c r="HU300" s="97"/>
      <c r="HV300" s="97"/>
      <c r="HW300" s="97"/>
      <c r="HX300" s="97"/>
      <c r="HY300" s="97"/>
      <c r="HZ300" s="97"/>
      <c r="IA300" s="97"/>
      <c r="IB300" s="97"/>
      <c r="IC300" s="97"/>
      <c r="ID300" s="97"/>
      <c r="IE300" s="97"/>
      <c r="IF300" s="97"/>
      <c r="IG300" s="97"/>
      <c r="IH300" s="97"/>
      <c r="II300" s="97"/>
      <c r="IJ300" s="97"/>
      <c r="IK300" s="97"/>
      <c r="IL300" s="97"/>
      <c r="IM300" s="97"/>
      <c r="IN300" s="97"/>
      <c r="IO300" s="97"/>
      <c r="IP300" s="97"/>
      <c r="IQ300" s="97"/>
      <c r="IR300" s="97"/>
      <c r="IS300" s="97"/>
      <c r="IT300" s="97"/>
      <c r="IU300" s="97"/>
      <c r="IV300" s="97"/>
      <c r="IW300" s="97"/>
      <c r="IX300" s="97"/>
      <c r="IY300" s="97"/>
      <c r="IZ300" s="97"/>
      <c r="JA300" s="97"/>
      <c r="JB300" s="97"/>
      <c r="JC300" s="97"/>
      <c r="JD300" s="97"/>
      <c r="JE300" s="97"/>
      <c r="JF300" s="97"/>
      <c r="JG300" s="97"/>
      <c r="JH300" s="97"/>
      <c r="JI300" s="97"/>
      <c r="JJ300" s="97"/>
      <c r="JK300" s="97"/>
      <c r="JL300" s="97"/>
      <c r="JM300" s="97"/>
      <c r="JN300" s="97"/>
      <c r="JO300" s="97"/>
      <c r="JP300" s="97"/>
      <c r="JQ300" s="97"/>
      <c r="JR300" s="97"/>
      <c r="JS300" s="97"/>
      <c r="JT300" s="97"/>
      <c r="JU300" s="97"/>
      <c r="JV300" s="97"/>
      <c r="JW300" s="97"/>
      <c r="JX300" s="97"/>
      <c r="JY300" s="97"/>
      <c r="JZ300" s="97"/>
      <c r="KA300" s="97"/>
      <c r="KB300" s="97"/>
      <c r="KC300" s="97"/>
      <c r="KD300" s="97"/>
      <c r="KE300" s="97"/>
      <c r="KF300" s="97"/>
      <c r="KG300" s="97"/>
      <c r="KH300" s="97"/>
      <c r="KI300" s="97"/>
      <c r="KJ300" s="97"/>
      <c r="KK300" s="97"/>
      <c r="KL300" s="97"/>
      <c r="KM300" s="97"/>
      <c r="KN300" s="97"/>
      <c r="KO300" s="97"/>
      <c r="KP300" s="97"/>
      <c r="KQ300" s="97"/>
      <c r="KR300" s="97"/>
      <c r="KS300" s="97"/>
      <c r="KT300" s="97"/>
      <c r="KU300" s="97"/>
      <c r="KV300" s="97"/>
      <c r="KW300" s="97"/>
      <c r="KX300" s="97"/>
      <c r="KY300" s="97"/>
      <c r="KZ300" s="97"/>
      <c r="LA300" s="97"/>
      <c r="LB300" s="97"/>
      <c r="LC300" s="97"/>
      <c r="LD300" s="97"/>
      <c r="LE300" s="97"/>
      <c r="LF300" s="97"/>
      <c r="LG300" s="97"/>
      <c r="LH300" s="97"/>
      <c r="LI300" s="97"/>
      <c r="LJ300" s="97"/>
      <c r="LK300" s="97"/>
      <c r="LL300" s="97"/>
      <c r="LM300" s="97"/>
      <c r="LN300" s="97"/>
      <c r="LO300" s="97"/>
      <c r="LP300" s="97"/>
      <c r="LQ300" s="97"/>
      <c r="LR300" s="97"/>
      <c r="LS300" s="97"/>
      <c r="LT300" s="97"/>
      <c r="LU300" s="97"/>
      <c r="LV300" s="97"/>
      <c r="LW300" s="97"/>
      <c r="LX300" s="97"/>
      <c r="LY300" s="97"/>
      <c r="LZ300" s="97"/>
      <c r="MA300" s="97"/>
      <c r="MB300" s="97"/>
      <c r="MC300" s="97"/>
      <c r="MD300" s="97"/>
      <c r="ME300" s="97"/>
      <c r="MF300" s="97"/>
      <c r="MG300" s="97"/>
      <c r="MH300" s="97"/>
      <c r="MI300" s="97"/>
      <c r="MJ300" s="97"/>
      <c r="MK300" s="97"/>
      <c r="ML300" s="97"/>
      <c r="MM300" s="97"/>
      <c r="MN300" s="97"/>
      <c r="MO300" s="97"/>
      <c r="MP300" s="97"/>
      <c r="MQ300" s="97"/>
      <c r="MR300" s="97"/>
      <c r="MS300" s="97"/>
      <c r="MT300" s="97"/>
      <c r="MU300" s="97"/>
      <c r="MV300" s="97"/>
      <c r="MW300" s="97"/>
      <c r="MX300" s="97"/>
      <c r="MY300" s="97"/>
      <c r="MZ300" s="97"/>
      <c r="NA300" s="97"/>
      <c r="NB300" s="97"/>
      <c r="NC300" s="97"/>
      <c r="ND300" s="97"/>
      <c r="NE300" s="97"/>
      <c r="NF300" s="97"/>
      <c r="NG300" s="97"/>
      <c r="NH300" s="97"/>
      <c r="NI300" s="97"/>
      <c r="NJ300" s="97"/>
      <c r="NK300" s="97"/>
      <c r="NL300" s="97"/>
      <c r="NM300" s="97"/>
      <c r="NN300" s="97"/>
      <c r="NO300" s="97"/>
      <c r="NP300" s="97"/>
      <c r="NQ300" s="97"/>
      <c r="NR300" s="97"/>
      <c r="NS300" s="97"/>
      <c r="NT300" s="97"/>
      <c r="NU300" s="97"/>
      <c r="NV300" s="97"/>
      <c r="NW300" s="97"/>
      <c r="NX300" s="97"/>
      <c r="NY300" s="97"/>
      <c r="NZ300" s="97"/>
      <c r="OA300" s="97"/>
      <c r="OB300" s="97"/>
      <c r="OC300" s="97"/>
      <c r="OD300" s="97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7"/>
      <c r="OQ300" s="97"/>
      <c r="OR300" s="97"/>
      <c r="OS300" s="97"/>
      <c r="OT300" s="97"/>
      <c r="OU300" s="97"/>
      <c r="OV300" s="97"/>
      <c r="OW300" s="97"/>
      <c r="OX300" s="97"/>
      <c r="OY300" s="97"/>
      <c r="OZ300" s="97"/>
      <c r="PA300" s="97"/>
      <c r="PB300" s="97"/>
      <c r="PC300" s="97"/>
      <c r="PD300" s="97"/>
      <c r="PE300" s="97"/>
      <c r="PF300" s="97"/>
      <c r="PG300" s="97"/>
      <c r="PH300" s="97"/>
      <c r="PI300" s="97"/>
      <c r="PJ300" s="97"/>
      <c r="PK300" s="97"/>
      <c r="PL300" s="97"/>
      <c r="PM300" s="97"/>
      <c r="PN300" s="97"/>
      <c r="PO300" s="97"/>
      <c r="PP300" s="97"/>
      <c r="PQ300" s="97"/>
      <c r="PR300" s="97"/>
      <c r="PS300" s="97"/>
      <c r="PT300" s="97"/>
      <c r="PU300" s="97"/>
      <c r="PV300" s="97"/>
      <c r="PW300" s="97"/>
      <c r="PX300" s="97"/>
      <c r="PY300" s="97"/>
      <c r="PZ300" s="97"/>
      <c r="QA300" s="97"/>
      <c r="QB300" s="97"/>
      <c r="QC300" s="97"/>
      <c r="QD300" s="97"/>
      <c r="QE300" s="97"/>
      <c r="QF300" s="97"/>
      <c r="QG300" s="97"/>
      <c r="QH300" s="97"/>
      <c r="QI300" s="97"/>
      <c r="QJ300" s="97"/>
      <c r="QK300" s="97"/>
      <c r="QL300" s="97"/>
      <c r="QM300" s="97"/>
      <c r="QN300" s="97"/>
      <c r="QO300" s="97"/>
      <c r="QP300" s="97"/>
      <c r="QQ300" s="97"/>
      <c r="QR300" s="97"/>
      <c r="QS300" s="97"/>
      <c r="QT300" s="97"/>
      <c r="QU300" s="97"/>
      <c r="QV300" s="97"/>
      <c r="QW300" s="97"/>
      <c r="QX300" s="97"/>
      <c r="QY300" s="97"/>
      <c r="QZ300" s="97"/>
      <c r="RA300" s="97"/>
      <c r="RB300" s="97"/>
      <c r="RC300" s="97"/>
      <c r="RD300" s="97"/>
      <c r="RE300" s="97"/>
      <c r="RF300" s="97"/>
      <c r="RG300" s="97"/>
      <c r="RH300" s="97"/>
      <c r="RI300" s="97"/>
      <c r="RJ300" s="97"/>
      <c r="RK300" s="97"/>
      <c r="RL300" s="97"/>
      <c r="RM300" s="97"/>
      <c r="RN300" s="97"/>
      <c r="RO300" s="97"/>
      <c r="RP300" s="97"/>
      <c r="RQ300" s="97"/>
      <c r="RR300" s="97"/>
      <c r="RS300" s="97"/>
      <c r="RT300" s="97"/>
      <c r="RU300" s="97"/>
      <c r="RV300" s="97"/>
      <c r="RW300" s="97"/>
      <c r="RX300" s="97"/>
      <c r="RY300" s="97"/>
      <c r="RZ300" s="97"/>
      <c r="SA300" s="97"/>
      <c r="SB300" s="97"/>
      <c r="SC300" s="97"/>
      <c r="SD300" s="97"/>
      <c r="SE300" s="97"/>
      <c r="SF300" s="97"/>
      <c r="SG300" s="97"/>
      <c r="SH300" s="97"/>
      <c r="SI300" s="97"/>
      <c r="SJ300" s="97"/>
      <c r="SK300" s="97"/>
      <c r="SL300" s="97"/>
      <c r="SM300" s="97"/>
      <c r="SN300" s="97"/>
      <c r="SO300" s="97"/>
      <c r="SP300" s="97"/>
      <c r="SQ300" s="97"/>
      <c r="SR300" s="97"/>
      <c r="SS300" s="97"/>
      <c r="ST300" s="97"/>
      <c r="SU300" s="97"/>
      <c r="SV300" s="97"/>
      <c r="SW300" s="97"/>
      <c r="SX300" s="97"/>
      <c r="SY300" s="97"/>
      <c r="SZ300" s="97"/>
      <c r="TA300" s="97"/>
      <c r="TB300" s="97"/>
      <c r="TC300" s="97"/>
      <c r="TD300" s="97"/>
      <c r="TE300" s="97"/>
      <c r="TF300" s="97"/>
      <c r="TG300" s="97"/>
      <c r="TH300" s="97"/>
      <c r="TI300" s="97"/>
      <c r="TJ300" s="97"/>
      <c r="TK300" s="97"/>
      <c r="TL300" s="97"/>
      <c r="TM300" s="97"/>
      <c r="TN300" s="97"/>
      <c r="TO300" s="97"/>
      <c r="TP300" s="97"/>
      <c r="TQ300" s="97"/>
      <c r="TR300" s="97"/>
      <c r="TS300" s="97"/>
      <c r="TT300" s="97"/>
      <c r="TU300" s="97"/>
      <c r="TV300" s="97"/>
      <c r="TW300" s="97"/>
      <c r="TX300" s="97"/>
      <c r="TY300" s="97"/>
      <c r="TZ300" s="97"/>
      <c r="UA300" s="97"/>
      <c r="UB300" s="97"/>
      <c r="UC300" s="97"/>
      <c r="UD300" s="97"/>
      <c r="UE300" s="97"/>
      <c r="UF300" s="97"/>
      <c r="UG300" s="97"/>
      <c r="UH300" s="97"/>
      <c r="UI300" s="97"/>
      <c r="UJ300" s="97"/>
      <c r="UK300" s="97"/>
      <c r="UL300" s="97"/>
      <c r="UM300" s="97"/>
      <c r="UN300" s="97"/>
      <c r="UO300" s="97"/>
      <c r="UP300" s="97"/>
      <c r="UQ300" s="97"/>
      <c r="UR300" s="97"/>
      <c r="US300" s="97"/>
      <c r="UT300" s="97"/>
      <c r="UU300" s="97"/>
      <c r="UV300" s="97"/>
      <c r="UW300" s="97"/>
      <c r="UX300" s="97"/>
      <c r="UY300" s="97"/>
      <c r="UZ300" s="97"/>
      <c r="VA300" s="97"/>
      <c r="VB300" s="97"/>
      <c r="VC300" s="97"/>
      <c r="VD300" s="97"/>
      <c r="VE300" s="97"/>
      <c r="VF300" s="97"/>
    </row>
    <row r="301" spans="1:578" s="98" customFormat="1" ht="15">
      <c r="A301" s="84">
        <v>223</v>
      </c>
      <c r="B301" s="29" t="s">
        <v>43</v>
      </c>
      <c r="C301" s="85" t="s">
        <v>44</v>
      </c>
      <c r="D301" s="86">
        <v>203</v>
      </c>
      <c r="E301" s="85" t="s">
        <v>45</v>
      </c>
      <c r="F301" s="25" t="s">
        <v>46</v>
      </c>
      <c r="G301" s="29" t="s">
        <v>484</v>
      </c>
      <c r="H301" s="26" t="s">
        <v>485</v>
      </c>
      <c r="I301" s="89">
        <v>43440</v>
      </c>
      <c r="J301" s="90"/>
      <c r="K301" s="90">
        <v>25</v>
      </c>
      <c r="L301" s="88">
        <v>40</v>
      </c>
      <c r="M301" s="88" t="s">
        <v>49</v>
      </c>
      <c r="N301" s="88" t="s">
        <v>50</v>
      </c>
      <c r="O301" s="27" t="s">
        <v>1175</v>
      </c>
      <c r="P301" s="87" t="s">
        <v>1174</v>
      </c>
      <c r="Q301" s="34" t="s">
        <v>1148</v>
      </c>
      <c r="R301" s="88">
        <v>1</v>
      </c>
      <c r="S301" s="91">
        <v>62968</v>
      </c>
      <c r="T301" s="91"/>
      <c r="U301" s="91"/>
      <c r="V301" s="91">
        <f t="shared" ref="V301:V313" si="128">+S301+T301+U301</f>
        <v>62968</v>
      </c>
      <c r="W301" s="92"/>
      <c r="X301" s="92"/>
      <c r="Y301" s="92">
        <f t="shared" ref="Y301:Y313" si="129">+V301+W301+X301</f>
        <v>62968</v>
      </c>
      <c r="Z301" s="91">
        <v>2288</v>
      </c>
      <c r="AA301" s="91">
        <v>1617</v>
      </c>
      <c r="AB301" s="93"/>
      <c r="AC301" s="92">
        <f t="shared" ref="AC301:AC313" si="130">Y301*17.5%</f>
        <v>11019.4</v>
      </c>
      <c r="AD301" s="92">
        <f t="shared" ref="AD301:AD313" si="131">Y301*3%</f>
        <v>1889.04</v>
      </c>
      <c r="AE301" s="92">
        <f t="shared" ref="AE301:AE313" si="132">Y301*5.1%</f>
        <v>3211.3679999999999</v>
      </c>
      <c r="AF301" s="92">
        <f t="shared" ref="AF301:AF313" si="133">Y301*2%</f>
        <v>1259.3600000000001</v>
      </c>
      <c r="AG301" s="92">
        <f t="shared" ref="AG301:AG313" si="134">(Y301+Z301+AA301)/30*5</f>
        <v>11145.5</v>
      </c>
      <c r="AH301" s="92">
        <f t="shared" ref="AH301:AH313" si="135">(Y301+Z301+AA301)/30*50</f>
        <v>111455</v>
      </c>
      <c r="AI301" s="92">
        <f t="shared" ref="AI301:AI313" si="136">(Y301+Z301+AA301)/2</f>
        <v>33436.5</v>
      </c>
      <c r="AJ301" s="92">
        <f t="shared" si="127"/>
        <v>97255.251333333319</v>
      </c>
      <c r="AK301" s="92">
        <f t="shared" ref="AK301:AK313" si="137">+AJ301*12</f>
        <v>1167063.0159999998</v>
      </c>
      <c r="AL301" s="92"/>
      <c r="AM301" s="92"/>
      <c r="AN301" s="92"/>
      <c r="AO301" s="92"/>
      <c r="AP301" s="97"/>
      <c r="AQ301" s="94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  <c r="HG301" s="97"/>
      <c r="HH301" s="97"/>
      <c r="HI301" s="97"/>
      <c r="HJ301" s="97"/>
      <c r="HK301" s="97"/>
      <c r="HL301" s="97"/>
      <c r="HM301" s="97"/>
      <c r="HN301" s="97"/>
      <c r="HO301" s="97"/>
      <c r="HP301" s="97"/>
      <c r="HQ301" s="97"/>
      <c r="HR301" s="97"/>
      <c r="HS301" s="97"/>
      <c r="HT301" s="97"/>
      <c r="HU301" s="97"/>
      <c r="HV301" s="97"/>
      <c r="HW301" s="97"/>
      <c r="HX301" s="97"/>
      <c r="HY301" s="97"/>
      <c r="HZ301" s="97"/>
      <c r="IA301" s="97"/>
      <c r="IB301" s="97"/>
      <c r="IC301" s="97"/>
      <c r="ID301" s="97"/>
      <c r="IE301" s="97"/>
      <c r="IF301" s="97"/>
      <c r="IG301" s="97"/>
      <c r="IH301" s="97"/>
      <c r="II301" s="97"/>
      <c r="IJ301" s="97"/>
      <c r="IK301" s="97"/>
      <c r="IL301" s="97"/>
      <c r="IM301" s="97"/>
      <c r="IN301" s="97"/>
      <c r="IO301" s="97"/>
      <c r="IP301" s="97"/>
      <c r="IQ301" s="97"/>
      <c r="IR301" s="97"/>
      <c r="IS301" s="97"/>
      <c r="IT301" s="97"/>
      <c r="IU301" s="97"/>
      <c r="IV301" s="97"/>
      <c r="IW301" s="97"/>
      <c r="IX301" s="97"/>
      <c r="IY301" s="97"/>
      <c r="IZ301" s="97"/>
      <c r="JA301" s="97"/>
      <c r="JB301" s="97"/>
      <c r="JC301" s="97"/>
      <c r="JD301" s="97"/>
      <c r="JE301" s="97"/>
      <c r="JF301" s="97"/>
      <c r="JG301" s="97"/>
      <c r="JH301" s="97"/>
      <c r="JI301" s="97"/>
      <c r="JJ301" s="97"/>
      <c r="JK301" s="97"/>
      <c r="JL301" s="97"/>
      <c r="JM301" s="97"/>
      <c r="JN301" s="97"/>
      <c r="JO301" s="97"/>
      <c r="JP301" s="97"/>
      <c r="JQ301" s="97"/>
      <c r="JR301" s="97"/>
      <c r="JS301" s="97"/>
      <c r="JT301" s="97"/>
      <c r="JU301" s="97"/>
      <c r="JV301" s="97"/>
      <c r="JW301" s="97"/>
      <c r="JX301" s="97"/>
      <c r="JY301" s="97"/>
      <c r="JZ301" s="97"/>
      <c r="KA301" s="97"/>
      <c r="KB301" s="97"/>
      <c r="KC301" s="97"/>
      <c r="KD301" s="97"/>
      <c r="KE301" s="97"/>
      <c r="KF301" s="97"/>
      <c r="KG301" s="97"/>
      <c r="KH301" s="97"/>
      <c r="KI301" s="97"/>
      <c r="KJ301" s="97"/>
      <c r="KK301" s="97"/>
      <c r="KL301" s="97"/>
      <c r="KM301" s="97"/>
      <c r="KN301" s="97"/>
      <c r="KO301" s="97"/>
      <c r="KP301" s="97"/>
      <c r="KQ301" s="97"/>
      <c r="KR301" s="97"/>
      <c r="KS301" s="97"/>
      <c r="KT301" s="97"/>
      <c r="KU301" s="97"/>
      <c r="KV301" s="97"/>
      <c r="KW301" s="97"/>
      <c r="KX301" s="97"/>
      <c r="KY301" s="97"/>
      <c r="KZ301" s="97"/>
      <c r="LA301" s="97"/>
      <c r="LB301" s="97"/>
      <c r="LC301" s="97"/>
      <c r="LD301" s="97"/>
      <c r="LE301" s="97"/>
      <c r="LF301" s="97"/>
      <c r="LG301" s="97"/>
      <c r="LH301" s="97"/>
      <c r="LI301" s="97"/>
      <c r="LJ301" s="97"/>
      <c r="LK301" s="97"/>
      <c r="LL301" s="97"/>
      <c r="LM301" s="97"/>
      <c r="LN301" s="97"/>
      <c r="LO301" s="97"/>
      <c r="LP301" s="97"/>
      <c r="LQ301" s="97"/>
      <c r="LR301" s="97"/>
      <c r="LS301" s="97"/>
      <c r="LT301" s="97"/>
      <c r="LU301" s="97"/>
      <c r="LV301" s="97"/>
      <c r="LW301" s="97"/>
      <c r="LX301" s="97"/>
      <c r="LY301" s="97"/>
      <c r="LZ301" s="97"/>
      <c r="MA301" s="97"/>
      <c r="MB301" s="97"/>
      <c r="MC301" s="97"/>
      <c r="MD301" s="97"/>
      <c r="ME301" s="97"/>
      <c r="MF301" s="97"/>
      <c r="MG301" s="97"/>
      <c r="MH301" s="97"/>
      <c r="MI301" s="97"/>
      <c r="MJ301" s="97"/>
      <c r="MK301" s="97"/>
      <c r="ML301" s="97"/>
      <c r="MM301" s="97"/>
      <c r="MN301" s="97"/>
      <c r="MO301" s="97"/>
      <c r="MP301" s="97"/>
      <c r="MQ301" s="97"/>
      <c r="MR301" s="97"/>
      <c r="MS301" s="97"/>
      <c r="MT301" s="97"/>
      <c r="MU301" s="97"/>
      <c r="MV301" s="97"/>
      <c r="MW301" s="97"/>
      <c r="MX301" s="97"/>
      <c r="MY301" s="97"/>
      <c r="MZ301" s="97"/>
      <c r="NA301" s="97"/>
      <c r="NB301" s="97"/>
      <c r="NC301" s="97"/>
      <c r="ND301" s="97"/>
      <c r="NE301" s="97"/>
      <c r="NF301" s="97"/>
      <c r="NG301" s="97"/>
      <c r="NH301" s="97"/>
      <c r="NI301" s="97"/>
      <c r="NJ301" s="97"/>
      <c r="NK301" s="97"/>
      <c r="NL301" s="97"/>
      <c r="NM301" s="97"/>
      <c r="NN301" s="97"/>
      <c r="NO301" s="97"/>
      <c r="NP301" s="97"/>
      <c r="NQ301" s="97"/>
      <c r="NR301" s="97"/>
      <c r="NS301" s="97"/>
      <c r="NT301" s="97"/>
      <c r="NU301" s="97"/>
      <c r="NV301" s="97"/>
      <c r="NW301" s="97"/>
      <c r="NX301" s="97"/>
      <c r="NY301" s="97"/>
      <c r="NZ301" s="97"/>
      <c r="OA301" s="97"/>
      <c r="OB301" s="97"/>
      <c r="OC301" s="97"/>
      <c r="OD301" s="97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7"/>
      <c r="OQ301" s="97"/>
      <c r="OR301" s="97"/>
      <c r="OS301" s="97"/>
      <c r="OT301" s="97"/>
      <c r="OU301" s="97"/>
      <c r="OV301" s="97"/>
      <c r="OW301" s="97"/>
      <c r="OX301" s="97"/>
      <c r="OY301" s="97"/>
      <c r="OZ301" s="97"/>
      <c r="PA301" s="97"/>
      <c r="PB301" s="97"/>
      <c r="PC301" s="97"/>
      <c r="PD301" s="97"/>
      <c r="PE301" s="97"/>
      <c r="PF301" s="97"/>
      <c r="PG301" s="97"/>
      <c r="PH301" s="97"/>
      <c r="PI301" s="97"/>
      <c r="PJ301" s="97"/>
      <c r="PK301" s="97"/>
      <c r="PL301" s="97"/>
      <c r="PM301" s="97"/>
      <c r="PN301" s="97"/>
      <c r="PO301" s="97"/>
      <c r="PP301" s="97"/>
      <c r="PQ301" s="97"/>
      <c r="PR301" s="97"/>
      <c r="PS301" s="97"/>
      <c r="PT301" s="97"/>
      <c r="PU301" s="97"/>
      <c r="PV301" s="97"/>
      <c r="PW301" s="97"/>
      <c r="PX301" s="97"/>
      <c r="PY301" s="97"/>
      <c r="PZ301" s="97"/>
      <c r="QA301" s="97"/>
      <c r="QB301" s="97"/>
      <c r="QC301" s="97"/>
      <c r="QD301" s="97"/>
      <c r="QE301" s="97"/>
      <c r="QF301" s="97"/>
      <c r="QG301" s="97"/>
      <c r="QH301" s="97"/>
      <c r="QI301" s="97"/>
      <c r="QJ301" s="97"/>
      <c r="QK301" s="97"/>
      <c r="QL301" s="97"/>
      <c r="QM301" s="97"/>
      <c r="QN301" s="97"/>
      <c r="QO301" s="97"/>
      <c r="QP301" s="97"/>
      <c r="QQ301" s="97"/>
      <c r="QR301" s="97"/>
      <c r="QS301" s="97"/>
      <c r="QT301" s="97"/>
      <c r="QU301" s="97"/>
      <c r="QV301" s="97"/>
      <c r="QW301" s="97"/>
      <c r="QX301" s="97"/>
      <c r="QY301" s="97"/>
      <c r="QZ301" s="97"/>
      <c r="RA301" s="97"/>
      <c r="RB301" s="97"/>
      <c r="RC301" s="97"/>
      <c r="RD301" s="97"/>
      <c r="RE301" s="97"/>
      <c r="RF301" s="97"/>
      <c r="RG301" s="97"/>
      <c r="RH301" s="97"/>
      <c r="RI301" s="97"/>
      <c r="RJ301" s="97"/>
      <c r="RK301" s="97"/>
      <c r="RL301" s="97"/>
      <c r="RM301" s="97"/>
      <c r="RN301" s="97"/>
      <c r="RO301" s="97"/>
      <c r="RP301" s="97"/>
      <c r="RQ301" s="97"/>
      <c r="RR301" s="97"/>
      <c r="RS301" s="97"/>
      <c r="RT301" s="97"/>
      <c r="RU301" s="97"/>
      <c r="RV301" s="97"/>
      <c r="RW301" s="97"/>
      <c r="RX301" s="97"/>
      <c r="RY301" s="97"/>
      <c r="RZ301" s="97"/>
      <c r="SA301" s="97"/>
      <c r="SB301" s="97"/>
      <c r="SC301" s="97"/>
      <c r="SD301" s="97"/>
      <c r="SE301" s="97"/>
      <c r="SF301" s="97"/>
      <c r="SG301" s="97"/>
      <c r="SH301" s="97"/>
      <c r="SI301" s="97"/>
      <c r="SJ301" s="97"/>
      <c r="SK301" s="97"/>
      <c r="SL301" s="97"/>
      <c r="SM301" s="97"/>
      <c r="SN301" s="97"/>
      <c r="SO301" s="97"/>
      <c r="SP301" s="97"/>
      <c r="SQ301" s="97"/>
      <c r="SR301" s="97"/>
      <c r="SS301" s="97"/>
      <c r="ST301" s="97"/>
      <c r="SU301" s="97"/>
      <c r="SV301" s="97"/>
      <c r="SW301" s="97"/>
      <c r="SX301" s="97"/>
      <c r="SY301" s="97"/>
      <c r="SZ301" s="97"/>
      <c r="TA301" s="97"/>
      <c r="TB301" s="97"/>
      <c r="TC301" s="97"/>
      <c r="TD301" s="97"/>
      <c r="TE301" s="97"/>
      <c r="TF301" s="97"/>
      <c r="TG301" s="97"/>
      <c r="TH301" s="97"/>
      <c r="TI301" s="97"/>
      <c r="TJ301" s="97"/>
      <c r="TK301" s="97"/>
      <c r="TL301" s="97"/>
      <c r="TM301" s="97"/>
      <c r="TN301" s="97"/>
      <c r="TO301" s="97"/>
      <c r="TP301" s="97"/>
      <c r="TQ301" s="97"/>
      <c r="TR301" s="97"/>
      <c r="TS301" s="97"/>
      <c r="TT301" s="97"/>
      <c r="TU301" s="97"/>
      <c r="TV301" s="97"/>
      <c r="TW301" s="97"/>
      <c r="TX301" s="97"/>
      <c r="TY301" s="97"/>
      <c r="TZ301" s="97"/>
      <c r="UA301" s="97"/>
      <c r="UB301" s="97"/>
      <c r="UC301" s="97"/>
      <c r="UD301" s="97"/>
      <c r="UE301" s="97"/>
      <c r="UF301" s="97"/>
      <c r="UG301" s="97"/>
      <c r="UH301" s="97"/>
      <c r="UI301" s="97"/>
      <c r="UJ301" s="97"/>
      <c r="UK301" s="97"/>
      <c r="UL301" s="97"/>
      <c r="UM301" s="97"/>
      <c r="UN301" s="97"/>
      <c r="UO301" s="97"/>
      <c r="UP301" s="97"/>
      <c r="UQ301" s="97"/>
      <c r="UR301" s="97"/>
      <c r="US301" s="97"/>
      <c r="UT301" s="97"/>
      <c r="UU301" s="97"/>
      <c r="UV301" s="97"/>
      <c r="UW301" s="97"/>
      <c r="UX301" s="97"/>
      <c r="UY301" s="97"/>
      <c r="UZ301" s="97"/>
      <c r="VA301" s="97"/>
      <c r="VB301" s="97"/>
      <c r="VC301" s="97"/>
      <c r="VD301" s="97"/>
      <c r="VE301" s="97"/>
      <c r="VF301" s="97"/>
    </row>
    <row r="302" spans="1:578" s="98" customFormat="1" ht="15">
      <c r="A302" s="84">
        <v>224</v>
      </c>
      <c r="B302" s="29" t="s">
        <v>43</v>
      </c>
      <c r="C302" s="85" t="s">
        <v>44</v>
      </c>
      <c r="D302" s="86">
        <v>203</v>
      </c>
      <c r="E302" s="85" t="s">
        <v>45</v>
      </c>
      <c r="F302" s="25" t="s">
        <v>46</v>
      </c>
      <c r="G302" s="29" t="s">
        <v>729</v>
      </c>
      <c r="H302" s="26" t="s">
        <v>730</v>
      </c>
      <c r="I302" s="89">
        <v>35139</v>
      </c>
      <c r="J302" s="90"/>
      <c r="K302" s="90">
        <v>15</v>
      </c>
      <c r="L302" s="88">
        <v>40</v>
      </c>
      <c r="M302" s="88" t="s">
        <v>49</v>
      </c>
      <c r="N302" s="88" t="s">
        <v>50</v>
      </c>
      <c r="O302" s="26" t="s">
        <v>731</v>
      </c>
      <c r="P302" s="87" t="s">
        <v>1174</v>
      </c>
      <c r="Q302" s="34" t="s">
        <v>1148</v>
      </c>
      <c r="R302" s="88">
        <v>1</v>
      </c>
      <c r="S302" s="91">
        <v>20272</v>
      </c>
      <c r="T302" s="91"/>
      <c r="U302" s="91"/>
      <c r="V302" s="91">
        <f t="shared" si="128"/>
        <v>20272</v>
      </c>
      <c r="W302" s="92"/>
      <c r="X302" s="92"/>
      <c r="Y302" s="92">
        <f t="shared" si="129"/>
        <v>20272</v>
      </c>
      <c r="Z302" s="91">
        <v>1206</v>
      </c>
      <c r="AA302" s="91">
        <v>755</v>
      </c>
      <c r="AB302" s="92">
        <f>102.68*5</f>
        <v>513.40000000000009</v>
      </c>
      <c r="AC302" s="92">
        <f t="shared" si="130"/>
        <v>3547.6</v>
      </c>
      <c r="AD302" s="92">
        <f t="shared" si="131"/>
        <v>608.16</v>
      </c>
      <c r="AE302" s="92">
        <f t="shared" si="132"/>
        <v>1033.8719999999998</v>
      </c>
      <c r="AF302" s="92">
        <f t="shared" si="133"/>
        <v>405.44</v>
      </c>
      <c r="AG302" s="92">
        <f t="shared" si="134"/>
        <v>3705.5</v>
      </c>
      <c r="AH302" s="92">
        <f t="shared" si="135"/>
        <v>37055</v>
      </c>
      <c r="AI302" s="92">
        <f t="shared" si="136"/>
        <v>11116.5</v>
      </c>
      <c r="AJ302" s="92">
        <f t="shared" si="127"/>
        <v>32664.55533333333</v>
      </c>
      <c r="AK302" s="92">
        <f t="shared" si="137"/>
        <v>391974.66399999999</v>
      </c>
      <c r="AL302" s="92"/>
      <c r="AM302" s="92"/>
      <c r="AN302" s="92"/>
      <c r="AO302" s="92"/>
      <c r="AP302" s="97"/>
      <c r="AQ302" s="94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97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  <c r="HG302" s="97"/>
      <c r="HH302" s="97"/>
      <c r="HI302" s="97"/>
      <c r="HJ302" s="97"/>
      <c r="HK302" s="97"/>
      <c r="HL302" s="97"/>
      <c r="HM302" s="97"/>
      <c r="HN302" s="97"/>
      <c r="HO302" s="97"/>
      <c r="HP302" s="97"/>
      <c r="HQ302" s="97"/>
      <c r="HR302" s="97"/>
      <c r="HS302" s="97"/>
      <c r="HT302" s="97"/>
      <c r="HU302" s="97"/>
      <c r="HV302" s="97"/>
      <c r="HW302" s="97"/>
      <c r="HX302" s="97"/>
      <c r="HY302" s="97"/>
      <c r="HZ302" s="97"/>
      <c r="IA302" s="97"/>
      <c r="IB302" s="97"/>
      <c r="IC302" s="97"/>
      <c r="ID302" s="97"/>
      <c r="IE302" s="97"/>
      <c r="IF302" s="97"/>
      <c r="IG302" s="97"/>
      <c r="IH302" s="97"/>
      <c r="II302" s="97"/>
      <c r="IJ302" s="97"/>
      <c r="IK302" s="97"/>
      <c r="IL302" s="97"/>
      <c r="IM302" s="97"/>
      <c r="IN302" s="97"/>
      <c r="IO302" s="97"/>
      <c r="IP302" s="97"/>
      <c r="IQ302" s="97"/>
      <c r="IR302" s="97"/>
      <c r="IS302" s="97"/>
      <c r="IT302" s="97"/>
      <c r="IU302" s="97"/>
      <c r="IV302" s="97"/>
      <c r="IW302" s="97"/>
      <c r="IX302" s="97"/>
      <c r="IY302" s="97"/>
      <c r="IZ302" s="97"/>
      <c r="JA302" s="97"/>
      <c r="JB302" s="97"/>
      <c r="JC302" s="97"/>
      <c r="JD302" s="97"/>
      <c r="JE302" s="97"/>
      <c r="JF302" s="97"/>
      <c r="JG302" s="97"/>
      <c r="JH302" s="97"/>
      <c r="JI302" s="97"/>
      <c r="JJ302" s="97"/>
      <c r="JK302" s="97"/>
      <c r="JL302" s="97"/>
      <c r="JM302" s="97"/>
      <c r="JN302" s="97"/>
      <c r="JO302" s="97"/>
      <c r="JP302" s="97"/>
      <c r="JQ302" s="97"/>
      <c r="JR302" s="97"/>
      <c r="JS302" s="97"/>
      <c r="JT302" s="97"/>
      <c r="JU302" s="97"/>
      <c r="JV302" s="97"/>
      <c r="JW302" s="97"/>
      <c r="JX302" s="97"/>
      <c r="JY302" s="97"/>
      <c r="JZ302" s="97"/>
      <c r="KA302" s="97"/>
      <c r="KB302" s="97"/>
      <c r="KC302" s="97"/>
      <c r="KD302" s="97"/>
      <c r="KE302" s="97"/>
      <c r="KF302" s="97"/>
      <c r="KG302" s="97"/>
      <c r="KH302" s="97"/>
      <c r="KI302" s="97"/>
      <c r="KJ302" s="97"/>
      <c r="KK302" s="97"/>
      <c r="KL302" s="97"/>
      <c r="KM302" s="97"/>
      <c r="KN302" s="97"/>
      <c r="KO302" s="97"/>
      <c r="KP302" s="97"/>
      <c r="KQ302" s="97"/>
      <c r="KR302" s="97"/>
      <c r="KS302" s="97"/>
      <c r="KT302" s="97"/>
      <c r="KU302" s="97"/>
      <c r="KV302" s="97"/>
      <c r="KW302" s="97"/>
      <c r="KX302" s="97"/>
      <c r="KY302" s="97"/>
      <c r="KZ302" s="97"/>
      <c r="LA302" s="97"/>
      <c r="LB302" s="97"/>
      <c r="LC302" s="97"/>
      <c r="LD302" s="97"/>
      <c r="LE302" s="97"/>
      <c r="LF302" s="97"/>
      <c r="LG302" s="97"/>
      <c r="LH302" s="97"/>
      <c r="LI302" s="97"/>
      <c r="LJ302" s="97"/>
      <c r="LK302" s="97"/>
      <c r="LL302" s="97"/>
      <c r="LM302" s="97"/>
      <c r="LN302" s="97"/>
      <c r="LO302" s="97"/>
      <c r="LP302" s="97"/>
      <c r="LQ302" s="97"/>
      <c r="LR302" s="97"/>
      <c r="LS302" s="97"/>
      <c r="LT302" s="97"/>
      <c r="LU302" s="97"/>
      <c r="LV302" s="97"/>
      <c r="LW302" s="97"/>
      <c r="LX302" s="97"/>
      <c r="LY302" s="97"/>
      <c r="LZ302" s="97"/>
      <c r="MA302" s="97"/>
      <c r="MB302" s="97"/>
      <c r="MC302" s="97"/>
      <c r="MD302" s="97"/>
      <c r="ME302" s="97"/>
      <c r="MF302" s="97"/>
      <c r="MG302" s="97"/>
      <c r="MH302" s="97"/>
      <c r="MI302" s="97"/>
      <c r="MJ302" s="97"/>
      <c r="MK302" s="97"/>
      <c r="ML302" s="97"/>
      <c r="MM302" s="97"/>
      <c r="MN302" s="97"/>
      <c r="MO302" s="97"/>
      <c r="MP302" s="97"/>
      <c r="MQ302" s="97"/>
      <c r="MR302" s="97"/>
      <c r="MS302" s="97"/>
      <c r="MT302" s="97"/>
      <c r="MU302" s="97"/>
      <c r="MV302" s="97"/>
      <c r="MW302" s="97"/>
      <c r="MX302" s="97"/>
      <c r="MY302" s="97"/>
      <c r="MZ302" s="97"/>
      <c r="NA302" s="97"/>
      <c r="NB302" s="97"/>
      <c r="NC302" s="97"/>
      <c r="ND302" s="97"/>
      <c r="NE302" s="97"/>
      <c r="NF302" s="97"/>
      <c r="NG302" s="97"/>
      <c r="NH302" s="97"/>
      <c r="NI302" s="97"/>
      <c r="NJ302" s="97"/>
      <c r="NK302" s="97"/>
      <c r="NL302" s="97"/>
      <c r="NM302" s="97"/>
      <c r="NN302" s="97"/>
      <c r="NO302" s="97"/>
      <c r="NP302" s="97"/>
      <c r="NQ302" s="97"/>
      <c r="NR302" s="97"/>
      <c r="NS302" s="97"/>
      <c r="NT302" s="97"/>
      <c r="NU302" s="97"/>
      <c r="NV302" s="97"/>
      <c r="NW302" s="97"/>
      <c r="NX302" s="97"/>
      <c r="NY302" s="97"/>
      <c r="NZ302" s="97"/>
      <c r="OA302" s="97"/>
      <c r="OB302" s="97"/>
      <c r="OC302" s="97"/>
      <c r="OD302" s="97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7"/>
      <c r="OQ302" s="97"/>
      <c r="OR302" s="97"/>
      <c r="OS302" s="97"/>
      <c r="OT302" s="97"/>
      <c r="OU302" s="97"/>
      <c r="OV302" s="97"/>
      <c r="OW302" s="97"/>
      <c r="OX302" s="97"/>
      <c r="OY302" s="97"/>
      <c r="OZ302" s="97"/>
      <c r="PA302" s="97"/>
      <c r="PB302" s="97"/>
      <c r="PC302" s="97"/>
      <c r="PD302" s="97"/>
      <c r="PE302" s="97"/>
      <c r="PF302" s="97"/>
      <c r="PG302" s="97"/>
      <c r="PH302" s="97"/>
      <c r="PI302" s="97"/>
      <c r="PJ302" s="97"/>
      <c r="PK302" s="97"/>
      <c r="PL302" s="97"/>
      <c r="PM302" s="97"/>
      <c r="PN302" s="97"/>
      <c r="PO302" s="97"/>
      <c r="PP302" s="97"/>
      <c r="PQ302" s="97"/>
      <c r="PR302" s="97"/>
      <c r="PS302" s="97"/>
      <c r="PT302" s="97"/>
      <c r="PU302" s="97"/>
      <c r="PV302" s="97"/>
      <c r="PW302" s="97"/>
      <c r="PX302" s="97"/>
      <c r="PY302" s="97"/>
      <c r="PZ302" s="97"/>
      <c r="QA302" s="97"/>
      <c r="QB302" s="97"/>
      <c r="QC302" s="97"/>
      <c r="QD302" s="97"/>
      <c r="QE302" s="97"/>
      <c r="QF302" s="97"/>
      <c r="QG302" s="97"/>
      <c r="QH302" s="97"/>
      <c r="QI302" s="97"/>
      <c r="QJ302" s="97"/>
      <c r="QK302" s="97"/>
      <c r="QL302" s="97"/>
      <c r="QM302" s="97"/>
      <c r="QN302" s="97"/>
      <c r="QO302" s="97"/>
      <c r="QP302" s="97"/>
      <c r="QQ302" s="97"/>
      <c r="QR302" s="97"/>
      <c r="QS302" s="97"/>
      <c r="QT302" s="97"/>
      <c r="QU302" s="97"/>
      <c r="QV302" s="97"/>
      <c r="QW302" s="97"/>
      <c r="QX302" s="97"/>
      <c r="QY302" s="97"/>
      <c r="QZ302" s="97"/>
      <c r="RA302" s="97"/>
      <c r="RB302" s="97"/>
      <c r="RC302" s="97"/>
      <c r="RD302" s="97"/>
      <c r="RE302" s="97"/>
      <c r="RF302" s="97"/>
      <c r="RG302" s="97"/>
      <c r="RH302" s="97"/>
      <c r="RI302" s="97"/>
      <c r="RJ302" s="97"/>
      <c r="RK302" s="97"/>
      <c r="RL302" s="97"/>
      <c r="RM302" s="97"/>
      <c r="RN302" s="97"/>
      <c r="RO302" s="97"/>
      <c r="RP302" s="97"/>
      <c r="RQ302" s="97"/>
      <c r="RR302" s="97"/>
      <c r="RS302" s="97"/>
      <c r="RT302" s="97"/>
      <c r="RU302" s="97"/>
      <c r="RV302" s="97"/>
      <c r="RW302" s="97"/>
      <c r="RX302" s="97"/>
      <c r="RY302" s="97"/>
      <c r="RZ302" s="97"/>
      <c r="SA302" s="97"/>
      <c r="SB302" s="97"/>
      <c r="SC302" s="97"/>
      <c r="SD302" s="97"/>
      <c r="SE302" s="97"/>
      <c r="SF302" s="97"/>
      <c r="SG302" s="97"/>
      <c r="SH302" s="97"/>
      <c r="SI302" s="97"/>
      <c r="SJ302" s="97"/>
      <c r="SK302" s="97"/>
      <c r="SL302" s="97"/>
      <c r="SM302" s="97"/>
      <c r="SN302" s="97"/>
      <c r="SO302" s="97"/>
      <c r="SP302" s="97"/>
      <c r="SQ302" s="97"/>
      <c r="SR302" s="97"/>
      <c r="SS302" s="97"/>
      <c r="ST302" s="97"/>
      <c r="SU302" s="97"/>
      <c r="SV302" s="97"/>
      <c r="SW302" s="97"/>
      <c r="SX302" s="97"/>
      <c r="SY302" s="97"/>
      <c r="SZ302" s="97"/>
      <c r="TA302" s="97"/>
      <c r="TB302" s="97"/>
      <c r="TC302" s="97"/>
      <c r="TD302" s="97"/>
      <c r="TE302" s="97"/>
      <c r="TF302" s="97"/>
      <c r="TG302" s="97"/>
      <c r="TH302" s="97"/>
      <c r="TI302" s="97"/>
      <c r="TJ302" s="97"/>
      <c r="TK302" s="97"/>
      <c r="TL302" s="97"/>
      <c r="TM302" s="97"/>
      <c r="TN302" s="97"/>
      <c r="TO302" s="97"/>
      <c r="TP302" s="97"/>
      <c r="TQ302" s="97"/>
      <c r="TR302" s="97"/>
      <c r="TS302" s="97"/>
      <c r="TT302" s="97"/>
      <c r="TU302" s="97"/>
      <c r="TV302" s="97"/>
      <c r="TW302" s="97"/>
      <c r="TX302" s="97"/>
      <c r="TY302" s="97"/>
      <c r="TZ302" s="97"/>
      <c r="UA302" s="97"/>
      <c r="UB302" s="97"/>
      <c r="UC302" s="97"/>
      <c r="UD302" s="97"/>
      <c r="UE302" s="97"/>
      <c r="UF302" s="97"/>
      <c r="UG302" s="97"/>
      <c r="UH302" s="97"/>
      <c r="UI302" s="97"/>
      <c r="UJ302" s="97"/>
      <c r="UK302" s="97"/>
      <c r="UL302" s="97"/>
      <c r="UM302" s="97"/>
      <c r="UN302" s="97"/>
      <c r="UO302" s="97"/>
      <c r="UP302" s="97"/>
      <c r="UQ302" s="97"/>
      <c r="UR302" s="97"/>
      <c r="US302" s="97"/>
      <c r="UT302" s="97"/>
      <c r="UU302" s="97"/>
      <c r="UV302" s="97"/>
      <c r="UW302" s="97"/>
      <c r="UX302" s="97"/>
      <c r="UY302" s="97"/>
      <c r="UZ302" s="97"/>
      <c r="VA302" s="97"/>
      <c r="VB302" s="97"/>
      <c r="VC302" s="97"/>
      <c r="VD302" s="97"/>
      <c r="VE302" s="97"/>
      <c r="VF302" s="97"/>
    </row>
    <row r="303" spans="1:578" s="98" customFormat="1" ht="15">
      <c r="A303" s="84">
        <v>225</v>
      </c>
      <c r="B303" s="29" t="s">
        <v>43</v>
      </c>
      <c r="C303" s="85" t="s">
        <v>44</v>
      </c>
      <c r="D303" s="86">
        <v>203</v>
      </c>
      <c r="E303" s="85" t="s">
        <v>45</v>
      </c>
      <c r="F303" s="25" t="s">
        <v>46</v>
      </c>
      <c r="G303" s="29" t="s">
        <v>732</v>
      </c>
      <c r="H303" s="26" t="s">
        <v>733</v>
      </c>
      <c r="I303" s="89">
        <v>35114</v>
      </c>
      <c r="J303" s="90" t="s">
        <v>87</v>
      </c>
      <c r="K303" s="90"/>
      <c r="L303" s="88">
        <v>40</v>
      </c>
      <c r="M303" s="88" t="s">
        <v>54</v>
      </c>
      <c r="N303" s="88" t="s">
        <v>59</v>
      </c>
      <c r="O303" s="26" t="s">
        <v>734</v>
      </c>
      <c r="P303" s="87" t="s">
        <v>1174</v>
      </c>
      <c r="Q303" s="34" t="s">
        <v>1148</v>
      </c>
      <c r="R303" s="88">
        <v>1</v>
      </c>
      <c r="S303" s="92">
        <v>13012</v>
      </c>
      <c r="T303" s="92">
        <v>500</v>
      </c>
      <c r="U303" s="92"/>
      <c r="V303" s="91">
        <f t="shared" si="128"/>
        <v>13512</v>
      </c>
      <c r="W303" s="92">
        <f t="shared" ref="W303:W313" si="138">+V303*20%</f>
        <v>2702.4</v>
      </c>
      <c r="X303" s="92"/>
      <c r="Y303" s="92">
        <f t="shared" si="129"/>
        <v>16214.4</v>
      </c>
      <c r="Z303" s="92">
        <v>957</v>
      </c>
      <c r="AA303" s="92">
        <v>661</v>
      </c>
      <c r="AB303" s="92">
        <f>102.68*5</f>
        <v>513.40000000000009</v>
      </c>
      <c r="AC303" s="92">
        <f t="shared" si="130"/>
        <v>2837.52</v>
      </c>
      <c r="AD303" s="92">
        <f t="shared" si="131"/>
        <v>486.43199999999996</v>
      </c>
      <c r="AE303" s="92">
        <f t="shared" si="132"/>
        <v>826.93439999999998</v>
      </c>
      <c r="AF303" s="92">
        <f t="shared" si="133"/>
        <v>324.28800000000001</v>
      </c>
      <c r="AG303" s="92">
        <f t="shared" si="134"/>
        <v>2972.0666666666671</v>
      </c>
      <c r="AH303" s="92">
        <f t="shared" si="135"/>
        <v>29720.666666666672</v>
      </c>
      <c r="AI303" s="92">
        <f t="shared" si="136"/>
        <v>8916.2000000000007</v>
      </c>
      <c r="AJ303" s="92">
        <f t="shared" si="127"/>
        <v>26288.385511111112</v>
      </c>
      <c r="AK303" s="92">
        <f t="shared" si="137"/>
        <v>315460.62613333331</v>
      </c>
      <c r="AL303" s="92"/>
      <c r="AM303" s="92"/>
      <c r="AN303" s="92"/>
      <c r="AO303" s="92"/>
      <c r="AP303" s="97"/>
      <c r="AQ303" s="94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  <c r="HG303" s="97"/>
      <c r="HH303" s="97"/>
      <c r="HI303" s="97"/>
      <c r="HJ303" s="97"/>
      <c r="HK303" s="97"/>
      <c r="HL303" s="97"/>
      <c r="HM303" s="97"/>
      <c r="HN303" s="97"/>
      <c r="HO303" s="97"/>
      <c r="HP303" s="97"/>
      <c r="HQ303" s="97"/>
      <c r="HR303" s="97"/>
      <c r="HS303" s="97"/>
      <c r="HT303" s="97"/>
      <c r="HU303" s="97"/>
      <c r="HV303" s="97"/>
      <c r="HW303" s="97"/>
      <c r="HX303" s="97"/>
      <c r="HY303" s="97"/>
      <c r="HZ303" s="97"/>
      <c r="IA303" s="97"/>
      <c r="IB303" s="97"/>
      <c r="IC303" s="97"/>
      <c r="ID303" s="97"/>
      <c r="IE303" s="97"/>
      <c r="IF303" s="97"/>
      <c r="IG303" s="97"/>
      <c r="IH303" s="97"/>
      <c r="II303" s="97"/>
      <c r="IJ303" s="97"/>
      <c r="IK303" s="97"/>
      <c r="IL303" s="97"/>
      <c r="IM303" s="97"/>
      <c r="IN303" s="97"/>
      <c r="IO303" s="97"/>
      <c r="IP303" s="97"/>
      <c r="IQ303" s="97"/>
      <c r="IR303" s="97"/>
      <c r="IS303" s="97"/>
      <c r="IT303" s="97"/>
      <c r="IU303" s="97"/>
      <c r="IV303" s="97"/>
      <c r="IW303" s="97"/>
      <c r="IX303" s="97"/>
      <c r="IY303" s="97"/>
      <c r="IZ303" s="97"/>
      <c r="JA303" s="97"/>
      <c r="JB303" s="97"/>
      <c r="JC303" s="97"/>
      <c r="JD303" s="97"/>
      <c r="JE303" s="97"/>
      <c r="JF303" s="97"/>
      <c r="JG303" s="97"/>
      <c r="JH303" s="97"/>
      <c r="JI303" s="97"/>
      <c r="JJ303" s="97"/>
      <c r="JK303" s="97"/>
      <c r="JL303" s="97"/>
      <c r="JM303" s="97"/>
      <c r="JN303" s="97"/>
      <c r="JO303" s="97"/>
      <c r="JP303" s="97"/>
      <c r="JQ303" s="97"/>
      <c r="JR303" s="97"/>
      <c r="JS303" s="97"/>
      <c r="JT303" s="97"/>
      <c r="JU303" s="97"/>
      <c r="JV303" s="97"/>
      <c r="JW303" s="97"/>
      <c r="JX303" s="97"/>
      <c r="JY303" s="97"/>
      <c r="JZ303" s="97"/>
      <c r="KA303" s="97"/>
      <c r="KB303" s="97"/>
      <c r="KC303" s="97"/>
      <c r="KD303" s="97"/>
      <c r="KE303" s="97"/>
      <c r="KF303" s="97"/>
      <c r="KG303" s="97"/>
      <c r="KH303" s="97"/>
      <c r="KI303" s="97"/>
      <c r="KJ303" s="97"/>
      <c r="KK303" s="97"/>
      <c r="KL303" s="97"/>
      <c r="KM303" s="97"/>
      <c r="KN303" s="97"/>
      <c r="KO303" s="97"/>
      <c r="KP303" s="97"/>
      <c r="KQ303" s="97"/>
      <c r="KR303" s="97"/>
      <c r="KS303" s="97"/>
      <c r="KT303" s="97"/>
      <c r="KU303" s="97"/>
      <c r="KV303" s="97"/>
      <c r="KW303" s="97"/>
      <c r="KX303" s="97"/>
      <c r="KY303" s="97"/>
      <c r="KZ303" s="97"/>
      <c r="LA303" s="97"/>
      <c r="LB303" s="97"/>
      <c r="LC303" s="97"/>
      <c r="LD303" s="97"/>
      <c r="LE303" s="97"/>
      <c r="LF303" s="97"/>
      <c r="LG303" s="97"/>
      <c r="LH303" s="97"/>
      <c r="LI303" s="97"/>
      <c r="LJ303" s="97"/>
      <c r="LK303" s="97"/>
      <c r="LL303" s="97"/>
      <c r="LM303" s="97"/>
      <c r="LN303" s="97"/>
      <c r="LO303" s="97"/>
      <c r="LP303" s="97"/>
      <c r="LQ303" s="97"/>
      <c r="LR303" s="97"/>
      <c r="LS303" s="97"/>
      <c r="LT303" s="97"/>
      <c r="LU303" s="97"/>
      <c r="LV303" s="97"/>
      <c r="LW303" s="97"/>
      <c r="LX303" s="97"/>
      <c r="LY303" s="97"/>
      <c r="LZ303" s="97"/>
      <c r="MA303" s="97"/>
      <c r="MB303" s="97"/>
      <c r="MC303" s="97"/>
      <c r="MD303" s="97"/>
      <c r="ME303" s="97"/>
      <c r="MF303" s="97"/>
      <c r="MG303" s="97"/>
      <c r="MH303" s="97"/>
      <c r="MI303" s="97"/>
      <c r="MJ303" s="97"/>
      <c r="MK303" s="97"/>
      <c r="ML303" s="97"/>
      <c r="MM303" s="97"/>
      <c r="MN303" s="97"/>
      <c r="MO303" s="97"/>
      <c r="MP303" s="97"/>
      <c r="MQ303" s="97"/>
      <c r="MR303" s="97"/>
      <c r="MS303" s="97"/>
      <c r="MT303" s="97"/>
      <c r="MU303" s="97"/>
      <c r="MV303" s="97"/>
      <c r="MW303" s="97"/>
      <c r="MX303" s="97"/>
      <c r="MY303" s="97"/>
      <c r="MZ303" s="97"/>
      <c r="NA303" s="97"/>
      <c r="NB303" s="97"/>
      <c r="NC303" s="97"/>
      <c r="ND303" s="97"/>
      <c r="NE303" s="97"/>
      <c r="NF303" s="97"/>
      <c r="NG303" s="97"/>
      <c r="NH303" s="97"/>
      <c r="NI303" s="97"/>
      <c r="NJ303" s="97"/>
      <c r="NK303" s="97"/>
      <c r="NL303" s="97"/>
      <c r="NM303" s="97"/>
      <c r="NN303" s="97"/>
      <c r="NO303" s="97"/>
      <c r="NP303" s="97"/>
      <c r="NQ303" s="97"/>
      <c r="NR303" s="97"/>
      <c r="NS303" s="97"/>
      <c r="NT303" s="97"/>
      <c r="NU303" s="97"/>
      <c r="NV303" s="97"/>
      <c r="NW303" s="97"/>
      <c r="NX303" s="97"/>
      <c r="NY303" s="97"/>
      <c r="NZ303" s="97"/>
      <c r="OA303" s="97"/>
      <c r="OB303" s="97"/>
      <c r="OC303" s="97"/>
      <c r="OD303" s="97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7"/>
      <c r="OQ303" s="97"/>
      <c r="OR303" s="97"/>
      <c r="OS303" s="97"/>
      <c r="OT303" s="97"/>
      <c r="OU303" s="97"/>
      <c r="OV303" s="97"/>
      <c r="OW303" s="97"/>
      <c r="OX303" s="97"/>
      <c r="OY303" s="97"/>
      <c r="OZ303" s="97"/>
      <c r="PA303" s="97"/>
      <c r="PB303" s="97"/>
      <c r="PC303" s="97"/>
      <c r="PD303" s="97"/>
      <c r="PE303" s="97"/>
      <c r="PF303" s="97"/>
      <c r="PG303" s="97"/>
      <c r="PH303" s="97"/>
      <c r="PI303" s="97"/>
      <c r="PJ303" s="97"/>
      <c r="PK303" s="97"/>
      <c r="PL303" s="97"/>
      <c r="PM303" s="97"/>
      <c r="PN303" s="97"/>
      <c r="PO303" s="97"/>
      <c r="PP303" s="97"/>
      <c r="PQ303" s="97"/>
      <c r="PR303" s="97"/>
      <c r="PS303" s="97"/>
      <c r="PT303" s="97"/>
      <c r="PU303" s="97"/>
      <c r="PV303" s="97"/>
      <c r="PW303" s="97"/>
      <c r="PX303" s="97"/>
      <c r="PY303" s="97"/>
      <c r="PZ303" s="97"/>
      <c r="QA303" s="97"/>
      <c r="QB303" s="97"/>
      <c r="QC303" s="97"/>
      <c r="QD303" s="97"/>
      <c r="QE303" s="97"/>
      <c r="QF303" s="97"/>
      <c r="QG303" s="97"/>
      <c r="QH303" s="97"/>
      <c r="QI303" s="97"/>
      <c r="QJ303" s="97"/>
      <c r="QK303" s="97"/>
      <c r="QL303" s="97"/>
      <c r="QM303" s="97"/>
      <c r="QN303" s="97"/>
      <c r="QO303" s="97"/>
      <c r="QP303" s="97"/>
      <c r="QQ303" s="97"/>
      <c r="QR303" s="97"/>
      <c r="QS303" s="97"/>
      <c r="QT303" s="97"/>
      <c r="QU303" s="97"/>
      <c r="QV303" s="97"/>
      <c r="QW303" s="97"/>
      <c r="QX303" s="97"/>
      <c r="QY303" s="97"/>
      <c r="QZ303" s="97"/>
      <c r="RA303" s="97"/>
      <c r="RB303" s="97"/>
      <c r="RC303" s="97"/>
      <c r="RD303" s="97"/>
      <c r="RE303" s="97"/>
      <c r="RF303" s="97"/>
      <c r="RG303" s="97"/>
      <c r="RH303" s="97"/>
      <c r="RI303" s="97"/>
      <c r="RJ303" s="97"/>
      <c r="RK303" s="97"/>
      <c r="RL303" s="97"/>
      <c r="RM303" s="97"/>
      <c r="RN303" s="97"/>
      <c r="RO303" s="97"/>
      <c r="RP303" s="97"/>
      <c r="RQ303" s="97"/>
      <c r="RR303" s="97"/>
      <c r="RS303" s="97"/>
      <c r="RT303" s="97"/>
      <c r="RU303" s="97"/>
      <c r="RV303" s="97"/>
      <c r="RW303" s="97"/>
      <c r="RX303" s="97"/>
      <c r="RY303" s="97"/>
      <c r="RZ303" s="97"/>
      <c r="SA303" s="97"/>
      <c r="SB303" s="97"/>
      <c r="SC303" s="97"/>
      <c r="SD303" s="97"/>
      <c r="SE303" s="97"/>
      <c r="SF303" s="97"/>
      <c r="SG303" s="97"/>
      <c r="SH303" s="97"/>
      <c r="SI303" s="97"/>
      <c r="SJ303" s="97"/>
      <c r="SK303" s="97"/>
      <c r="SL303" s="97"/>
      <c r="SM303" s="97"/>
      <c r="SN303" s="97"/>
      <c r="SO303" s="97"/>
      <c r="SP303" s="97"/>
      <c r="SQ303" s="97"/>
      <c r="SR303" s="97"/>
      <c r="SS303" s="97"/>
      <c r="ST303" s="97"/>
      <c r="SU303" s="97"/>
      <c r="SV303" s="97"/>
      <c r="SW303" s="97"/>
      <c r="SX303" s="97"/>
      <c r="SY303" s="97"/>
      <c r="SZ303" s="97"/>
      <c r="TA303" s="97"/>
      <c r="TB303" s="97"/>
      <c r="TC303" s="97"/>
      <c r="TD303" s="97"/>
      <c r="TE303" s="97"/>
      <c r="TF303" s="97"/>
      <c r="TG303" s="97"/>
      <c r="TH303" s="97"/>
      <c r="TI303" s="97"/>
      <c r="TJ303" s="97"/>
      <c r="TK303" s="97"/>
      <c r="TL303" s="97"/>
      <c r="TM303" s="97"/>
      <c r="TN303" s="97"/>
      <c r="TO303" s="97"/>
      <c r="TP303" s="97"/>
      <c r="TQ303" s="97"/>
      <c r="TR303" s="97"/>
      <c r="TS303" s="97"/>
      <c r="TT303" s="97"/>
      <c r="TU303" s="97"/>
      <c r="TV303" s="97"/>
      <c r="TW303" s="97"/>
      <c r="TX303" s="97"/>
      <c r="TY303" s="97"/>
      <c r="TZ303" s="97"/>
      <c r="UA303" s="97"/>
      <c r="UB303" s="97"/>
      <c r="UC303" s="97"/>
      <c r="UD303" s="97"/>
      <c r="UE303" s="97"/>
      <c r="UF303" s="97"/>
      <c r="UG303" s="97"/>
      <c r="UH303" s="97"/>
      <c r="UI303" s="97"/>
      <c r="UJ303" s="97"/>
      <c r="UK303" s="97"/>
      <c r="UL303" s="97"/>
      <c r="UM303" s="97"/>
      <c r="UN303" s="97"/>
      <c r="UO303" s="97"/>
      <c r="UP303" s="97"/>
      <c r="UQ303" s="97"/>
      <c r="UR303" s="97"/>
      <c r="US303" s="97"/>
      <c r="UT303" s="97"/>
      <c r="UU303" s="97"/>
      <c r="UV303" s="97"/>
      <c r="UW303" s="97"/>
      <c r="UX303" s="97"/>
      <c r="UY303" s="97"/>
      <c r="UZ303" s="97"/>
      <c r="VA303" s="97"/>
      <c r="VB303" s="97"/>
      <c r="VC303" s="97"/>
      <c r="VD303" s="97"/>
      <c r="VE303" s="97"/>
      <c r="VF303" s="97"/>
    </row>
    <row r="304" spans="1:578" s="98" customFormat="1" ht="15">
      <c r="A304" s="84">
        <v>226</v>
      </c>
      <c r="B304" s="29" t="s">
        <v>43</v>
      </c>
      <c r="C304" s="85" t="s">
        <v>44</v>
      </c>
      <c r="D304" s="86">
        <v>203</v>
      </c>
      <c r="E304" s="85" t="s">
        <v>45</v>
      </c>
      <c r="F304" s="25" t="s">
        <v>46</v>
      </c>
      <c r="G304" s="29" t="s">
        <v>735</v>
      </c>
      <c r="H304" s="26" t="s">
        <v>736</v>
      </c>
      <c r="I304" s="89">
        <v>36738</v>
      </c>
      <c r="J304" s="90" t="s">
        <v>87</v>
      </c>
      <c r="K304" s="90"/>
      <c r="L304" s="88">
        <v>40</v>
      </c>
      <c r="M304" s="88" t="s">
        <v>54</v>
      </c>
      <c r="N304" s="88" t="s">
        <v>59</v>
      </c>
      <c r="O304" s="26" t="s">
        <v>734</v>
      </c>
      <c r="P304" s="87" t="s">
        <v>1174</v>
      </c>
      <c r="Q304" s="34" t="s">
        <v>1148</v>
      </c>
      <c r="R304" s="88">
        <v>1</v>
      </c>
      <c r="S304" s="92">
        <v>13012</v>
      </c>
      <c r="T304" s="92">
        <v>500</v>
      </c>
      <c r="U304" s="92"/>
      <c r="V304" s="91">
        <f t="shared" si="128"/>
        <v>13512</v>
      </c>
      <c r="W304" s="92">
        <f t="shared" si="138"/>
        <v>2702.4</v>
      </c>
      <c r="X304" s="92"/>
      <c r="Y304" s="92">
        <f t="shared" si="129"/>
        <v>16214.4</v>
      </c>
      <c r="Z304" s="92">
        <v>957</v>
      </c>
      <c r="AA304" s="92">
        <v>661</v>
      </c>
      <c r="AB304" s="93">
        <f>102.68*4</f>
        <v>410.72</v>
      </c>
      <c r="AC304" s="92">
        <f t="shared" si="130"/>
        <v>2837.52</v>
      </c>
      <c r="AD304" s="92">
        <f t="shared" si="131"/>
        <v>486.43199999999996</v>
      </c>
      <c r="AE304" s="92">
        <f t="shared" si="132"/>
        <v>826.93439999999998</v>
      </c>
      <c r="AF304" s="92">
        <f t="shared" si="133"/>
        <v>324.28800000000001</v>
      </c>
      <c r="AG304" s="92">
        <f t="shared" si="134"/>
        <v>2972.0666666666671</v>
      </c>
      <c r="AH304" s="92">
        <f t="shared" si="135"/>
        <v>29720.666666666672</v>
      </c>
      <c r="AI304" s="92">
        <f t="shared" si="136"/>
        <v>8916.2000000000007</v>
      </c>
      <c r="AJ304" s="92">
        <f t="shared" ref="AJ304:AJ313" si="139">Y304+AB304+AC304+AD304+AE304+AF304+Z304+AA304+(AG304/12+AH304/12+AI304/12)</f>
        <v>26185.705511111111</v>
      </c>
      <c r="AK304" s="92">
        <f t="shared" si="137"/>
        <v>314228.46613333334</v>
      </c>
      <c r="AL304" s="92"/>
      <c r="AM304" s="92"/>
      <c r="AN304" s="92"/>
      <c r="AO304" s="92"/>
      <c r="AP304" s="97"/>
      <c r="AQ304" s="94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  <c r="HG304" s="97"/>
      <c r="HH304" s="97"/>
      <c r="HI304" s="97"/>
      <c r="HJ304" s="97"/>
      <c r="HK304" s="97"/>
      <c r="HL304" s="97"/>
      <c r="HM304" s="97"/>
      <c r="HN304" s="97"/>
      <c r="HO304" s="97"/>
      <c r="HP304" s="97"/>
      <c r="HQ304" s="97"/>
      <c r="HR304" s="97"/>
      <c r="HS304" s="97"/>
      <c r="HT304" s="97"/>
      <c r="HU304" s="97"/>
      <c r="HV304" s="97"/>
      <c r="HW304" s="97"/>
      <c r="HX304" s="97"/>
      <c r="HY304" s="97"/>
      <c r="HZ304" s="97"/>
      <c r="IA304" s="97"/>
      <c r="IB304" s="97"/>
      <c r="IC304" s="97"/>
      <c r="ID304" s="97"/>
      <c r="IE304" s="97"/>
      <c r="IF304" s="97"/>
      <c r="IG304" s="97"/>
      <c r="IH304" s="97"/>
      <c r="II304" s="97"/>
      <c r="IJ304" s="97"/>
      <c r="IK304" s="97"/>
      <c r="IL304" s="97"/>
      <c r="IM304" s="97"/>
      <c r="IN304" s="97"/>
      <c r="IO304" s="97"/>
      <c r="IP304" s="97"/>
      <c r="IQ304" s="97"/>
      <c r="IR304" s="97"/>
      <c r="IS304" s="97"/>
      <c r="IT304" s="97"/>
      <c r="IU304" s="97"/>
      <c r="IV304" s="97"/>
      <c r="IW304" s="97"/>
      <c r="IX304" s="97"/>
      <c r="IY304" s="97"/>
      <c r="IZ304" s="97"/>
      <c r="JA304" s="97"/>
      <c r="JB304" s="97"/>
      <c r="JC304" s="97"/>
      <c r="JD304" s="97"/>
      <c r="JE304" s="97"/>
      <c r="JF304" s="97"/>
      <c r="JG304" s="97"/>
      <c r="JH304" s="97"/>
      <c r="JI304" s="97"/>
      <c r="JJ304" s="97"/>
      <c r="JK304" s="97"/>
      <c r="JL304" s="97"/>
      <c r="JM304" s="97"/>
      <c r="JN304" s="97"/>
      <c r="JO304" s="97"/>
      <c r="JP304" s="97"/>
      <c r="JQ304" s="97"/>
      <c r="JR304" s="97"/>
      <c r="JS304" s="97"/>
      <c r="JT304" s="97"/>
      <c r="JU304" s="97"/>
      <c r="JV304" s="97"/>
      <c r="JW304" s="97"/>
      <c r="JX304" s="97"/>
      <c r="JY304" s="97"/>
      <c r="JZ304" s="97"/>
      <c r="KA304" s="97"/>
      <c r="KB304" s="97"/>
      <c r="KC304" s="97"/>
      <c r="KD304" s="97"/>
      <c r="KE304" s="97"/>
      <c r="KF304" s="97"/>
      <c r="KG304" s="97"/>
      <c r="KH304" s="97"/>
      <c r="KI304" s="97"/>
      <c r="KJ304" s="97"/>
      <c r="KK304" s="97"/>
      <c r="KL304" s="97"/>
      <c r="KM304" s="97"/>
      <c r="KN304" s="97"/>
      <c r="KO304" s="97"/>
      <c r="KP304" s="97"/>
      <c r="KQ304" s="97"/>
      <c r="KR304" s="97"/>
      <c r="KS304" s="97"/>
      <c r="KT304" s="97"/>
      <c r="KU304" s="97"/>
      <c r="KV304" s="97"/>
      <c r="KW304" s="97"/>
      <c r="KX304" s="97"/>
      <c r="KY304" s="97"/>
      <c r="KZ304" s="97"/>
      <c r="LA304" s="97"/>
      <c r="LB304" s="97"/>
      <c r="LC304" s="97"/>
      <c r="LD304" s="97"/>
      <c r="LE304" s="97"/>
      <c r="LF304" s="97"/>
      <c r="LG304" s="97"/>
      <c r="LH304" s="97"/>
      <c r="LI304" s="97"/>
      <c r="LJ304" s="97"/>
      <c r="LK304" s="97"/>
      <c r="LL304" s="97"/>
      <c r="LM304" s="97"/>
      <c r="LN304" s="97"/>
      <c r="LO304" s="97"/>
      <c r="LP304" s="97"/>
      <c r="LQ304" s="97"/>
      <c r="LR304" s="97"/>
      <c r="LS304" s="97"/>
      <c r="LT304" s="97"/>
      <c r="LU304" s="97"/>
      <c r="LV304" s="97"/>
      <c r="LW304" s="97"/>
      <c r="LX304" s="97"/>
      <c r="LY304" s="97"/>
      <c r="LZ304" s="97"/>
      <c r="MA304" s="97"/>
      <c r="MB304" s="97"/>
      <c r="MC304" s="97"/>
      <c r="MD304" s="97"/>
      <c r="ME304" s="97"/>
      <c r="MF304" s="97"/>
      <c r="MG304" s="97"/>
      <c r="MH304" s="97"/>
      <c r="MI304" s="97"/>
      <c r="MJ304" s="97"/>
      <c r="MK304" s="97"/>
      <c r="ML304" s="97"/>
      <c r="MM304" s="97"/>
      <c r="MN304" s="97"/>
      <c r="MO304" s="97"/>
      <c r="MP304" s="97"/>
      <c r="MQ304" s="97"/>
      <c r="MR304" s="97"/>
      <c r="MS304" s="97"/>
      <c r="MT304" s="97"/>
      <c r="MU304" s="97"/>
      <c r="MV304" s="97"/>
      <c r="MW304" s="97"/>
      <c r="MX304" s="97"/>
      <c r="MY304" s="97"/>
      <c r="MZ304" s="97"/>
      <c r="NA304" s="97"/>
      <c r="NB304" s="97"/>
      <c r="NC304" s="97"/>
      <c r="ND304" s="97"/>
      <c r="NE304" s="97"/>
      <c r="NF304" s="97"/>
      <c r="NG304" s="97"/>
      <c r="NH304" s="97"/>
      <c r="NI304" s="97"/>
      <c r="NJ304" s="97"/>
      <c r="NK304" s="97"/>
      <c r="NL304" s="97"/>
      <c r="NM304" s="97"/>
      <c r="NN304" s="97"/>
      <c r="NO304" s="97"/>
      <c r="NP304" s="97"/>
      <c r="NQ304" s="97"/>
      <c r="NR304" s="97"/>
      <c r="NS304" s="97"/>
      <c r="NT304" s="97"/>
      <c r="NU304" s="97"/>
      <c r="NV304" s="97"/>
      <c r="NW304" s="97"/>
      <c r="NX304" s="97"/>
      <c r="NY304" s="97"/>
      <c r="NZ304" s="97"/>
      <c r="OA304" s="97"/>
      <c r="OB304" s="97"/>
      <c r="OC304" s="97"/>
      <c r="OD304" s="97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7"/>
      <c r="OQ304" s="97"/>
      <c r="OR304" s="97"/>
      <c r="OS304" s="97"/>
      <c r="OT304" s="97"/>
      <c r="OU304" s="97"/>
      <c r="OV304" s="97"/>
      <c r="OW304" s="97"/>
      <c r="OX304" s="97"/>
      <c r="OY304" s="97"/>
      <c r="OZ304" s="97"/>
      <c r="PA304" s="97"/>
      <c r="PB304" s="97"/>
      <c r="PC304" s="97"/>
      <c r="PD304" s="97"/>
      <c r="PE304" s="97"/>
      <c r="PF304" s="97"/>
      <c r="PG304" s="97"/>
      <c r="PH304" s="97"/>
      <c r="PI304" s="97"/>
      <c r="PJ304" s="97"/>
      <c r="PK304" s="97"/>
      <c r="PL304" s="97"/>
      <c r="PM304" s="97"/>
      <c r="PN304" s="97"/>
      <c r="PO304" s="97"/>
      <c r="PP304" s="97"/>
      <c r="PQ304" s="97"/>
      <c r="PR304" s="97"/>
      <c r="PS304" s="97"/>
      <c r="PT304" s="97"/>
      <c r="PU304" s="97"/>
      <c r="PV304" s="97"/>
      <c r="PW304" s="97"/>
      <c r="PX304" s="97"/>
      <c r="PY304" s="97"/>
      <c r="PZ304" s="97"/>
      <c r="QA304" s="97"/>
      <c r="QB304" s="97"/>
      <c r="QC304" s="97"/>
      <c r="QD304" s="97"/>
      <c r="QE304" s="97"/>
      <c r="QF304" s="97"/>
      <c r="QG304" s="97"/>
      <c r="QH304" s="97"/>
      <c r="QI304" s="97"/>
      <c r="QJ304" s="97"/>
      <c r="QK304" s="97"/>
      <c r="QL304" s="97"/>
      <c r="QM304" s="97"/>
      <c r="QN304" s="97"/>
      <c r="QO304" s="97"/>
      <c r="QP304" s="97"/>
      <c r="QQ304" s="97"/>
      <c r="QR304" s="97"/>
      <c r="QS304" s="97"/>
      <c r="QT304" s="97"/>
      <c r="QU304" s="97"/>
      <c r="QV304" s="97"/>
      <c r="QW304" s="97"/>
      <c r="QX304" s="97"/>
      <c r="QY304" s="97"/>
      <c r="QZ304" s="97"/>
      <c r="RA304" s="97"/>
      <c r="RB304" s="97"/>
      <c r="RC304" s="97"/>
      <c r="RD304" s="97"/>
      <c r="RE304" s="97"/>
      <c r="RF304" s="97"/>
      <c r="RG304" s="97"/>
      <c r="RH304" s="97"/>
      <c r="RI304" s="97"/>
      <c r="RJ304" s="97"/>
      <c r="RK304" s="97"/>
      <c r="RL304" s="97"/>
      <c r="RM304" s="97"/>
      <c r="RN304" s="97"/>
      <c r="RO304" s="97"/>
      <c r="RP304" s="97"/>
      <c r="RQ304" s="97"/>
      <c r="RR304" s="97"/>
      <c r="RS304" s="97"/>
      <c r="RT304" s="97"/>
      <c r="RU304" s="97"/>
      <c r="RV304" s="97"/>
      <c r="RW304" s="97"/>
      <c r="RX304" s="97"/>
      <c r="RY304" s="97"/>
      <c r="RZ304" s="97"/>
      <c r="SA304" s="97"/>
      <c r="SB304" s="97"/>
      <c r="SC304" s="97"/>
      <c r="SD304" s="97"/>
      <c r="SE304" s="97"/>
      <c r="SF304" s="97"/>
      <c r="SG304" s="97"/>
      <c r="SH304" s="97"/>
      <c r="SI304" s="97"/>
      <c r="SJ304" s="97"/>
      <c r="SK304" s="97"/>
      <c r="SL304" s="97"/>
      <c r="SM304" s="97"/>
      <c r="SN304" s="97"/>
      <c r="SO304" s="97"/>
      <c r="SP304" s="97"/>
      <c r="SQ304" s="97"/>
      <c r="SR304" s="97"/>
      <c r="SS304" s="97"/>
      <c r="ST304" s="97"/>
      <c r="SU304" s="97"/>
      <c r="SV304" s="97"/>
      <c r="SW304" s="97"/>
      <c r="SX304" s="97"/>
      <c r="SY304" s="97"/>
      <c r="SZ304" s="97"/>
      <c r="TA304" s="97"/>
      <c r="TB304" s="97"/>
      <c r="TC304" s="97"/>
      <c r="TD304" s="97"/>
      <c r="TE304" s="97"/>
      <c r="TF304" s="97"/>
      <c r="TG304" s="97"/>
      <c r="TH304" s="97"/>
      <c r="TI304" s="97"/>
      <c r="TJ304" s="97"/>
      <c r="TK304" s="97"/>
      <c r="TL304" s="97"/>
      <c r="TM304" s="97"/>
      <c r="TN304" s="97"/>
      <c r="TO304" s="97"/>
      <c r="TP304" s="97"/>
      <c r="TQ304" s="97"/>
      <c r="TR304" s="97"/>
      <c r="TS304" s="97"/>
      <c r="TT304" s="97"/>
      <c r="TU304" s="97"/>
      <c r="TV304" s="97"/>
      <c r="TW304" s="97"/>
      <c r="TX304" s="97"/>
      <c r="TY304" s="97"/>
      <c r="TZ304" s="97"/>
      <c r="UA304" s="97"/>
      <c r="UB304" s="97"/>
      <c r="UC304" s="97"/>
      <c r="UD304" s="97"/>
      <c r="UE304" s="97"/>
      <c r="UF304" s="97"/>
      <c r="UG304" s="97"/>
      <c r="UH304" s="97"/>
      <c r="UI304" s="97"/>
      <c r="UJ304" s="97"/>
      <c r="UK304" s="97"/>
      <c r="UL304" s="97"/>
      <c r="UM304" s="97"/>
      <c r="UN304" s="97"/>
      <c r="UO304" s="97"/>
      <c r="UP304" s="97"/>
      <c r="UQ304" s="97"/>
      <c r="UR304" s="97"/>
      <c r="US304" s="97"/>
      <c r="UT304" s="97"/>
      <c r="UU304" s="97"/>
      <c r="UV304" s="97"/>
      <c r="UW304" s="97"/>
      <c r="UX304" s="97"/>
      <c r="UY304" s="97"/>
      <c r="UZ304" s="97"/>
      <c r="VA304" s="97"/>
      <c r="VB304" s="97"/>
      <c r="VC304" s="97"/>
      <c r="VD304" s="97"/>
      <c r="VE304" s="97"/>
      <c r="VF304" s="97"/>
    </row>
    <row r="305" spans="1:578" s="98" customFormat="1" ht="15">
      <c r="A305" s="84">
        <v>227</v>
      </c>
      <c r="B305" s="29" t="s">
        <v>43</v>
      </c>
      <c r="C305" s="85" t="s">
        <v>44</v>
      </c>
      <c r="D305" s="86">
        <v>203</v>
      </c>
      <c r="E305" s="85" t="s">
        <v>45</v>
      </c>
      <c r="F305" s="25" t="s">
        <v>46</v>
      </c>
      <c r="G305" s="29" t="s">
        <v>737</v>
      </c>
      <c r="H305" s="26" t="s">
        <v>738</v>
      </c>
      <c r="I305" s="89">
        <v>39218</v>
      </c>
      <c r="J305" s="90" t="s">
        <v>87</v>
      </c>
      <c r="K305" s="90"/>
      <c r="L305" s="88">
        <v>40</v>
      </c>
      <c r="M305" s="88" t="s">
        <v>49</v>
      </c>
      <c r="N305" s="88" t="s">
        <v>59</v>
      </c>
      <c r="O305" s="26" t="s">
        <v>734</v>
      </c>
      <c r="P305" s="87" t="s">
        <v>1174</v>
      </c>
      <c r="Q305" s="34" t="s">
        <v>1148</v>
      </c>
      <c r="R305" s="88">
        <v>1</v>
      </c>
      <c r="S305" s="92">
        <v>13012</v>
      </c>
      <c r="T305" s="92">
        <v>500</v>
      </c>
      <c r="U305" s="92"/>
      <c r="V305" s="91">
        <f t="shared" si="128"/>
        <v>13512</v>
      </c>
      <c r="W305" s="92">
        <f t="shared" si="138"/>
        <v>2702.4</v>
      </c>
      <c r="X305" s="92"/>
      <c r="Y305" s="92">
        <f t="shared" si="129"/>
        <v>16214.4</v>
      </c>
      <c r="Z305" s="92">
        <v>957</v>
      </c>
      <c r="AA305" s="92">
        <v>661</v>
      </c>
      <c r="AB305" s="92">
        <f>102.68*3</f>
        <v>308.04000000000002</v>
      </c>
      <c r="AC305" s="92">
        <f t="shared" si="130"/>
        <v>2837.52</v>
      </c>
      <c r="AD305" s="92">
        <f t="shared" si="131"/>
        <v>486.43199999999996</v>
      </c>
      <c r="AE305" s="92">
        <f t="shared" si="132"/>
        <v>826.93439999999998</v>
      </c>
      <c r="AF305" s="92">
        <f t="shared" si="133"/>
        <v>324.28800000000001</v>
      </c>
      <c r="AG305" s="92">
        <f t="shared" si="134"/>
        <v>2972.0666666666671</v>
      </c>
      <c r="AH305" s="92">
        <f t="shared" si="135"/>
        <v>29720.666666666672</v>
      </c>
      <c r="AI305" s="92">
        <f t="shared" si="136"/>
        <v>8916.2000000000007</v>
      </c>
      <c r="AJ305" s="92">
        <f t="shared" si="139"/>
        <v>26083.025511111111</v>
      </c>
      <c r="AK305" s="92">
        <f t="shared" si="137"/>
        <v>312996.30613333336</v>
      </c>
      <c r="AL305" s="92"/>
      <c r="AM305" s="92"/>
      <c r="AN305" s="92"/>
      <c r="AO305" s="92"/>
      <c r="AP305" s="97"/>
      <c r="AQ305" s="94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  <c r="HG305" s="97"/>
      <c r="HH305" s="97"/>
      <c r="HI305" s="97"/>
      <c r="HJ305" s="97"/>
      <c r="HK305" s="97"/>
      <c r="HL305" s="97"/>
      <c r="HM305" s="97"/>
      <c r="HN305" s="97"/>
      <c r="HO305" s="97"/>
      <c r="HP305" s="97"/>
      <c r="HQ305" s="97"/>
      <c r="HR305" s="97"/>
      <c r="HS305" s="97"/>
      <c r="HT305" s="97"/>
      <c r="HU305" s="97"/>
      <c r="HV305" s="97"/>
      <c r="HW305" s="97"/>
      <c r="HX305" s="97"/>
      <c r="HY305" s="97"/>
      <c r="HZ305" s="97"/>
      <c r="IA305" s="97"/>
      <c r="IB305" s="97"/>
      <c r="IC305" s="97"/>
      <c r="ID305" s="97"/>
      <c r="IE305" s="97"/>
      <c r="IF305" s="97"/>
      <c r="IG305" s="97"/>
      <c r="IH305" s="97"/>
      <c r="II305" s="97"/>
      <c r="IJ305" s="97"/>
      <c r="IK305" s="97"/>
      <c r="IL305" s="97"/>
      <c r="IM305" s="97"/>
      <c r="IN305" s="97"/>
      <c r="IO305" s="97"/>
      <c r="IP305" s="97"/>
      <c r="IQ305" s="97"/>
      <c r="IR305" s="97"/>
      <c r="IS305" s="97"/>
      <c r="IT305" s="97"/>
      <c r="IU305" s="97"/>
      <c r="IV305" s="97"/>
      <c r="IW305" s="97"/>
      <c r="IX305" s="97"/>
      <c r="IY305" s="97"/>
      <c r="IZ305" s="97"/>
      <c r="JA305" s="97"/>
      <c r="JB305" s="97"/>
      <c r="JC305" s="97"/>
      <c r="JD305" s="97"/>
      <c r="JE305" s="97"/>
      <c r="JF305" s="97"/>
      <c r="JG305" s="97"/>
      <c r="JH305" s="97"/>
      <c r="JI305" s="97"/>
      <c r="JJ305" s="97"/>
      <c r="JK305" s="97"/>
      <c r="JL305" s="97"/>
      <c r="JM305" s="97"/>
      <c r="JN305" s="97"/>
      <c r="JO305" s="97"/>
      <c r="JP305" s="97"/>
      <c r="JQ305" s="97"/>
      <c r="JR305" s="97"/>
      <c r="JS305" s="97"/>
      <c r="JT305" s="97"/>
      <c r="JU305" s="97"/>
      <c r="JV305" s="97"/>
      <c r="JW305" s="97"/>
      <c r="JX305" s="97"/>
      <c r="JY305" s="97"/>
      <c r="JZ305" s="97"/>
      <c r="KA305" s="97"/>
      <c r="KB305" s="97"/>
      <c r="KC305" s="97"/>
      <c r="KD305" s="97"/>
      <c r="KE305" s="97"/>
      <c r="KF305" s="97"/>
      <c r="KG305" s="97"/>
      <c r="KH305" s="97"/>
      <c r="KI305" s="97"/>
      <c r="KJ305" s="97"/>
      <c r="KK305" s="97"/>
      <c r="KL305" s="97"/>
      <c r="KM305" s="97"/>
      <c r="KN305" s="97"/>
      <c r="KO305" s="97"/>
      <c r="KP305" s="97"/>
      <c r="KQ305" s="97"/>
      <c r="KR305" s="97"/>
      <c r="KS305" s="97"/>
      <c r="KT305" s="97"/>
      <c r="KU305" s="97"/>
      <c r="KV305" s="97"/>
      <c r="KW305" s="97"/>
      <c r="KX305" s="97"/>
      <c r="KY305" s="97"/>
      <c r="KZ305" s="97"/>
      <c r="LA305" s="97"/>
      <c r="LB305" s="97"/>
      <c r="LC305" s="97"/>
      <c r="LD305" s="97"/>
      <c r="LE305" s="97"/>
      <c r="LF305" s="97"/>
      <c r="LG305" s="97"/>
      <c r="LH305" s="97"/>
      <c r="LI305" s="97"/>
      <c r="LJ305" s="97"/>
      <c r="LK305" s="97"/>
      <c r="LL305" s="97"/>
      <c r="LM305" s="97"/>
      <c r="LN305" s="97"/>
      <c r="LO305" s="97"/>
      <c r="LP305" s="97"/>
      <c r="LQ305" s="97"/>
      <c r="LR305" s="97"/>
      <c r="LS305" s="97"/>
      <c r="LT305" s="97"/>
      <c r="LU305" s="97"/>
      <c r="LV305" s="97"/>
      <c r="LW305" s="97"/>
      <c r="LX305" s="97"/>
      <c r="LY305" s="97"/>
      <c r="LZ305" s="97"/>
      <c r="MA305" s="97"/>
      <c r="MB305" s="97"/>
      <c r="MC305" s="97"/>
      <c r="MD305" s="97"/>
      <c r="ME305" s="97"/>
      <c r="MF305" s="97"/>
      <c r="MG305" s="97"/>
      <c r="MH305" s="97"/>
      <c r="MI305" s="97"/>
      <c r="MJ305" s="97"/>
      <c r="MK305" s="97"/>
      <c r="ML305" s="97"/>
      <c r="MM305" s="97"/>
      <c r="MN305" s="97"/>
      <c r="MO305" s="97"/>
      <c r="MP305" s="97"/>
      <c r="MQ305" s="97"/>
      <c r="MR305" s="97"/>
      <c r="MS305" s="97"/>
      <c r="MT305" s="97"/>
      <c r="MU305" s="97"/>
      <c r="MV305" s="97"/>
      <c r="MW305" s="97"/>
      <c r="MX305" s="97"/>
      <c r="MY305" s="97"/>
      <c r="MZ305" s="97"/>
      <c r="NA305" s="97"/>
      <c r="NB305" s="97"/>
      <c r="NC305" s="97"/>
      <c r="ND305" s="97"/>
      <c r="NE305" s="97"/>
      <c r="NF305" s="97"/>
      <c r="NG305" s="97"/>
      <c r="NH305" s="97"/>
      <c r="NI305" s="97"/>
      <c r="NJ305" s="97"/>
      <c r="NK305" s="97"/>
      <c r="NL305" s="97"/>
      <c r="NM305" s="97"/>
      <c r="NN305" s="97"/>
      <c r="NO305" s="97"/>
      <c r="NP305" s="97"/>
      <c r="NQ305" s="97"/>
      <c r="NR305" s="97"/>
      <c r="NS305" s="97"/>
      <c r="NT305" s="97"/>
      <c r="NU305" s="97"/>
      <c r="NV305" s="97"/>
      <c r="NW305" s="97"/>
      <c r="NX305" s="97"/>
      <c r="NY305" s="97"/>
      <c r="NZ305" s="97"/>
      <c r="OA305" s="97"/>
      <c r="OB305" s="97"/>
      <c r="OC305" s="97"/>
      <c r="OD305" s="97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7"/>
      <c r="OQ305" s="97"/>
      <c r="OR305" s="97"/>
      <c r="OS305" s="97"/>
      <c r="OT305" s="97"/>
      <c r="OU305" s="97"/>
      <c r="OV305" s="97"/>
      <c r="OW305" s="97"/>
      <c r="OX305" s="97"/>
      <c r="OY305" s="97"/>
      <c r="OZ305" s="97"/>
      <c r="PA305" s="97"/>
      <c r="PB305" s="97"/>
      <c r="PC305" s="97"/>
      <c r="PD305" s="97"/>
      <c r="PE305" s="97"/>
      <c r="PF305" s="97"/>
      <c r="PG305" s="97"/>
      <c r="PH305" s="97"/>
      <c r="PI305" s="97"/>
      <c r="PJ305" s="97"/>
      <c r="PK305" s="97"/>
      <c r="PL305" s="97"/>
      <c r="PM305" s="97"/>
      <c r="PN305" s="97"/>
      <c r="PO305" s="97"/>
      <c r="PP305" s="97"/>
      <c r="PQ305" s="97"/>
      <c r="PR305" s="97"/>
      <c r="PS305" s="97"/>
      <c r="PT305" s="97"/>
      <c r="PU305" s="97"/>
      <c r="PV305" s="97"/>
      <c r="PW305" s="97"/>
      <c r="PX305" s="97"/>
      <c r="PY305" s="97"/>
      <c r="PZ305" s="97"/>
      <c r="QA305" s="97"/>
      <c r="QB305" s="97"/>
      <c r="QC305" s="97"/>
      <c r="QD305" s="97"/>
      <c r="QE305" s="97"/>
      <c r="QF305" s="97"/>
      <c r="QG305" s="97"/>
      <c r="QH305" s="97"/>
      <c r="QI305" s="97"/>
      <c r="QJ305" s="97"/>
      <c r="QK305" s="97"/>
      <c r="QL305" s="97"/>
      <c r="QM305" s="97"/>
      <c r="QN305" s="97"/>
      <c r="QO305" s="97"/>
      <c r="QP305" s="97"/>
      <c r="QQ305" s="97"/>
      <c r="QR305" s="97"/>
      <c r="QS305" s="97"/>
      <c r="QT305" s="97"/>
      <c r="QU305" s="97"/>
      <c r="QV305" s="97"/>
      <c r="QW305" s="97"/>
      <c r="QX305" s="97"/>
      <c r="QY305" s="97"/>
      <c r="QZ305" s="97"/>
      <c r="RA305" s="97"/>
      <c r="RB305" s="97"/>
      <c r="RC305" s="97"/>
      <c r="RD305" s="97"/>
      <c r="RE305" s="97"/>
      <c r="RF305" s="97"/>
      <c r="RG305" s="97"/>
      <c r="RH305" s="97"/>
      <c r="RI305" s="97"/>
      <c r="RJ305" s="97"/>
      <c r="RK305" s="97"/>
      <c r="RL305" s="97"/>
      <c r="RM305" s="97"/>
      <c r="RN305" s="97"/>
      <c r="RO305" s="97"/>
      <c r="RP305" s="97"/>
      <c r="RQ305" s="97"/>
      <c r="RR305" s="97"/>
      <c r="RS305" s="97"/>
      <c r="RT305" s="97"/>
      <c r="RU305" s="97"/>
      <c r="RV305" s="97"/>
      <c r="RW305" s="97"/>
      <c r="RX305" s="97"/>
      <c r="RY305" s="97"/>
      <c r="RZ305" s="97"/>
      <c r="SA305" s="97"/>
      <c r="SB305" s="97"/>
      <c r="SC305" s="97"/>
      <c r="SD305" s="97"/>
      <c r="SE305" s="97"/>
      <c r="SF305" s="97"/>
      <c r="SG305" s="97"/>
      <c r="SH305" s="97"/>
      <c r="SI305" s="97"/>
      <c r="SJ305" s="97"/>
      <c r="SK305" s="97"/>
      <c r="SL305" s="97"/>
      <c r="SM305" s="97"/>
      <c r="SN305" s="97"/>
      <c r="SO305" s="97"/>
      <c r="SP305" s="97"/>
      <c r="SQ305" s="97"/>
      <c r="SR305" s="97"/>
      <c r="SS305" s="97"/>
      <c r="ST305" s="97"/>
      <c r="SU305" s="97"/>
      <c r="SV305" s="97"/>
      <c r="SW305" s="97"/>
      <c r="SX305" s="97"/>
      <c r="SY305" s="97"/>
      <c r="SZ305" s="97"/>
      <c r="TA305" s="97"/>
      <c r="TB305" s="97"/>
      <c r="TC305" s="97"/>
      <c r="TD305" s="97"/>
      <c r="TE305" s="97"/>
      <c r="TF305" s="97"/>
      <c r="TG305" s="97"/>
      <c r="TH305" s="97"/>
      <c r="TI305" s="97"/>
      <c r="TJ305" s="97"/>
      <c r="TK305" s="97"/>
      <c r="TL305" s="97"/>
      <c r="TM305" s="97"/>
      <c r="TN305" s="97"/>
      <c r="TO305" s="97"/>
      <c r="TP305" s="97"/>
      <c r="TQ305" s="97"/>
      <c r="TR305" s="97"/>
      <c r="TS305" s="97"/>
      <c r="TT305" s="97"/>
      <c r="TU305" s="97"/>
      <c r="TV305" s="97"/>
      <c r="TW305" s="97"/>
      <c r="TX305" s="97"/>
      <c r="TY305" s="97"/>
      <c r="TZ305" s="97"/>
      <c r="UA305" s="97"/>
      <c r="UB305" s="97"/>
      <c r="UC305" s="97"/>
      <c r="UD305" s="97"/>
      <c r="UE305" s="97"/>
      <c r="UF305" s="97"/>
      <c r="UG305" s="97"/>
      <c r="UH305" s="97"/>
      <c r="UI305" s="97"/>
      <c r="UJ305" s="97"/>
      <c r="UK305" s="97"/>
      <c r="UL305" s="97"/>
      <c r="UM305" s="97"/>
      <c r="UN305" s="97"/>
      <c r="UO305" s="97"/>
      <c r="UP305" s="97"/>
      <c r="UQ305" s="97"/>
      <c r="UR305" s="97"/>
      <c r="US305" s="97"/>
      <c r="UT305" s="97"/>
      <c r="UU305" s="97"/>
      <c r="UV305" s="97"/>
      <c r="UW305" s="97"/>
      <c r="UX305" s="97"/>
      <c r="UY305" s="97"/>
      <c r="UZ305" s="97"/>
      <c r="VA305" s="97"/>
      <c r="VB305" s="97"/>
      <c r="VC305" s="97"/>
      <c r="VD305" s="97"/>
      <c r="VE305" s="97"/>
      <c r="VF305" s="97"/>
    </row>
    <row r="306" spans="1:578" s="98" customFormat="1" ht="15">
      <c r="A306" s="84">
        <v>228</v>
      </c>
      <c r="B306" s="29" t="s">
        <v>43</v>
      </c>
      <c r="C306" s="85" t="s">
        <v>44</v>
      </c>
      <c r="D306" s="86">
        <v>203</v>
      </c>
      <c r="E306" s="85" t="s">
        <v>45</v>
      </c>
      <c r="F306" s="25" t="s">
        <v>46</v>
      </c>
      <c r="G306" s="29" t="s">
        <v>739</v>
      </c>
      <c r="H306" s="27" t="s">
        <v>1200</v>
      </c>
      <c r="I306" s="89">
        <v>33604</v>
      </c>
      <c r="J306" s="90" t="s">
        <v>87</v>
      </c>
      <c r="K306" s="90"/>
      <c r="L306" s="88">
        <v>40</v>
      </c>
      <c r="M306" s="88" t="s">
        <v>49</v>
      </c>
      <c r="N306" s="88" t="s">
        <v>59</v>
      </c>
      <c r="O306" s="26" t="s">
        <v>734</v>
      </c>
      <c r="P306" s="87" t="s">
        <v>1174</v>
      </c>
      <c r="Q306" s="34" t="s">
        <v>1148</v>
      </c>
      <c r="R306" s="88">
        <v>1</v>
      </c>
      <c r="S306" s="92">
        <v>13012</v>
      </c>
      <c r="T306" s="92">
        <v>500</v>
      </c>
      <c r="U306" s="92"/>
      <c r="V306" s="91">
        <f t="shared" si="128"/>
        <v>13512</v>
      </c>
      <c r="W306" s="92">
        <f t="shared" si="138"/>
        <v>2702.4</v>
      </c>
      <c r="X306" s="92"/>
      <c r="Y306" s="92">
        <f t="shared" si="129"/>
        <v>16214.4</v>
      </c>
      <c r="Z306" s="92">
        <v>957</v>
      </c>
      <c r="AA306" s="92">
        <v>661</v>
      </c>
      <c r="AB306" s="93">
        <f>102.68*6</f>
        <v>616.08000000000004</v>
      </c>
      <c r="AC306" s="92">
        <f t="shared" si="130"/>
        <v>2837.52</v>
      </c>
      <c r="AD306" s="92">
        <f t="shared" si="131"/>
        <v>486.43199999999996</v>
      </c>
      <c r="AE306" s="92">
        <f t="shared" si="132"/>
        <v>826.93439999999998</v>
      </c>
      <c r="AF306" s="92">
        <f t="shared" si="133"/>
        <v>324.28800000000001</v>
      </c>
      <c r="AG306" s="92">
        <f t="shared" si="134"/>
        <v>2972.0666666666671</v>
      </c>
      <c r="AH306" s="92">
        <f t="shared" si="135"/>
        <v>29720.666666666672</v>
      </c>
      <c r="AI306" s="92">
        <f t="shared" si="136"/>
        <v>8916.2000000000007</v>
      </c>
      <c r="AJ306" s="92">
        <f t="shared" si="139"/>
        <v>26391.065511111112</v>
      </c>
      <c r="AK306" s="92">
        <f t="shared" si="137"/>
        <v>316692.78613333334</v>
      </c>
      <c r="AL306" s="92"/>
      <c r="AM306" s="92"/>
      <c r="AN306" s="92"/>
      <c r="AO306" s="92"/>
      <c r="AP306" s="97"/>
      <c r="AQ306" s="94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  <c r="HO306" s="97"/>
      <c r="HP306" s="97"/>
      <c r="HQ306" s="97"/>
      <c r="HR306" s="97"/>
      <c r="HS306" s="97"/>
      <c r="HT306" s="97"/>
      <c r="HU306" s="97"/>
      <c r="HV306" s="97"/>
      <c r="HW306" s="97"/>
      <c r="HX306" s="97"/>
      <c r="HY306" s="97"/>
      <c r="HZ306" s="97"/>
      <c r="IA306" s="97"/>
      <c r="IB306" s="97"/>
      <c r="IC306" s="97"/>
      <c r="ID306" s="97"/>
      <c r="IE306" s="97"/>
      <c r="IF306" s="97"/>
      <c r="IG306" s="97"/>
      <c r="IH306" s="97"/>
      <c r="II306" s="97"/>
      <c r="IJ306" s="97"/>
      <c r="IK306" s="97"/>
      <c r="IL306" s="97"/>
      <c r="IM306" s="97"/>
      <c r="IN306" s="97"/>
      <c r="IO306" s="97"/>
      <c r="IP306" s="97"/>
      <c r="IQ306" s="97"/>
      <c r="IR306" s="97"/>
      <c r="IS306" s="97"/>
      <c r="IT306" s="97"/>
      <c r="IU306" s="97"/>
      <c r="IV306" s="97"/>
      <c r="IW306" s="97"/>
      <c r="IX306" s="97"/>
      <c r="IY306" s="97"/>
      <c r="IZ306" s="97"/>
      <c r="JA306" s="97"/>
      <c r="JB306" s="97"/>
      <c r="JC306" s="97"/>
      <c r="JD306" s="97"/>
      <c r="JE306" s="97"/>
      <c r="JF306" s="97"/>
      <c r="JG306" s="97"/>
      <c r="JH306" s="97"/>
      <c r="JI306" s="97"/>
      <c r="JJ306" s="97"/>
      <c r="JK306" s="97"/>
      <c r="JL306" s="97"/>
      <c r="JM306" s="97"/>
      <c r="JN306" s="97"/>
      <c r="JO306" s="97"/>
      <c r="JP306" s="97"/>
      <c r="JQ306" s="97"/>
      <c r="JR306" s="97"/>
      <c r="JS306" s="97"/>
      <c r="JT306" s="97"/>
      <c r="JU306" s="97"/>
      <c r="JV306" s="97"/>
      <c r="JW306" s="97"/>
      <c r="JX306" s="97"/>
      <c r="JY306" s="97"/>
      <c r="JZ306" s="97"/>
      <c r="KA306" s="97"/>
      <c r="KB306" s="97"/>
      <c r="KC306" s="97"/>
      <c r="KD306" s="97"/>
      <c r="KE306" s="97"/>
      <c r="KF306" s="97"/>
      <c r="KG306" s="97"/>
      <c r="KH306" s="97"/>
      <c r="KI306" s="97"/>
      <c r="KJ306" s="97"/>
      <c r="KK306" s="97"/>
      <c r="KL306" s="97"/>
      <c r="KM306" s="97"/>
      <c r="KN306" s="97"/>
      <c r="KO306" s="97"/>
      <c r="KP306" s="97"/>
      <c r="KQ306" s="97"/>
      <c r="KR306" s="97"/>
      <c r="KS306" s="97"/>
      <c r="KT306" s="97"/>
      <c r="KU306" s="97"/>
      <c r="KV306" s="97"/>
      <c r="KW306" s="97"/>
      <c r="KX306" s="97"/>
      <c r="KY306" s="97"/>
      <c r="KZ306" s="97"/>
      <c r="LA306" s="97"/>
      <c r="LB306" s="97"/>
      <c r="LC306" s="97"/>
      <c r="LD306" s="97"/>
      <c r="LE306" s="97"/>
      <c r="LF306" s="97"/>
      <c r="LG306" s="97"/>
      <c r="LH306" s="97"/>
      <c r="LI306" s="97"/>
      <c r="LJ306" s="97"/>
      <c r="LK306" s="97"/>
      <c r="LL306" s="97"/>
      <c r="LM306" s="97"/>
      <c r="LN306" s="97"/>
      <c r="LO306" s="97"/>
      <c r="LP306" s="97"/>
      <c r="LQ306" s="97"/>
      <c r="LR306" s="97"/>
      <c r="LS306" s="97"/>
      <c r="LT306" s="97"/>
      <c r="LU306" s="97"/>
      <c r="LV306" s="97"/>
      <c r="LW306" s="97"/>
      <c r="LX306" s="97"/>
      <c r="LY306" s="97"/>
      <c r="LZ306" s="97"/>
      <c r="MA306" s="97"/>
      <c r="MB306" s="97"/>
      <c r="MC306" s="97"/>
      <c r="MD306" s="97"/>
      <c r="ME306" s="97"/>
      <c r="MF306" s="97"/>
      <c r="MG306" s="97"/>
      <c r="MH306" s="97"/>
      <c r="MI306" s="97"/>
      <c r="MJ306" s="97"/>
      <c r="MK306" s="97"/>
      <c r="ML306" s="97"/>
      <c r="MM306" s="97"/>
      <c r="MN306" s="97"/>
      <c r="MO306" s="97"/>
      <c r="MP306" s="97"/>
      <c r="MQ306" s="97"/>
      <c r="MR306" s="97"/>
      <c r="MS306" s="97"/>
      <c r="MT306" s="97"/>
      <c r="MU306" s="97"/>
      <c r="MV306" s="97"/>
      <c r="MW306" s="97"/>
      <c r="MX306" s="97"/>
      <c r="MY306" s="97"/>
      <c r="MZ306" s="97"/>
      <c r="NA306" s="97"/>
      <c r="NB306" s="97"/>
      <c r="NC306" s="97"/>
      <c r="ND306" s="97"/>
      <c r="NE306" s="97"/>
      <c r="NF306" s="97"/>
      <c r="NG306" s="97"/>
      <c r="NH306" s="97"/>
      <c r="NI306" s="97"/>
      <c r="NJ306" s="97"/>
      <c r="NK306" s="97"/>
      <c r="NL306" s="97"/>
      <c r="NM306" s="97"/>
      <c r="NN306" s="97"/>
      <c r="NO306" s="97"/>
      <c r="NP306" s="97"/>
      <c r="NQ306" s="97"/>
      <c r="NR306" s="97"/>
      <c r="NS306" s="97"/>
      <c r="NT306" s="97"/>
      <c r="NU306" s="97"/>
      <c r="NV306" s="97"/>
      <c r="NW306" s="97"/>
      <c r="NX306" s="97"/>
      <c r="NY306" s="97"/>
      <c r="NZ306" s="97"/>
      <c r="OA306" s="97"/>
      <c r="OB306" s="97"/>
      <c r="OC306" s="97"/>
      <c r="OD306" s="97"/>
      <c r="OE306" s="97"/>
      <c r="OF306" s="97"/>
      <c r="OG306" s="97"/>
      <c r="OH306" s="97"/>
      <c r="OI306" s="97"/>
      <c r="OJ306" s="97"/>
      <c r="OK306" s="97"/>
      <c r="OL306" s="97"/>
      <c r="OM306" s="97"/>
      <c r="ON306" s="97"/>
      <c r="OO306" s="97"/>
      <c r="OP306" s="97"/>
      <c r="OQ306" s="97"/>
      <c r="OR306" s="97"/>
      <c r="OS306" s="97"/>
      <c r="OT306" s="97"/>
      <c r="OU306" s="97"/>
      <c r="OV306" s="97"/>
      <c r="OW306" s="97"/>
      <c r="OX306" s="97"/>
      <c r="OY306" s="97"/>
      <c r="OZ306" s="97"/>
      <c r="PA306" s="97"/>
      <c r="PB306" s="97"/>
      <c r="PC306" s="97"/>
      <c r="PD306" s="97"/>
      <c r="PE306" s="97"/>
      <c r="PF306" s="97"/>
      <c r="PG306" s="97"/>
      <c r="PH306" s="97"/>
      <c r="PI306" s="97"/>
      <c r="PJ306" s="97"/>
      <c r="PK306" s="97"/>
      <c r="PL306" s="97"/>
      <c r="PM306" s="97"/>
      <c r="PN306" s="97"/>
      <c r="PO306" s="97"/>
      <c r="PP306" s="97"/>
      <c r="PQ306" s="97"/>
      <c r="PR306" s="97"/>
      <c r="PS306" s="97"/>
      <c r="PT306" s="97"/>
      <c r="PU306" s="97"/>
      <c r="PV306" s="97"/>
      <c r="PW306" s="97"/>
      <c r="PX306" s="97"/>
      <c r="PY306" s="97"/>
      <c r="PZ306" s="97"/>
      <c r="QA306" s="97"/>
      <c r="QB306" s="97"/>
      <c r="QC306" s="97"/>
      <c r="QD306" s="97"/>
      <c r="QE306" s="97"/>
      <c r="QF306" s="97"/>
      <c r="QG306" s="97"/>
      <c r="QH306" s="97"/>
      <c r="QI306" s="97"/>
      <c r="QJ306" s="97"/>
      <c r="QK306" s="97"/>
      <c r="QL306" s="97"/>
      <c r="QM306" s="97"/>
      <c r="QN306" s="97"/>
      <c r="QO306" s="97"/>
      <c r="QP306" s="97"/>
      <c r="QQ306" s="97"/>
      <c r="QR306" s="97"/>
      <c r="QS306" s="97"/>
      <c r="QT306" s="97"/>
      <c r="QU306" s="97"/>
      <c r="QV306" s="97"/>
      <c r="QW306" s="97"/>
      <c r="QX306" s="97"/>
      <c r="QY306" s="97"/>
      <c r="QZ306" s="97"/>
      <c r="RA306" s="97"/>
      <c r="RB306" s="97"/>
      <c r="RC306" s="97"/>
      <c r="RD306" s="97"/>
      <c r="RE306" s="97"/>
      <c r="RF306" s="97"/>
      <c r="RG306" s="97"/>
      <c r="RH306" s="97"/>
      <c r="RI306" s="97"/>
      <c r="RJ306" s="97"/>
      <c r="RK306" s="97"/>
      <c r="RL306" s="97"/>
      <c r="RM306" s="97"/>
      <c r="RN306" s="97"/>
      <c r="RO306" s="97"/>
      <c r="RP306" s="97"/>
      <c r="RQ306" s="97"/>
      <c r="RR306" s="97"/>
      <c r="RS306" s="97"/>
      <c r="RT306" s="97"/>
      <c r="RU306" s="97"/>
      <c r="RV306" s="97"/>
      <c r="RW306" s="97"/>
      <c r="RX306" s="97"/>
      <c r="RY306" s="97"/>
      <c r="RZ306" s="97"/>
      <c r="SA306" s="97"/>
      <c r="SB306" s="97"/>
      <c r="SC306" s="97"/>
      <c r="SD306" s="97"/>
      <c r="SE306" s="97"/>
      <c r="SF306" s="97"/>
      <c r="SG306" s="97"/>
      <c r="SH306" s="97"/>
      <c r="SI306" s="97"/>
      <c r="SJ306" s="97"/>
      <c r="SK306" s="97"/>
      <c r="SL306" s="97"/>
      <c r="SM306" s="97"/>
      <c r="SN306" s="97"/>
      <c r="SO306" s="97"/>
      <c r="SP306" s="97"/>
      <c r="SQ306" s="97"/>
      <c r="SR306" s="97"/>
      <c r="SS306" s="97"/>
      <c r="ST306" s="97"/>
      <c r="SU306" s="97"/>
      <c r="SV306" s="97"/>
      <c r="SW306" s="97"/>
      <c r="SX306" s="97"/>
      <c r="SY306" s="97"/>
      <c r="SZ306" s="97"/>
      <c r="TA306" s="97"/>
      <c r="TB306" s="97"/>
      <c r="TC306" s="97"/>
      <c r="TD306" s="97"/>
      <c r="TE306" s="97"/>
      <c r="TF306" s="97"/>
      <c r="TG306" s="97"/>
      <c r="TH306" s="97"/>
      <c r="TI306" s="97"/>
      <c r="TJ306" s="97"/>
      <c r="TK306" s="97"/>
      <c r="TL306" s="97"/>
      <c r="TM306" s="97"/>
      <c r="TN306" s="97"/>
      <c r="TO306" s="97"/>
      <c r="TP306" s="97"/>
      <c r="TQ306" s="97"/>
      <c r="TR306" s="97"/>
      <c r="TS306" s="97"/>
      <c r="TT306" s="97"/>
      <c r="TU306" s="97"/>
      <c r="TV306" s="97"/>
      <c r="TW306" s="97"/>
      <c r="TX306" s="97"/>
      <c r="TY306" s="97"/>
      <c r="TZ306" s="97"/>
      <c r="UA306" s="97"/>
      <c r="UB306" s="97"/>
      <c r="UC306" s="97"/>
      <c r="UD306" s="97"/>
      <c r="UE306" s="97"/>
      <c r="UF306" s="97"/>
      <c r="UG306" s="97"/>
      <c r="UH306" s="97"/>
      <c r="UI306" s="97"/>
      <c r="UJ306" s="97"/>
      <c r="UK306" s="97"/>
      <c r="UL306" s="97"/>
      <c r="UM306" s="97"/>
      <c r="UN306" s="97"/>
      <c r="UO306" s="97"/>
      <c r="UP306" s="97"/>
      <c r="UQ306" s="97"/>
      <c r="UR306" s="97"/>
      <c r="US306" s="97"/>
      <c r="UT306" s="97"/>
      <c r="UU306" s="97"/>
      <c r="UV306" s="97"/>
      <c r="UW306" s="97"/>
      <c r="UX306" s="97"/>
      <c r="UY306" s="97"/>
      <c r="UZ306" s="97"/>
      <c r="VA306" s="97"/>
      <c r="VB306" s="97"/>
      <c r="VC306" s="97"/>
      <c r="VD306" s="97"/>
      <c r="VE306" s="97"/>
      <c r="VF306" s="97"/>
    </row>
    <row r="307" spans="1:578" s="98" customFormat="1" ht="15">
      <c r="A307" s="84">
        <v>229</v>
      </c>
      <c r="B307" s="29" t="s">
        <v>43</v>
      </c>
      <c r="C307" s="85" t="s">
        <v>44</v>
      </c>
      <c r="D307" s="86">
        <v>203</v>
      </c>
      <c r="E307" s="85" t="s">
        <v>45</v>
      </c>
      <c r="F307" s="25" t="s">
        <v>46</v>
      </c>
      <c r="G307" s="29" t="s">
        <v>740</v>
      </c>
      <c r="H307" s="26" t="s">
        <v>741</v>
      </c>
      <c r="I307" s="89">
        <v>39847</v>
      </c>
      <c r="J307" s="90" t="s">
        <v>87</v>
      </c>
      <c r="K307" s="90"/>
      <c r="L307" s="88">
        <v>40</v>
      </c>
      <c r="M307" s="88" t="s">
        <v>49</v>
      </c>
      <c r="N307" s="88" t="s">
        <v>59</v>
      </c>
      <c r="O307" s="26" t="s">
        <v>734</v>
      </c>
      <c r="P307" s="87" t="s">
        <v>1174</v>
      </c>
      <c r="Q307" s="34" t="s">
        <v>1148</v>
      </c>
      <c r="R307" s="88">
        <v>1</v>
      </c>
      <c r="S307" s="92">
        <v>13012</v>
      </c>
      <c r="T307" s="92">
        <v>500</v>
      </c>
      <c r="U307" s="92"/>
      <c r="V307" s="91">
        <f t="shared" si="128"/>
        <v>13512</v>
      </c>
      <c r="W307" s="92">
        <f t="shared" si="138"/>
        <v>2702.4</v>
      </c>
      <c r="X307" s="92"/>
      <c r="Y307" s="92">
        <f t="shared" si="129"/>
        <v>16214.4</v>
      </c>
      <c r="Z307" s="92">
        <v>957</v>
      </c>
      <c r="AA307" s="92">
        <v>661</v>
      </c>
      <c r="AB307" s="92">
        <f>102.68*3</f>
        <v>308.04000000000002</v>
      </c>
      <c r="AC307" s="92">
        <f t="shared" si="130"/>
        <v>2837.52</v>
      </c>
      <c r="AD307" s="92">
        <f t="shared" si="131"/>
        <v>486.43199999999996</v>
      </c>
      <c r="AE307" s="92">
        <f t="shared" si="132"/>
        <v>826.93439999999998</v>
      </c>
      <c r="AF307" s="92">
        <f t="shared" si="133"/>
        <v>324.28800000000001</v>
      </c>
      <c r="AG307" s="92">
        <f t="shared" si="134"/>
        <v>2972.0666666666671</v>
      </c>
      <c r="AH307" s="92">
        <f t="shared" si="135"/>
        <v>29720.666666666672</v>
      </c>
      <c r="AI307" s="92">
        <f t="shared" si="136"/>
        <v>8916.2000000000007</v>
      </c>
      <c r="AJ307" s="92">
        <f t="shared" si="139"/>
        <v>26083.025511111111</v>
      </c>
      <c r="AK307" s="92">
        <f t="shared" si="137"/>
        <v>312996.30613333336</v>
      </c>
      <c r="AL307" s="92"/>
      <c r="AM307" s="92"/>
      <c r="AN307" s="92"/>
      <c r="AO307" s="92"/>
      <c r="AP307" s="97"/>
      <c r="AQ307" s="94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  <c r="HG307" s="97"/>
      <c r="HH307" s="97"/>
      <c r="HI307" s="97"/>
      <c r="HJ307" s="97"/>
      <c r="HK307" s="97"/>
      <c r="HL307" s="97"/>
      <c r="HM307" s="97"/>
      <c r="HN307" s="97"/>
      <c r="HO307" s="97"/>
      <c r="HP307" s="97"/>
      <c r="HQ307" s="97"/>
      <c r="HR307" s="97"/>
      <c r="HS307" s="97"/>
      <c r="HT307" s="97"/>
      <c r="HU307" s="97"/>
      <c r="HV307" s="97"/>
      <c r="HW307" s="97"/>
      <c r="HX307" s="97"/>
      <c r="HY307" s="97"/>
      <c r="HZ307" s="97"/>
      <c r="IA307" s="97"/>
      <c r="IB307" s="97"/>
      <c r="IC307" s="97"/>
      <c r="ID307" s="97"/>
      <c r="IE307" s="97"/>
      <c r="IF307" s="97"/>
      <c r="IG307" s="97"/>
      <c r="IH307" s="97"/>
      <c r="II307" s="97"/>
      <c r="IJ307" s="97"/>
      <c r="IK307" s="97"/>
      <c r="IL307" s="97"/>
      <c r="IM307" s="97"/>
      <c r="IN307" s="97"/>
      <c r="IO307" s="97"/>
      <c r="IP307" s="97"/>
      <c r="IQ307" s="97"/>
      <c r="IR307" s="97"/>
      <c r="IS307" s="97"/>
      <c r="IT307" s="97"/>
      <c r="IU307" s="97"/>
      <c r="IV307" s="97"/>
      <c r="IW307" s="97"/>
      <c r="IX307" s="97"/>
      <c r="IY307" s="97"/>
      <c r="IZ307" s="97"/>
      <c r="JA307" s="97"/>
      <c r="JB307" s="97"/>
      <c r="JC307" s="97"/>
      <c r="JD307" s="97"/>
      <c r="JE307" s="97"/>
      <c r="JF307" s="97"/>
      <c r="JG307" s="97"/>
      <c r="JH307" s="97"/>
      <c r="JI307" s="97"/>
      <c r="JJ307" s="97"/>
      <c r="JK307" s="97"/>
      <c r="JL307" s="97"/>
      <c r="JM307" s="97"/>
      <c r="JN307" s="97"/>
      <c r="JO307" s="97"/>
      <c r="JP307" s="97"/>
      <c r="JQ307" s="97"/>
      <c r="JR307" s="97"/>
      <c r="JS307" s="97"/>
      <c r="JT307" s="97"/>
      <c r="JU307" s="97"/>
      <c r="JV307" s="97"/>
      <c r="JW307" s="97"/>
      <c r="JX307" s="97"/>
      <c r="JY307" s="97"/>
      <c r="JZ307" s="97"/>
      <c r="KA307" s="97"/>
      <c r="KB307" s="97"/>
      <c r="KC307" s="97"/>
      <c r="KD307" s="97"/>
      <c r="KE307" s="97"/>
      <c r="KF307" s="97"/>
      <c r="KG307" s="97"/>
      <c r="KH307" s="97"/>
      <c r="KI307" s="97"/>
      <c r="KJ307" s="97"/>
      <c r="KK307" s="97"/>
      <c r="KL307" s="97"/>
      <c r="KM307" s="97"/>
      <c r="KN307" s="97"/>
      <c r="KO307" s="97"/>
      <c r="KP307" s="97"/>
      <c r="KQ307" s="97"/>
      <c r="KR307" s="97"/>
      <c r="KS307" s="97"/>
      <c r="KT307" s="97"/>
      <c r="KU307" s="97"/>
      <c r="KV307" s="97"/>
      <c r="KW307" s="97"/>
      <c r="KX307" s="97"/>
      <c r="KY307" s="97"/>
      <c r="KZ307" s="97"/>
      <c r="LA307" s="97"/>
      <c r="LB307" s="97"/>
      <c r="LC307" s="97"/>
      <c r="LD307" s="97"/>
      <c r="LE307" s="97"/>
      <c r="LF307" s="97"/>
      <c r="LG307" s="97"/>
      <c r="LH307" s="97"/>
      <c r="LI307" s="97"/>
      <c r="LJ307" s="97"/>
      <c r="LK307" s="97"/>
      <c r="LL307" s="97"/>
      <c r="LM307" s="97"/>
      <c r="LN307" s="97"/>
      <c r="LO307" s="97"/>
      <c r="LP307" s="97"/>
      <c r="LQ307" s="97"/>
      <c r="LR307" s="97"/>
      <c r="LS307" s="97"/>
      <c r="LT307" s="97"/>
      <c r="LU307" s="97"/>
      <c r="LV307" s="97"/>
      <c r="LW307" s="97"/>
      <c r="LX307" s="97"/>
      <c r="LY307" s="97"/>
      <c r="LZ307" s="97"/>
      <c r="MA307" s="97"/>
      <c r="MB307" s="97"/>
      <c r="MC307" s="97"/>
      <c r="MD307" s="97"/>
      <c r="ME307" s="97"/>
      <c r="MF307" s="97"/>
      <c r="MG307" s="97"/>
      <c r="MH307" s="97"/>
      <c r="MI307" s="97"/>
      <c r="MJ307" s="97"/>
      <c r="MK307" s="97"/>
      <c r="ML307" s="97"/>
      <c r="MM307" s="97"/>
      <c r="MN307" s="97"/>
      <c r="MO307" s="97"/>
      <c r="MP307" s="97"/>
      <c r="MQ307" s="97"/>
      <c r="MR307" s="97"/>
      <c r="MS307" s="97"/>
      <c r="MT307" s="97"/>
      <c r="MU307" s="97"/>
      <c r="MV307" s="97"/>
      <c r="MW307" s="97"/>
      <c r="MX307" s="97"/>
      <c r="MY307" s="97"/>
      <c r="MZ307" s="97"/>
      <c r="NA307" s="97"/>
      <c r="NB307" s="97"/>
      <c r="NC307" s="97"/>
      <c r="ND307" s="97"/>
      <c r="NE307" s="97"/>
      <c r="NF307" s="97"/>
      <c r="NG307" s="97"/>
      <c r="NH307" s="97"/>
      <c r="NI307" s="97"/>
      <c r="NJ307" s="97"/>
      <c r="NK307" s="97"/>
      <c r="NL307" s="97"/>
      <c r="NM307" s="97"/>
      <c r="NN307" s="97"/>
      <c r="NO307" s="97"/>
      <c r="NP307" s="97"/>
      <c r="NQ307" s="97"/>
      <c r="NR307" s="97"/>
      <c r="NS307" s="97"/>
      <c r="NT307" s="97"/>
      <c r="NU307" s="97"/>
      <c r="NV307" s="97"/>
      <c r="NW307" s="97"/>
      <c r="NX307" s="97"/>
      <c r="NY307" s="97"/>
      <c r="NZ307" s="97"/>
      <c r="OA307" s="97"/>
      <c r="OB307" s="97"/>
      <c r="OC307" s="97"/>
      <c r="OD307" s="97"/>
      <c r="OE307" s="97"/>
      <c r="OF307" s="97"/>
      <c r="OG307" s="97"/>
      <c r="OH307" s="97"/>
      <c r="OI307" s="97"/>
      <c r="OJ307" s="97"/>
      <c r="OK307" s="97"/>
      <c r="OL307" s="97"/>
      <c r="OM307" s="97"/>
      <c r="ON307" s="97"/>
      <c r="OO307" s="97"/>
      <c r="OP307" s="97"/>
      <c r="OQ307" s="97"/>
      <c r="OR307" s="97"/>
      <c r="OS307" s="97"/>
      <c r="OT307" s="97"/>
      <c r="OU307" s="97"/>
      <c r="OV307" s="97"/>
      <c r="OW307" s="97"/>
      <c r="OX307" s="97"/>
      <c r="OY307" s="97"/>
      <c r="OZ307" s="97"/>
      <c r="PA307" s="97"/>
      <c r="PB307" s="97"/>
      <c r="PC307" s="97"/>
      <c r="PD307" s="97"/>
      <c r="PE307" s="97"/>
      <c r="PF307" s="97"/>
      <c r="PG307" s="97"/>
      <c r="PH307" s="97"/>
      <c r="PI307" s="97"/>
      <c r="PJ307" s="97"/>
      <c r="PK307" s="97"/>
      <c r="PL307" s="97"/>
      <c r="PM307" s="97"/>
      <c r="PN307" s="97"/>
      <c r="PO307" s="97"/>
      <c r="PP307" s="97"/>
      <c r="PQ307" s="97"/>
      <c r="PR307" s="97"/>
      <c r="PS307" s="97"/>
      <c r="PT307" s="97"/>
      <c r="PU307" s="97"/>
      <c r="PV307" s="97"/>
      <c r="PW307" s="97"/>
      <c r="PX307" s="97"/>
      <c r="PY307" s="97"/>
      <c r="PZ307" s="97"/>
      <c r="QA307" s="97"/>
      <c r="QB307" s="97"/>
      <c r="QC307" s="97"/>
      <c r="QD307" s="97"/>
      <c r="QE307" s="97"/>
      <c r="QF307" s="97"/>
      <c r="QG307" s="97"/>
      <c r="QH307" s="97"/>
      <c r="QI307" s="97"/>
      <c r="QJ307" s="97"/>
      <c r="QK307" s="97"/>
      <c r="QL307" s="97"/>
      <c r="QM307" s="97"/>
      <c r="QN307" s="97"/>
      <c r="QO307" s="97"/>
      <c r="QP307" s="97"/>
      <c r="QQ307" s="97"/>
      <c r="QR307" s="97"/>
      <c r="QS307" s="97"/>
      <c r="QT307" s="97"/>
      <c r="QU307" s="97"/>
      <c r="QV307" s="97"/>
      <c r="QW307" s="97"/>
      <c r="QX307" s="97"/>
      <c r="QY307" s="97"/>
      <c r="QZ307" s="97"/>
      <c r="RA307" s="97"/>
      <c r="RB307" s="97"/>
      <c r="RC307" s="97"/>
      <c r="RD307" s="97"/>
      <c r="RE307" s="97"/>
      <c r="RF307" s="97"/>
      <c r="RG307" s="97"/>
      <c r="RH307" s="97"/>
      <c r="RI307" s="97"/>
      <c r="RJ307" s="97"/>
      <c r="RK307" s="97"/>
      <c r="RL307" s="97"/>
      <c r="RM307" s="97"/>
      <c r="RN307" s="97"/>
      <c r="RO307" s="97"/>
      <c r="RP307" s="97"/>
      <c r="RQ307" s="97"/>
      <c r="RR307" s="97"/>
      <c r="RS307" s="97"/>
      <c r="RT307" s="97"/>
      <c r="RU307" s="97"/>
      <c r="RV307" s="97"/>
      <c r="RW307" s="97"/>
      <c r="RX307" s="97"/>
      <c r="RY307" s="97"/>
      <c r="RZ307" s="97"/>
      <c r="SA307" s="97"/>
      <c r="SB307" s="97"/>
      <c r="SC307" s="97"/>
      <c r="SD307" s="97"/>
      <c r="SE307" s="97"/>
      <c r="SF307" s="97"/>
      <c r="SG307" s="97"/>
      <c r="SH307" s="97"/>
      <c r="SI307" s="97"/>
      <c r="SJ307" s="97"/>
      <c r="SK307" s="97"/>
      <c r="SL307" s="97"/>
      <c r="SM307" s="97"/>
      <c r="SN307" s="97"/>
      <c r="SO307" s="97"/>
      <c r="SP307" s="97"/>
      <c r="SQ307" s="97"/>
      <c r="SR307" s="97"/>
      <c r="SS307" s="97"/>
      <c r="ST307" s="97"/>
      <c r="SU307" s="97"/>
      <c r="SV307" s="97"/>
      <c r="SW307" s="97"/>
      <c r="SX307" s="97"/>
      <c r="SY307" s="97"/>
      <c r="SZ307" s="97"/>
      <c r="TA307" s="97"/>
      <c r="TB307" s="97"/>
      <c r="TC307" s="97"/>
      <c r="TD307" s="97"/>
      <c r="TE307" s="97"/>
      <c r="TF307" s="97"/>
      <c r="TG307" s="97"/>
      <c r="TH307" s="97"/>
      <c r="TI307" s="97"/>
      <c r="TJ307" s="97"/>
      <c r="TK307" s="97"/>
      <c r="TL307" s="97"/>
      <c r="TM307" s="97"/>
      <c r="TN307" s="97"/>
      <c r="TO307" s="97"/>
      <c r="TP307" s="97"/>
      <c r="TQ307" s="97"/>
      <c r="TR307" s="97"/>
      <c r="TS307" s="97"/>
      <c r="TT307" s="97"/>
      <c r="TU307" s="97"/>
      <c r="TV307" s="97"/>
      <c r="TW307" s="97"/>
      <c r="TX307" s="97"/>
      <c r="TY307" s="97"/>
      <c r="TZ307" s="97"/>
      <c r="UA307" s="97"/>
      <c r="UB307" s="97"/>
      <c r="UC307" s="97"/>
      <c r="UD307" s="97"/>
      <c r="UE307" s="97"/>
      <c r="UF307" s="97"/>
      <c r="UG307" s="97"/>
      <c r="UH307" s="97"/>
      <c r="UI307" s="97"/>
      <c r="UJ307" s="97"/>
      <c r="UK307" s="97"/>
      <c r="UL307" s="97"/>
      <c r="UM307" s="97"/>
      <c r="UN307" s="97"/>
      <c r="UO307" s="97"/>
      <c r="UP307" s="97"/>
      <c r="UQ307" s="97"/>
      <c r="UR307" s="97"/>
      <c r="US307" s="97"/>
      <c r="UT307" s="97"/>
      <c r="UU307" s="97"/>
      <c r="UV307" s="97"/>
      <c r="UW307" s="97"/>
      <c r="UX307" s="97"/>
      <c r="UY307" s="97"/>
      <c r="UZ307" s="97"/>
      <c r="VA307" s="97"/>
      <c r="VB307" s="97"/>
      <c r="VC307" s="97"/>
      <c r="VD307" s="97"/>
      <c r="VE307" s="97"/>
      <c r="VF307" s="97"/>
    </row>
    <row r="308" spans="1:578" s="98" customFormat="1" ht="15">
      <c r="A308" s="84">
        <v>230</v>
      </c>
      <c r="B308" s="29" t="s">
        <v>43</v>
      </c>
      <c r="C308" s="85" t="s">
        <v>44</v>
      </c>
      <c r="D308" s="86">
        <v>203</v>
      </c>
      <c r="E308" s="85" t="s">
        <v>45</v>
      </c>
      <c r="F308" s="25" t="s">
        <v>46</v>
      </c>
      <c r="G308" s="29" t="s">
        <v>742</v>
      </c>
      <c r="H308" s="26" t="s">
        <v>743</v>
      </c>
      <c r="I308" s="89">
        <v>41255</v>
      </c>
      <c r="J308" s="90" t="s">
        <v>87</v>
      </c>
      <c r="K308" s="90"/>
      <c r="L308" s="88">
        <v>40</v>
      </c>
      <c r="M308" s="88" t="s">
        <v>49</v>
      </c>
      <c r="N308" s="88" t="s">
        <v>59</v>
      </c>
      <c r="O308" s="26" t="s">
        <v>734</v>
      </c>
      <c r="P308" s="87" t="s">
        <v>1174</v>
      </c>
      <c r="Q308" s="34" t="s">
        <v>1148</v>
      </c>
      <c r="R308" s="88">
        <v>1</v>
      </c>
      <c r="S308" s="92">
        <v>13012</v>
      </c>
      <c r="T308" s="92">
        <v>500</v>
      </c>
      <c r="U308" s="92"/>
      <c r="V308" s="91">
        <f t="shared" si="128"/>
        <v>13512</v>
      </c>
      <c r="W308" s="92">
        <f t="shared" si="138"/>
        <v>2702.4</v>
      </c>
      <c r="X308" s="92"/>
      <c r="Y308" s="92">
        <f t="shared" si="129"/>
        <v>16214.4</v>
      </c>
      <c r="Z308" s="92">
        <v>957</v>
      </c>
      <c r="AA308" s="92">
        <v>661</v>
      </c>
      <c r="AB308" s="93">
        <f>102.68*2</f>
        <v>205.36</v>
      </c>
      <c r="AC308" s="92">
        <f t="shared" si="130"/>
        <v>2837.52</v>
      </c>
      <c r="AD308" s="92">
        <f t="shared" si="131"/>
        <v>486.43199999999996</v>
      </c>
      <c r="AE308" s="92">
        <f t="shared" si="132"/>
        <v>826.93439999999998</v>
      </c>
      <c r="AF308" s="92">
        <f t="shared" si="133"/>
        <v>324.28800000000001</v>
      </c>
      <c r="AG308" s="92">
        <f t="shared" si="134"/>
        <v>2972.0666666666671</v>
      </c>
      <c r="AH308" s="92">
        <f t="shared" si="135"/>
        <v>29720.666666666672</v>
      </c>
      <c r="AI308" s="92">
        <f t="shared" si="136"/>
        <v>8916.2000000000007</v>
      </c>
      <c r="AJ308" s="92">
        <f t="shared" si="139"/>
        <v>25980.345511111111</v>
      </c>
      <c r="AK308" s="92">
        <f t="shared" si="137"/>
        <v>311764.14613333333</v>
      </c>
      <c r="AL308" s="92"/>
      <c r="AM308" s="92"/>
      <c r="AN308" s="92"/>
      <c r="AO308" s="92"/>
      <c r="AP308" s="97"/>
      <c r="AQ308" s="94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  <c r="HG308" s="97"/>
      <c r="HH308" s="97"/>
      <c r="HI308" s="97"/>
      <c r="HJ308" s="97"/>
      <c r="HK308" s="97"/>
      <c r="HL308" s="97"/>
      <c r="HM308" s="97"/>
      <c r="HN308" s="97"/>
      <c r="HO308" s="97"/>
      <c r="HP308" s="97"/>
      <c r="HQ308" s="97"/>
      <c r="HR308" s="97"/>
      <c r="HS308" s="97"/>
      <c r="HT308" s="97"/>
      <c r="HU308" s="97"/>
      <c r="HV308" s="97"/>
      <c r="HW308" s="97"/>
      <c r="HX308" s="97"/>
      <c r="HY308" s="97"/>
      <c r="HZ308" s="97"/>
      <c r="IA308" s="97"/>
      <c r="IB308" s="97"/>
      <c r="IC308" s="97"/>
      <c r="ID308" s="97"/>
      <c r="IE308" s="97"/>
      <c r="IF308" s="97"/>
      <c r="IG308" s="97"/>
      <c r="IH308" s="97"/>
      <c r="II308" s="97"/>
      <c r="IJ308" s="97"/>
      <c r="IK308" s="97"/>
      <c r="IL308" s="97"/>
      <c r="IM308" s="97"/>
      <c r="IN308" s="97"/>
      <c r="IO308" s="97"/>
      <c r="IP308" s="97"/>
      <c r="IQ308" s="97"/>
      <c r="IR308" s="97"/>
      <c r="IS308" s="97"/>
      <c r="IT308" s="97"/>
      <c r="IU308" s="97"/>
      <c r="IV308" s="97"/>
      <c r="IW308" s="97"/>
      <c r="IX308" s="97"/>
      <c r="IY308" s="97"/>
      <c r="IZ308" s="97"/>
      <c r="JA308" s="97"/>
      <c r="JB308" s="97"/>
      <c r="JC308" s="97"/>
      <c r="JD308" s="97"/>
      <c r="JE308" s="97"/>
      <c r="JF308" s="97"/>
      <c r="JG308" s="97"/>
      <c r="JH308" s="97"/>
      <c r="JI308" s="97"/>
      <c r="JJ308" s="97"/>
      <c r="JK308" s="97"/>
      <c r="JL308" s="97"/>
      <c r="JM308" s="97"/>
      <c r="JN308" s="97"/>
      <c r="JO308" s="97"/>
      <c r="JP308" s="97"/>
      <c r="JQ308" s="97"/>
      <c r="JR308" s="97"/>
      <c r="JS308" s="97"/>
      <c r="JT308" s="97"/>
      <c r="JU308" s="97"/>
      <c r="JV308" s="97"/>
      <c r="JW308" s="97"/>
      <c r="JX308" s="97"/>
      <c r="JY308" s="97"/>
      <c r="JZ308" s="97"/>
      <c r="KA308" s="97"/>
      <c r="KB308" s="97"/>
      <c r="KC308" s="97"/>
      <c r="KD308" s="97"/>
      <c r="KE308" s="97"/>
      <c r="KF308" s="97"/>
      <c r="KG308" s="97"/>
      <c r="KH308" s="97"/>
      <c r="KI308" s="97"/>
      <c r="KJ308" s="97"/>
      <c r="KK308" s="97"/>
      <c r="KL308" s="97"/>
      <c r="KM308" s="97"/>
      <c r="KN308" s="97"/>
      <c r="KO308" s="97"/>
      <c r="KP308" s="97"/>
      <c r="KQ308" s="97"/>
      <c r="KR308" s="97"/>
      <c r="KS308" s="97"/>
      <c r="KT308" s="97"/>
      <c r="KU308" s="97"/>
      <c r="KV308" s="97"/>
      <c r="KW308" s="97"/>
      <c r="KX308" s="97"/>
      <c r="KY308" s="97"/>
      <c r="KZ308" s="97"/>
      <c r="LA308" s="97"/>
      <c r="LB308" s="97"/>
      <c r="LC308" s="97"/>
      <c r="LD308" s="97"/>
      <c r="LE308" s="97"/>
      <c r="LF308" s="97"/>
      <c r="LG308" s="97"/>
      <c r="LH308" s="97"/>
      <c r="LI308" s="97"/>
      <c r="LJ308" s="97"/>
      <c r="LK308" s="97"/>
      <c r="LL308" s="97"/>
      <c r="LM308" s="97"/>
      <c r="LN308" s="97"/>
      <c r="LO308" s="97"/>
      <c r="LP308" s="97"/>
      <c r="LQ308" s="97"/>
      <c r="LR308" s="97"/>
      <c r="LS308" s="97"/>
      <c r="LT308" s="97"/>
      <c r="LU308" s="97"/>
      <c r="LV308" s="97"/>
      <c r="LW308" s="97"/>
      <c r="LX308" s="97"/>
      <c r="LY308" s="97"/>
      <c r="LZ308" s="97"/>
      <c r="MA308" s="97"/>
      <c r="MB308" s="97"/>
      <c r="MC308" s="97"/>
      <c r="MD308" s="97"/>
      <c r="ME308" s="97"/>
      <c r="MF308" s="97"/>
      <c r="MG308" s="97"/>
      <c r="MH308" s="97"/>
      <c r="MI308" s="97"/>
      <c r="MJ308" s="97"/>
      <c r="MK308" s="97"/>
      <c r="ML308" s="97"/>
      <c r="MM308" s="97"/>
      <c r="MN308" s="97"/>
      <c r="MO308" s="97"/>
      <c r="MP308" s="97"/>
      <c r="MQ308" s="97"/>
      <c r="MR308" s="97"/>
      <c r="MS308" s="97"/>
      <c r="MT308" s="97"/>
      <c r="MU308" s="97"/>
      <c r="MV308" s="97"/>
      <c r="MW308" s="97"/>
      <c r="MX308" s="97"/>
      <c r="MY308" s="97"/>
      <c r="MZ308" s="97"/>
      <c r="NA308" s="97"/>
      <c r="NB308" s="97"/>
      <c r="NC308" s="97"/>
      <c r="ND308" s="97"/>
      <c r="NE308" s="97"/>
      <c r="NF308" s="97"/>
      <c r="NG308" s="97"/>
      <c r="NH308" s="97"/>
      <c r="NI308" s="97"/>
      <c r="NJ308" s="97"/>
      <c r="NK308" s="97"/>
      <c r="NL308" s="97"/>
      <c r="NM308" s="97"/>
      <c r="NN308" s="97"/>
      <c r="NO308" s="97"/>
      <c r="NP308" s="97"/>
      <c r="NQ308" s="97"/>
      <c r="NR308" s="97"/>
      <c r="NS308" s="97"/>
      <c r="NT308" s="97"/>
      <c r="NU308" s="97"/>
      <c r="NV308" s="97"/>
      <c r="NW308" s="97"/>
      <c r="NX308" s="97"/>
      <c r="NY308" s="97"/>
      <c r="NZ308" s="97"/>
      <c r="OA308" s="97"/>
      <c r="OB308" s="97"/>
      <c r="OC308" s="97"/>
      <c r="OD308" s="97"/>
      <c r="OE308" s="97"/>
      <c r="OF308" s="97"/>
      <c r="OG308" s="97"/>
      <c r="OH308" s="97"/>
      <c r="OI308" s="97"/>
      <c r="OJ308" s="97"/>
      <c r="OK308" s="97"/>
      <c r="OL308" s="97"/>
      <c r="OM308" s="97"/>
      <c r="ON308" s="97"/>
      <c r="OO308" s="97"/>
      <c r="OP308" s="97"/>
      <c r="OQ308" s="97"/>
      <c r="OR308" s="97"/>
      <c r="OS308" s="97"/>
      <c r="OT308" s="97"/>
      <c r="OU308" s="97"/>
      <c r="OV308" s="97"/>
      <c r="OW308" s="97"/>
      <c r="OX308" s="97"/>
      <c r="OY308" s="97"/>
      <c r="OZ308" s="97"/>
      <c r="PA308" s="97"/>
      <c r="PB308" s="97"/>
      <c r="PC308" s="97"/>
      <c r="PD308" s="97"/>
      <c r="PE308" s="97"/>
      <c r="PF308" s="97"/>
      <c r="PG308" s="97"/>
      <c r="PH308" s="97"/>
      <c r="PI308" s="97"/>
      <c r="PJ308" s="97"/>
      <c r="PK308" s="97"/>
      <c r="PL308" s="97"/>
      <c r="PM308" s="97"/>
      <c r="PN308" s="97"/>
      <c r="PO308" s="97"/>
      <c r="PP308" s="97"/>
      <c r="PQ308" s="97"/>
      <c r="PR308" s="97"/>
      <c r="PS308" s="97"/>
      <c r="PT308" s="97"/>
      <c r="PU308" s="97"/>
      <c r="PV308" s="97"/>
      <c r="PW308" s="97"/>
      <c r="PX308" s="97"/>
      <c r="PY308" s="97"/>
      <c r="PZ308" s="97"/>
      <c r="QA308" s="97"/>
      <c r="QB308" s="97"/>
      <c r="QC308" s="97"/>
      <c r="QD308" s="97"/>
      <c r="QE308" s="97"/>
      <c r="QF308" s="97"/>
      <c r="QG308" s="97"/>
      <c r="QH308" s="97"/>
      <c r="QI308" s="97"/>
      <c r="QJ308" s="97"/>
      <c r="QK308" s="97"/>
      <c r="QL308" s="97"/>
      <c r="QM308" s="97"/>
      <c r="QN308" s="97"/>
      <c r="QO308" s="97"/>
      <c r="QP308" s="97"/>
      <c r="QQ308" s="97"/>
      <c r="QR308" s="97"/>
      <c r="QS308" s="97"/>
      <c r="QT308" s="97"/>
      <c r="QU308" s="97"/>
      <c r="QV308" s="97"/>
      <c r="QW308" s="97"/>
      <c r="QX308" s="97"/>
      <c r="QY308" s="97"/>
      <c r="QZ308" s="97"/>
      <c r="RA308" s="97"/>
      <c r="RB308" s="97"/>
      <c r="RC308" s="97"/>
      <c r="RD308" s="97"/>
      <c r="RE308" s="97"/>
      <c r="RF308" s="97"/>
      <c r="RG308" s="97"/>
      <c r="RH308" s="97"/>
      <c r="RI308" s="97"/>
      <c r="RJ308" s="97"/>
      <c r="RK308" s="97"/>
      <c r="RL308" s="97"/>
      <c r="RM308" s="97"/>
      <c r="RN308" s="97"/>
      <c r="RO308" s="97"/>
      <c r="RP308" s="97"/>
      <c r="RQ308" s="97"/>
      <c r="RR308" s="97"/>
      <c r="RS308" s="97"/>
      <c r="RT308" s="97"/>
      <c r="RU308" s="97"/>
      <c r="RV308" s="97"/>
      <c r="RW308" s="97"/>
      <c r="RX308" s="97"/>
      <c r="RY308" s="97"/>
      <c r="RZ308" s="97"/>
      <c r="SA308" s="97"/>
      <c r="SB308" s="97"/>
      <c r="SC308" s="97"/>
      <c r="SD308" s="97"/>
      <c r="SE308" s="97"/>
      <c r="SF308" s="97"/>
      <c r="SG308" s="97"/>
      <c r="SH308" s="97"/>
      <c r="SI308" s="97"/>
      <c r="SJ308" s="97"/>
      <c r="SK308" s="97"/>
      <c r="SL308" s="97"/>
      <c r="SM308" s="97"/>
      <c r="SN308" s="97"/>
      <c r="SO308" s="97"/>
      <c r="SP308" s="97"/>
      <c r="SQ308" s="97"/>
      <c r="SR308" s="97"/>
      <c r="SS308" s="97"/>
      <c r="ST308" s="97"/>
      <c r="SU308" s="97"/>
      <c r="SV308" s="97"/>
      <c r="SW308" s="97"/>
      <c r="SX308" s="97"/>
      <c r="SY308" s="97"/>
      <c r="SZ308" s="97"/>
      <c r="TA308" s="97"/>
      <c r="TB308" s="97"/>
      <c r="TC308" s="97"/>
      <c r="TD308" s="97"/>
      <c r="TE308" s="97"/>
      <c r="TF308" s="97"/>
      <c r="TG308" s="97"/>
      <c r="TH308" s="97"/>
      <c r="TI308" s="97"/>
      <c r="TJ308" s="97"/>
      <c r="TK308" s="97"/>
      <c r="TL308" s="97"/>
      <c r="TM308" s="97"/>
      <c r="TN308" s="97"/>
      <c r="TO308" s="97"/>
      <c r="TP308" s="97"/>
      <c r="TQ308" s="97"/>
      <c r="TR308" s="97"/>
      <c r="TS308" s="97"/>
      <c r="TT308" s="97"/>
      <c r="TU308" s="97"/>
      <c r="TV308" s="97"/>
      <c r="TW308" s="97"/>
      <c r="TX308" s="97"/>
      <c r="TY308" s="97"/>
      <c r="TZ308" s="97"/>
      <c r="UA308" s="97"/>
      <c r="UB308" s="97"/>
      <c r="UC308" s="97"/>
      <c r="UD308" s="97"/>
      <c r="UE308" s="97"/>
      <c r="UF308" s="97"/>
      <c r="UG308" s="97"/>
      <c r="UH308" s="97"/>
      <c r="UI308" s="97"/>
      <c r="UJ308" s="97"/>
      <c r="UK308" s="97"/>
      <c r="UL308" s="97"/>
      <c r="UM308" s="97"/>
      <c r="UN308" s="97"/>
      <c r="UO308" s="97"/>
      <c r="UP308" s="97"/>
      <c r="UQ308" s="97"/>
      <c r="UR308" s="97"/>
      <c r="US308" s="97"/>
      <c r="UT308" s="97"/>
      <c r="UU308" s="97"/>
      <c r="UV308" s="97"/>
      <c r="UW308" s="97"/>
      <c r="UX308" s="97"/>
      <c r="UY308" s="97"/>
      <c r="UZ308" s="97"/>
      <c r="VA308" s="97"/>
      <c r="VB308" s="97"/>
      <c r="VC308" s="97"/>
      <c r="VD308" s="97"/>
      <c r="VE308" s="97"/>
      <c r="VF308" s="97"/>
    </row>
    <row r="309" spans="1:578" s="98" customFormat="1" ht="15">
      <c r="A309" s="84">
        <v>231</v>
      </c>
      <c r="B309" s="29" t="s">
        <v>43</v>
      </c>
      <c r="C309" s="85" t="s">
        <v>44</v>
      </c>
      <c r="D309" s="86">
        <v>203</v>
      </c>
      <c r="E309" s="85" t="s">
        <v>45</v>
      </c>
      <c r="F309" s="25" t="s">
        <v>46</v>
      </c>
      <c r="G309" s="29" t="s">
        <v>744</v>
      </c>
      <c r="H309" s="26" t="s">
        <v>745</v>
      </c>
      <c r="I309" s="89">
        <v>33604</v>
      </c>
      <c r="J309" s="90" t="s">
        <v>87</v>
      </c>
      <c r="K309" s="90"/>
      <c r="L309" s="88">
        <v>40</v>
      </c>
      <c r="M309" s="88" t="s">
        <v>49</v>
      </c>
      <c r="N309" s="88" t="s">
        <v>59</v>
      </c>
      <c r="O309" s="26" t="s">
        <v>734</v>
      </c>
      <c r="P309" s="87" t="s">
        <v>1174</v>
      </c>
      <c r="Q309" s="34" t="s">
        <v>1148</v>
      </c>
      <c r="R309" s="88">
        <v>1</v>
      </c>
      <c r="S309" s="92">
        <v>13012</v>
      </c>
      <c r="T309" s="92">
        <v>500</v>
      </c>
      <c r="U309" s="92"/>
      <c r="V309" s="91">
        <f t="shared" si="128"/>
        <v>13512</v>
      </c>
      <c r="W309" s="92">
        <f t="shared" si="138"/>
        <v>2702.4</v>
      </c>
      <c r="X309" s="92"/>
      <c r="Y309" s="92">
        <f t="shared" si="129"/>
        <v>16214.4</v>
      </c>
      <c r="Z309" s="92">
        <v>957</v>
      </c>
      <c r="AA309" s="92">
        <v>661</v>
      </c>
      <c r="AB309" s="93">
        <f>102.68*6</f>
        <v>616.08000000000004</v>
      </c>
      <c r="AC309" s="92">
        <f t="shared" si="130"/>
        <v>2837.52</v>
      </c>
      <c r="AD309" s="92">
        <f t="shared" si="131"/>
        <v>486.43199999999996</v>
      </c>
      <c r="AE309" s="92">
        <f t="shared" si="132"/>
        <v>826.93439999999998</v>
      </c>
      <c r="AF309" s="92">
        <f t="shared" si="133"/>
        <v>324.28800000000001</v>
      </c>
      <c r="AG309" s="92">
        <f t="shared" si="134"/>
        <v>2972.0666666666671</v>
      </c>
      <c r="AH309" s="92">
        <f t="shared" si="135"/>
        <v>29720.666666666672</v>
      </c>
      <c r="AI309" s="92">
        <f t="shared" si="136"/>
        <v>8916.2000000000007</v>
      </c>
      <c r="AJ309" s="92">
        <f t="shared" si="139"/>
        <v>26391.065511111112</v>
      </c>
      <c r="AK309" s="92">
        <f t="shared" si="137"/>
        <v>316692.78613333334</v>
      </c>
      <c r="AL309" s="92"/>
      <c r="AM309" s="92"/>
      <c r="AN309" s="92"/>
      <c r="AO309" s="92"/>
      <c r="AP309" s="97"/>
      <c r="AQ309" s="94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97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  <c r="TC309" s="97"/>
      <c r="TD309" s="97"/>
      <c r="TE309" s="97"/>
      <c r="TF309" s="97"/>
      <c r="TG309" s="97"/>
      <c r="TH309" s="97"/>
      <c r="TI309" s="97"/>
      <c r="TJ309" s="97"/>
      <c r="TK309" s="97"/>
      <c r="TL309" s="97"/>
      <c r="TM309" s="97"/>
      <c r="TN309" s="97"/>
      <c r="TO309" s="97"/>
      <c r="TP309" s="97"/>
      <c r="TQ309" s="97"/>
      <c r="TR309" s="97"/>
      <c r="TS309" s="97"/>
      <c r="TT309" s="97"/>
      <c r="TU309" s="97"/>
      <c r="TV309" s="97"/>
      <c r="TW309" s="97"/>
      <c r="TX309" s="97"/>
      <c r="TY309" s="97"/>
      <c r="TZ309" s="97"/>
      <c r="UA309" s="97"/>
      <c r="UB309" s="97"/>
      <c r="UC309" s="97"/>
      <c r="UD309" s="97"/>
      <c r="UE309" s="97"/>
      <c r="UF309" s="97"/>
      <c r="UG309" s="97"/>
      <c r="UH309" s="97"/>
      <c r="UI309" s="97"/>
      <c r="UJ309" s="97"/>
      <c r="UK309" s="97"/>
      <c r="UL309" s="97"/>
      <c r="UM309" s="97"/>
      <c r="UN309" s="97"/>
      <c r="UO309" s="97"/>
      <c r="UP309" s="97"/>
      <c r="UQ309" s="97"/>
      <c r="UR309" s="97"/>
      <c r="US309" s="97"/>
      <c r="UT309" s="97"/>
      <c r="UU309" s="97"/>
      <c r="UV309" s="97"/>
      <c r="UW309" s="97"/>
      <c r="UX309" s="97"/>
      <c r="UY309" s="97"/>
      <c r="UZ309" s="97"/>
      <c r="VA309" s="97"/>
      <c r="VB309" s="97"/>
      <c r="VC309" s="97"/>
      <c r="VD309" s="97"/>
      <c r="VE309" s="97"/>
      <c r="VF309" s="97"/>
    </row>
    <row r="310" spans="1:578" s="98" customFormat="1" ht="15">
      <c r="A310" s="84">
        <v>232</v>
      </c>
      <c r="B310" s="29" t="s">
        <v>43</v>
      </c>
      <c r="C310" s="85" t="s">
        <v>44</v>
      </c>
      <c r="D310" s="86">
        <v>203</v>
      </c>
      <c r="E310" s="85" t="s">
        <v>45</v>
      </c>
      <c r="F310" s="25" t="s">
        <v>46</v>
      </c>
      <c r="G310" s="29" t="s">
        <v>746</v>
      </c>
      <c r="H310" s="26" t="s">
        <v>747</v>
      </c>
      <c r="I310" s="89">
        <v>33254</v>
      </c>
      <c r="J310" s="90" t="s">
        <v>58</v>
      </c>
      <c r="K310" s="90"/>
      <c r="L310" s="88">
        <v>40</v>
      </c>
      <c r="M310" s="88" t="s">
        <v>49</v>
      </c>
      <c r="N310" s="88" t="s">
        <v>59</v>
      </c>
      <c r="O310" s="26" t="s">
        <v>748</v>
      </c>
      <c r="P310" s="87" t="s">
        <v>1174</v>
      </c>
      <c r="Q310" s="34" t="s">
        <v>1148</v>
      </c>
      <c r="R310" s="88">
        <v>1</v>
      </c>
      <c r="S310" s="92">
        <v>14762</v>
      </c>
      <c r="T310" s="92">
        <v>500</v>
      </c>
      <c r="U310" s="92"/>
      <c r="V310" s="91">
        <f t="shared" si="128"/>
        <v>15262</v>
      </c>
      <c r="W310" s="92">
        <f t="shared" si="138"/>
        <v>3052.4</v>
      </c>
      <c r="X310" s="92"/>
      <c r="Y310" s="92">
        <f t="shared" si="129"/>
        <v>18314.400000000001</v>
      </c>
      <c r="Z310" s="92">
        <v>1114</v>
      </c>
      <c r="AA310" s="92">
        <v>679</v>
      </c>
      <c r="AB310" s="93">
        <f>102.68*6</f>
        <v>616.08000000000004</v>
      </c>
      <c r="AC310" s="92">
        <f t="shared" si="130"/>
        <v>3205.02</v>
      </c>
      <c r="AD310" s="92">
        <f t="shared" si="131"/>
        <v>549.43200000000002</v>
      </c>
      <c r="AE310" s="92">
        <f t="shared" si="132"/>
        <v>934.03440000000001</v>
      </c>
      <c r="AF310" s="92">
        <f t="shared" si="133"/>
        <v>366.28800000000001</v>
      </c>
      <c r="AG310" s="92">
        <f t="shared" si="134"/>
        <v>3351.2333333333336</v>
      </c>
      <c r="AH310" s="92">
        <f t="shared" si="135"/>
        <v>33512.333333333336</v>
      </c>
      <c r="AI310" s="92">
        <f t="shared" si="136"/>
        <v>10053.700000000001</v>
      </c>
      <c r="AJ310" s="92">
        <f t="shared" si="139"/>
        <v>29688.026622222227</v>
      </c>
      <c r="AK310" s="92">
        <f t="shared" si="137"/>
        <v>356256.31946666673</v>
      </c>
      <c r="AL310" s="92"/>
      <c r="AM310" s="103"/>
      <c r="AN310" s="103"/>
      <c r="AO310" s="103"/>
      <c r="AP310" s="97"/>
      <c r="AQ310" s="94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97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97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97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97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  <c r="TC310" s="97"/>
      <c r="TD310" s="97"/>
      <c r="TE310" s="97"/>
      <c r="TF310" s="97"/>
      <c r="TG310" s="97"/>
      <c r="TH310" s="97"/>
      <c r="TI310" s="97"/>
      <c r="TJ310" s="97"/>
      <c r="TK310" s="97"/>
      <c r="TL310" s="97"/>
      <c r="TM310" s="97"/>
      <c r="TN310" s="97"/>
      <c r="TO310" s="97"/>
      <c r="TP310" s="97"/>
      <c r="TQ310" s="97"/>
      <c r="TR310" s="97"/>
      <c r="TS310" s="97"/>
      <c r="TT310" s="97"/>
      <c r="TU310" s="97"/>
      <c r="TV310" s="97"/>
      <c r="TW310" s="97"/>
      <c r="TX310" s="97"/>
      <c r="TY310" s="97"/>
      <c r="TZ310" s="97"/>
      <c r="UA310" s="97"/>
      <c r="UB310" s="97"/>
      <c r="UC310" s="97"/>
      <c r="UD310" s="97"/>
      <c r="UE310" s="97"/>
      <c r="UF310" s="97"/>
      <c r="UG310" s="97"/>
      <c r="UH310" s="97"/>
      <c r="UI310" s="97"/>
      <c r="UJ310" s="97"/>
      <c r="UK310" s="97"/>
      <c r="UL310" s="97"/>
      <c r="UM310" s="97"/>
      <c r="UN310" s="97"/>
      <c r="UO310" s="97"/>
      <c r="UP310" s="97"/>
      <c r="UQ310" s="97"/>
      <c r="UR310" s="97"/>
      <c r="US310" s="97"/>
      <c r="UT310" s="97"/>
      <c r="UU310" s="97"/>
      <c r="UV310" s="97"/>
      <c r="UW310" s="97"/>
      <c r="UX310" s="97"/>
      <c r="UY310" s="97"/>
      <c r="UZ310" s="97"/>
      <c r="VA310" s="97"/>
      <c r="VB310" s="97"/>
      <c r="VC310" s="97"/>
      <c r="VD310" s="97"/>
      <c r="VE310" s="97"/>
      <c r="VF310" s="97"/>
    </row>
    <row r="311" spans="1:578" s="98" customFormat="1" ht="15">
      <c r="A311" s="84">
        <v>233</v>
      </c>
      <c r="B311" s="29" t="s">
        <v>43</v>
      </c>
      <c r="C311" s="85" t="s">
        <v>44</v>
      </c>
      <c r="D311" s="86">
        <v>203</v>
      </c>
      <c r="E311" s="85" t="s">
        <v>45</v>
      </c>
      <c r="F311" s="25" t="s">
        <v>46</v>
      </c>
      <c r="G311" s="29" t="s">
        <v>749</v>
      </c>
      <c r="H311" s="26" t="s">
        <v>750</v>
      </c>
      <c r="I311" s="89">
        <v>39601</v>
      </c>
      <c r="J311" s="90" t="s">
        <v>58</v>
      </c>
      <c r="K311" s="90"/>
      <c r="L311" s="88">
        <v>40</v>
      </c>
      <c r="M311" s="88" t="s">
        <v>49</v>
      </c>
      <c r="N311" s="88" t="s">
        <v>59</v>
      </c>
      <c r="O311" s="26" t="s">
        <v>748</v>
      </c>
      <c r="P311" s="87" t="s">
        <v>1174</v>
      </c>
      <c r="Q311" s="34" t="s">
        <v>1148</v>
      </c>
      <c r="R311" s="88">
        <v>1</v>
      </c>
      <c r="S311" s="92">
        <v>14762</v>
      </c>
      <c r="T311" s="92">
        <v>500</v>
      </c>
      <c r="U311" s="92"/>
      <c r="V311" s="91">
        <f t="shared" si="128"/>
        <v>15262</v>
      </c>
      <c r="W311" s="92">
        <f t="shared" si="138"/>
        <v>3052.4</v>
      </c>
      <c r="X311" s="92"/>
      <c r="Y311" s="92">
        <f t="shared" si="129"/>
        <v>18314.400000000001</v>
      </c>
      <c r="Z311" s="92">
        <v>1114</v>
      </c>
      <c r="AA311" s="92">
        <v>679</v>
      </c>
      <c r="AB311" s="92">
        <f>102.68*3</f>
        <v>308.04000000000002</v>
      </c>
      <c r="AC311" s="92">
        <f t="shared" si="130"/>
        <v>3205.02</v>
      </c>
      <c r="AD311" s="92">
        <f t="shared" si="131"/>
        <v>549.43200000000002</v>
      </c>
      <c r="AE311" s="92">
        <f t="shared" si="132"/>
        <v>934.03440000000001</v>
      </c>
      <c r="AF311" s="92">
        <f t="shared" si="133"/>
        <v>366.28800000000001</v>
      </c>
      <c r="AG311" s="92">
        <f t="shared" si="134"/>
        <v>3351.2333333333336</v>
      </c>
      <c r="AH311" s="92">
        <f t="shared" si="135"/>
        <v>33512.333333333336</v>
      </c>
      <c r="AI311" s="92">
        <f t="shared" si="136"/>
        <v>10053.700000000001</v>
      </c>
      <c r="AJ311" s="92">
        <f t="shared" si="139"/>
        <v>29379.986622222226</v>
      </c>
      <c r="AK311" s="92">
        <f t="shared" si="137"/>
        <v>352559.83946666669</v>
      </c>
      <c r="AL311" s="92"/>
      <c r="AM311" s="92"/>
      <c r="AN311" s="92"/>
      <c r="AO311" s="92"/>
      <c r="AP311" s="97"/>
      <c r="AQ311" s="94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  <c r="TC311" s="97"/>
      <c r="TD311" s="97"/>
      <c r="TE311" s="97"/>
      <c r="TF311" s="97"/>
      <c r="TG311" s="97"/>
      <c r="TH311" s="97"/>
      <c r="TI311" s="97"/>
      <c r="TJ311" s="97"/>
      <c r="TK311" s="97"/>
      <c r="TL311" s="97"/>
      <c r="TM311" s="97"/>
      <c r="TN311" s="97"/>
      <c r="TO311" s="97"/>
      <c r="TP311" s="97"/>
      <c r="TQ311" s="97"/>
      <c r="TR311" s="97"/>
      <c r="TS311" s="97"/>
      <c r="TT311" s="97"/>
      <c r="TU311" s="97"/>
      <c r="TV311" s="97"/>
      <c r="TW311" s="97"/>
      <c r="TX311" s="97"/>
      <c r="TY311" s="97"/>
      <c r="TZ311" s="97"/>
      <c r="UA311" s="97"/>
      <c r="UB311" s="97"/>
      <c r="UC311" s="97"/>
      <c r="UD311" s="97"/>
      <c r="UE311" s="97"/>
      <c r="UF311" s="97"/>
      <c r="UG311" s="97"/>
      <c r="UH311" s="97"/>
      <c r="UI311" s="97"/>
      <c r="UJ311" s="97"/>
      <c r="UK311" s="97"/>
      <c r="UL311" s="97"/>
      <c r="UM311" s="97"/>
      <c r="UN311" s="97"/>
      <c r="UO311" s="97"/>
      <c r="UP311" s="97"/>
      <c r="UQ311" s="97"/>
      <c r="UR311" s="97"/>
      <c r="US311" s="97"/>
      <c r="UT311" s="97"/>
      <c r="UU311" s="97"/>
      <c r="UV311" s="97"/>
      <c r="UW311" s="97"/>
      <c r="UX311" s="97"/>
      <c r="UY311" s="97"/>
      <c r="UZ311" s="97"/>
      <c r="VA311" s="97"/>
      <c r="VB311" s="97"/>
      <c r="VC311" s="97"/>
      <c r="VD311" s="97"/>
      <c r="VE311" s="97"/>
      <c r="VF311" s="97"/>
    </row>
    <row r="312" spans="1:578" s="98" customFormat="1" ht="15">
      <c r="A312" s="84">
        <v>234</v>
      </c>
      <c r="B312" s="29" t="s">
        <v>43</v>
      </c>
      <c r="C312" s="85" t="s">
        <v>44</v>
      </c>
      <c r="D312" s="86">
        <v>203</v>
      </c>
      <c r="E312" s="85" t="s">
        <v>45</v>
      </c>
      <c r="F312" s="25" t="s">
        <v>46</v>
      </c>
      <c r="G312" s="29" t="s">
        <v>751</v>
      </c>
      <c r="H312" s="26" t="s">
        <v>752</v>
      </c>
      <c r="I312" s="89">
        <v>36726</v>
      </c>
      <c r="J312" s="90" t="s">
        <v>58</v>
      </c>
      <c r="K312" s="90"/>
      <c r="L312" s="88">
        <v>40</v>
      </c>
      <c r="M312" s="88" t="s">
        <v>49</v>
      </c>
      <c r="N312" s="88" t="s">
        <v>59</v>
      </c>
      <c r="O312" s="26" t="s">
        <v>748</v>
      </c>
      <c r="P312" s="87" t="s">
        <v>1174</v>
      </c>
      <c r="Q312" s="34" t="s">
        <v>1148</v>
      </c>
      <c r="R312" s="88">
        <v>1</v>
      </c>
      <c r="S312" s="92">
        <v>14762</v>
      </c>
      <c r="T312" s="92">
        <v>500</v>
      </c>
      <c r="U312" s="92"/>
      <c r="V312" s="91">
        <f t="shared" si="128"/>
        <v>15262</v>
      </c>
      <c r="W312" s="92">
        <f t="shared" si="138"/>
        <v>3052.4</v>
      </c>
      <c r="X312" s="92"/>
      <c r="Y312" s="92">
        <f t="shared" si="129"/>
        <v>18314.400000000001</v>
      </c>
      <c r="Z312" s="92">
        <v>1114</v>
      </c>
      <c r="AA312" s="92">
        <v>679</v>
      </c>
      <c r="AB312" s="93">
        <f>102.68*4</f>
        <v>410.72</v>
      </c>
      <c r="AC312" s="92">
        <f t="shared" si="130"/>
        <v>3205.02</v>
      </c>
      <c r="AD312" s="92">
        <f t="shared" si="131"/>
        <v>549.43200000000002</v>
      </c>
      <c r="AE312" s="92">
        <f t="shared" si="132"/>
        <v>934.03440000000001</v>
      </c>
      <c r="AF312" s="92">
        <f t="shared" si="133"/>
        <v>366.28800000000001</v>
      </c>
      <c r="AG312" s="92">
        <f t="shared" si="134"/>
        <v>3351.2333333333336</v>
      </c>
      <c r="AH312" s="92">
        <f t="shared" si="135"/>
        <v>33512.333333333336</v>
      </c>
      <c r="AI312" s="92">
        <f t="shared" si="136"/>
        <v>10053.700000000001</v>
      </c>
      <c r="AJ312" s="92">
        <f t="shared" si="139"/>
        <v>29482.666622222227</v>
      </c>
      <c r="AK312" s="92">
        <f t="shared" si="137"/>
        <v>353791.99946666672</v>
      </c>
      <c r="AL312" s="92"/>
      <c r="AM312" s="92"/>
      <c r="AN312" s="92"/>
      <c r="AO312" s="92"/>
      <c r="AP312" s="97"/>
      <c r="AQ312" s="94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  <c r="TC312" s="97"/>
      <c r="TD312" s="97"/>
      <c r="TE312" s="97"/>
      <c r="TF312" s="97"/>
      <c r="TG312" s="97"/>
      <c r="TH312" s="97"/>
      <c r="TI312" s="97"/>
      <c r="TJ312" s="97"/>
      <c r="TK312" s="97"/>
      <c r="TL312" s="97"/>
      <c r="TM312" s="97"/>
      <c r="TN312" s="97"/>
      <c r="TO312" s="97"/>
      <c r="TP312" s="97"/>
      <c r="TQ312" s="97"/>
      <c r="TR312" s="97"/>
      <c r="TS312" s="97"/>
      <c r="TT312" s="97"/>
      <c r="TU312" s="97"/>
      <c r="TV312" s="97"/>
      <c r="TW312" s="97"/>
      <c r="TX312" s="97"/>
      <c r="TY312" s="97"/>
      <c r="TZ312" s="97"/>
      <c r="UA312" s="97"/>
      <c r="UB312" s="97"/>
      <c r="UC312" s="97"/>
      <c r="UD312" s="97"/>
      <c r="UE312" s="97"/>
      <c r="UF312" s="97"/>
      <c r="UG312" s="97"/>
      <c r="UH312" s="97"/>
      <c r="UI312" s="97"/>
      <c r="UJ312" s="97"/>
      <c r="UK312" s="97"/>
      <c r="UL312" s="97"/>
      <c r="UM312" s="97"/>
      <c r="UN312" s="97"/>
      <c r="UO312" s="97"/>
      <c r="UP312" s="97"/>
      <c r="UQ312" s="97"/>
      <c r="UR312" s="97"/>
      <c r="US312" s="97"/>
      <c r="UT312" s="97"/>
      <c r="UU312" s="97"/>
      <c r="UV312" s="97"/>
      <c r="UW312" s="97"/>
      <c r="UX312" s="97"/>
      <c r="UY312" s="97"/>
      <c r="UZ312" s="97"/>
      <c r="VA312" s="97"/>
      <c r="VB312" s="97"/>
      <c r="VC312" s="97"/>
      <c r="VD312" s="97"/>
      <c r="VE312" s="97"/>
      <c r="VF312" s="97"/>
    </row>
    <row r="313" spans="1:578" s="98" customFormat="1" ht="15">
      <c r="A313" s="84">
        <v>235</v>
      </c>
      <c r="B313" s="29" t="s">
        <v>43</v>
      </c>
      <c r="C313" s="85" t="s">
        <v>44</v>
      </c>
      <c r="D313" s="86">
        <v>203</v>
      </c>
      <c r="E313" s="85" t="s">
        <v>45</v>
      </c>
      <c r="F313" s="25" t="s">
        <v>46</v>
      </c>
      <c r="G313" s="29" t="s">
        <v>753</v>
      </c>
      <c r="H313" s="26" t="s">
        <v>754</v>
      </c>
      <c r="I313" s="89">
        <v>33270</v>
      </c>
      <c r="J313" s="90">
        <v>13</v>
      </c>
      <c r="K313" s="90"/>
      <c r="L313" s="88">
        <v>40</v>
      </c>
      <c r="M313" s="88" t="s">
        <v>49</v>
      </c>
      <c r="N313" s="88" t="s">
        <v>59</v>
      </c>
      <c r="O313" s="36" t="s">
        <v>755</v>
      </c>
      <c r="P313" s="87" t="s">
        <v>1174</v>
      </c>
      <c r="Q313" s="34" t="s">
        <v>1148</v>
      </c>
      <c r="R313" s="88">
        <v>1</v>
      </c>
      <c r="S313" s="92">
        <v>30226</v>
      </c>
      <c r="T313" s="92"/>
      <c r="U313" s="92"/>
      <c r="V313" s="91">
        <f t="shared" si="128"/>
        <v>30226</v>
      </c>
      <c r="W313" s="92">
        <f t="shared" si="138"/>
        <v>6045.2000000000007</v>
      </c>
      <c r="X313" s="92"/>
      <c r="Y313" s="92">
        <f t="shared" si="129"/>
        <v>36271.199999999997</v>
      </c>
      <c r="Z313" s="92">
        <v>1114</v>
      </c>
      <c r="AA313" s="92">
        <v>679</v>
      </c>
      <c r="AB313" s="93">
        <f>102.68*6</f>
        <v>616.08000000000004</v>
      </c>
      <c r="AC313" s="92">
        <f t="shared" si="130"/>
        <v>6347.4599999999991</v>
      </c>
      <c r="AD313" s="92">
        <f t="shared" si="131"/>
        <v>1088.136</v>
      </c>
      <c r="AE313" s="92">
        <f t="shared" si="132"/>
        <v>1849.8311999999996</v>
      </c>
      <c r="AF313" s="92">
        <f t="shared" si="133"/>
        <v>725.42399999999998</v>
      </c>
      <c r="AG313" s="92">
        <f t="shared" si="134"/>
        <v>6344.0333333333328</v>
      </c>
      <c r="AH313" s="92">
        <f t="shared" si="135"/>
        <v>63440.333333333328</v>
      </c>
      <c r="AI313" s="92">
        <f t="shared" si="136"/>
        <v>19032.099999999999</v>
      </c>
      <c r="AJ313" s="92">
        <f t="shared" si="139"/>
        <v>56092.503422222217</v>
      </c>
      <c r="AK313" s="92">
        <f t="shared" si="137"/>
        <v>673110.0410666666</v>
      </c>
      <c r="AL313" s="92"/>
      <c r="AM313" s="92"/>
      <c r="AN313" s="92"/>
      <c r="AO313" s="92"/>
      <c r="AP313" s="97"/>
      <c r="AQ313" s="94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  <c r="TC313" s="97"/>
      <c r="TD313" s="97"/>
      <c r="TE313" s="97"/>
      <c r="TF313" s="97"/>
      <c r="TG313" s="97"/>
      <c r="TH313" s="97"/>
      <c r="TI313" s="97"/>
      <c r="TJ313" s="97"/>
      <c r="TK313" s="97"/>
      <c r="TL313" s="97"/>
      <c r="TM313" s="97"/>
      <c r="TN313" s="97"/>
      <c r="TO313" s="97"/>
      <c r="TP313" s="97"/>
      <c r="TQ313" s="97"/>
      <c r="TR313" s="97"/>
      <c r="TS313" s="97"/>
      <c r="TT313" s="97"/>
      <c r="TU313" s="97"/>
      <c r="TV313" s="97"/>
      <c r="TW313" s="97"/>
      <c r="TX313" s="97"/>
      <c r="TY313" s="97"/>
      <c r="TZ313" s="97"/>
      <c r="UA313" s="97"/>
      <c r="UB313" s="97"/>
      <c r="UC313" s="97"/>
      <c r="UD313" s="97"/>
      <c r="UE313" s="97"/>
      <c r="UF313" s="97"/>
      <c r="UG313" s="97"/>
      <c r="UH313" s="97"/>
      <c r="UI313" s="97"/>
      <c r="UJ313" s="97"/>
      <c r="UK313" s="97"/>
      <c r="UL313" s="97"/>
      <c r="UM313" s="97"/>
      <c r="UN313" s="97"/>
      <c r="UO313" s="97"/>
      <c r="UP313" s="97"/>
      <c r="UQ313" s="97"/>
      <c r="UR313" s="97"/>
      <c r="US313" s="97"/>
      <c r="UT313" s="97"/>
      <c r="UU313" s="97"/>
      <c r="UV313" s="97"/>
      <c r="UW313" s="97"/>
      <c r="UX313" s="97"/>
      <c r="UY313" s="97"/>
      <c r="UZ313" s="97"/>
      <c r="VA313" s="97"/>
      <c r="VB313" s="97"/>
      <c r="VC313" s="97"/>
      <c r="VD313" s="97"/>
      <c r="VE313" s="97"/>
      <c r="VF313" s="97"/>
    </row>
    <row r="314" spans="1:578" s="96" customFormat="1" ht="15">
      <c r="A314" s="84">
        <v>236</v>
      </c>
      <c r="B314" s="29" t="s">
        <v>43</v>
      </c>
      <c r="C314" s="85" t="s">
        <v>44</v>
      </c>
      <c r="D314" s="86">
        <v>203</v>
      </c>
      <c r="E314" s="85" t="s">
        <v>45</v>
      </c>
      <c r="F314" s="25" t="s">
        <v>46</v>
      </c>
      <c r="G314" s="29" t="s">
        <v>758</v>
      </c>
      <c r="H314" s="26" t="s">
        <v>759</v>
      </c>
      <c r="I314" s="89">
        <v>39577</v>
      </c>
      <c r="J314" s="90" t="s">
        <v>300</v>
      </c>
      <c r="K314" s="90"/>
      <c r="L314" s="88">
        <v>40</v>
      </c>
      <c r="M314" s="88" t="s">
        <v>54</v>
      </c>
      <c r="N314" s="88" t="s">
        <v>59</v>
      </c>
      <c r="O314" s="26" t="s">
        <v>760</v>
      </c>
      <c r="P314" s="87" t="s">
        <v>1194</v>
      </c>
      <c r="Q314" s="34" t="s">
        <v>1148</v>
      </c>
      <c r="R314" s="88">
        <v>1</v>
      </c>
      <c r="S314" s="91">
        <v>17506</v>
      </c>
      <c r="T314" s="92">
        <v>600</v>
      </c>
      <c r="U314" s="91"/>
      <c r="V314" s="91">
        <f t="shared" ref="V314:V341" si="140">+S314+T314+U314</f>
        <v>18106</v>
      </c>
      <c r="W314" s="92"/>
      <c r="X314" s="92"/>
      <c r="Y314" s="92">
        <f t="shared" ref="Y314:Y341" si="141">+V314+W314+X314</f>
        <v>18106</v>
      </c>
      <c r="Z314" s="91">
        <v>1114</v>
      </c>
      <c r="AA314" s="92">
        <v>679</v>
      </c>
      <c r="AB314" s="93">
        <f>102.68*2</f>
        <v>205.36</v>
      </c>
      <c r="AC314" s="92">
        <f t="shared" ref="AC314:AC341" si="142">Y314*17.5%</f>
        <v>3168.5499999999997</v>
      </c>
      <c r="AD314" s="92">
        <f t="shared" ref="AD314:AD341" si="143">Y314*3%</f>
        <v>543.17999999999995</v>
      </c>
      <c r="AE314" s="92">
        <f t="shared" ref="AE314:AE341" si="144">Y314*5.1%</f>
        <v>923.40599999999995</v>
      </c>
      <c r="AF314" s="92">
        <f t="shared" ref="AF314:AF341" si="145">Y314*2%</f>
        <v>362.12</v>
      </c>
      <c r="AG314" s="92">
        <f t="shared" ref="AG314:AG341" si="146">(Y314+Z314+AA314)/30*5</f>
        <v>3316.5</v>
      </c>
      <c r="AH314" s="92">
        <f t="shared" ref="AH314:AH341" si="147">(Y314+Z314+AA314)/30*50</f>
        <v>33165</v>
      </c>
      <c r="AI314" s="92">
        <f t="shared" ref="AI314:AI341" si="148">(Y314+Z314+AA314)/2</f>
        <v>9949.5</v>
      </c>
      <c r="AJ314" s="92">
        <f t="shared" ref="AJ314:AJ342" si="149">Y314+AB314+AC314+AD314+AE314+AF314+Z314+AA314+(AG314/12+AH314/12+AI314/12)</f>
        <v>28970.865999999998</v>
      </c>
      <c r="AK314" s="92">
        <f t="shared" ref="AK314:AK341" si="150">+AJ314*12</f>
        <v>347650.39199999999</v>
      </c>
      <c r="AL314" s="92"/>
      <c r="AM314" s="92"/>
      <c r="AN314" s="92"/>
      <c r="AO314" s="92"/>
      <c r="AQ314" s="94"/>
    </row>
    <row r="315" spans="1:578" s="98" customFormat="1" ht="15">
      <c r="A315" s="84">
        <v>237</v>
      </c>
      <c r="B315" s="29" t="s">
        <v>43</v>
      </c>
      <c r="C315" s="85" t="s">
        <v>44</v>
      </c>
      <c r="D315" s="86">
        <v>203</v>
      </c>
      <c r="E315" s="85" t="s">
        <v>45</v>
      </c>
      <c r="F315" s="25" t="s">
        <v>46</v>
      </c>
      <c r="G315" s="29" t="s">
        <v>761</v>
      </c>
      <c r="H315" s="26" t="s">
        <v>762</v>
      </c>
      <c r="I315" s="89">
        <v>39578</v>
      </c>
      <c r="J315" s="90" t="s">
        <v>300</v>
      </c>
      <c r="K315" s="90"/>
      <c r="L315" s="88">
        <v>40</v>
      </c>
      <c r="M315" s="88" t="s">
        <v>54</v>
      </c>
      <c r="N315" s="88" t="s">
        <v>59</v>
      </c>
      <c r="O315" s="26" t="s">
        <v>760</v>
      </c>
      <c r="P315" s="87" t="s">
        <v>1194</v>
      </c>
      <c r="Q315" s="34" t="s">
        <v>1148</v>
      </c>
      <c r="R315" s="88">
        <v>1</v>
      </c>
      <c r="S315" s="91">
        <v>17506</v>
      </c>
      <c r="T315" s="92">
        <v>600</v>
      </c>
      <c r="U315" s="91"/>
      <c r="V315" s="91">
        <f t="shared" si="140"/>
        <v>18106</v>
      </c>
      <c r="W315" s="92"/>
      <c r="X315" s="92"/>
      <c r="Y315" s="92">
        <f t="shared" si="141"/>
        <v>18106</v>
      </c>
      <c r="Z315" s="91">
        <v>1114</v>
      </c>
      <c r="AA315" s="92">
        <v>679</v>
      </c>
      <c r="AB315" s="93">
        <f>102.68*2</f>
        <v>205.36</v>
      </c>
      <c r="AC315" s="92">
        <f t="shared" si="142"/>
        <v>3168.5499999999997</v>
      </c>
      <c r="AD315" s="92">
        <f t="shared" si="143"/>
        <v>543.17999999999995</v>
      </c>
      <c r="AE315" s="92">
        <f t="shared" si="144"/>
        <v>923.40599999999995</v>
      </c>
      <c r="AF315" s="92">
        <f t="shared" si="145"/>
        <v>362.12</v>
      </c>
      <c r="AG315" s="92">
        <f t="shared" si="146"/>
        <v>3316.5</v>
      </c>
      <c r="AH315" s="92">
        <f t="shared" si="147"/>
        <v>33165</v>
      </c>
      <c r="AI315" s="92">
        <f t="shared" si="148"/>
        <v>9949.5</v>
      </c>
      <c r="AJ315" s="92">
        <f t="shared" si="149"/>
        <v>28970.865999999998</v>
      </c>
      <c r="AK315" s="92">
        <f t="shared" si="150"/>
        <v>347650.39199999999</v>
      </c>
      <c r="AL315" s="92"/>
      <c r="AM315" s="92"/>
      <c r="AN315" s="92"/>
      <c r="AO315" s="92"/>
      <c r="AP315" s="97"/>
      <c r="AQ315" s="94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  <c r="TC315" s="97"/>
      <c r="TD315" s="97"/>
      <c r="TE315" s="97"/>
      <c r="TF315" s="97"/>
      <c r="TG315" s="97"/>
      <c r="TH315" s="97"/>
      <c r="TI315" s="97"/>
      <c r="TJ315" s="97"/>
      <c r="TK315" s="97"/>
      <c r="TL315" s="97"/>
      <c r="TM315" s="97"/>
      <c r="TN315" s="97"/>
      <c r="TO315" s="97"/>
      <c r="TP315" s="97"/>
      <c r="TQ315" s="97"/>
      <c r="TR315" s="97"/>
      <c r="TS315" s="97"/>
      <c r="TT315" s="97"/>
      <c r="TU315" s="97"/>
      <c r="TV315" s="97"/>
      <c r="TW315" s="97"/>
      <c r="TX315" s="97"/>
      <c r="TY315" s="97"/>
      <c r="TZ315" s="97"/>
      <c r="UA315" s="97"/>
      <c r="UB315" s="97"/>
      <c r="UC315" s="97"/>
      <c r="UD315" s="97"/>
      <c r="UE315" s="97"/>
      <c r="UF315" s="97"/>
      <c r="UG315" s="97"/>
      <c r="UH315" s="97"/>
      <c r="UI315" s="97"/>
      <c r="UJ315" s="97"/>
      <c r="UK315" s="97"/>
      <c r="UL315" s="97"/>
      <c r="UM315" s="97"/>
      <c r="UN315" s="97"/>
      <c r="UO315" s="97"/>
      <c r="UP315" s="97"/>
      <c r="UQ315" s="97"/>
      <c r="UR315" s="97"/>
      <c r="US315" s="97"/>
      <c r="UT315" s="97"/>
      <c r="UU315" s="97"/>
      <c r="UV315" s="97"/>
      <c r="UW315" s="97"/>
      <c r="UX315" s="97"/>
      <c r="UY315" s="97"/>
      <c r="UZ315" s="97"/>
      <c r="VA315" s="97"/>
      <c r="VB315" s="97"/>
      <c r="VC315" s="97"/>
      <c r="VD315" s="97"/>
      <c r="VE315" s="97"/>
      <c r="VF315" s="97"/>
    </row>
    <row r="316" spans="1:578" s="96" customFormat="1" ht="15">
      <c r="A316" s="84">
        <v>238</v>
      </c>
      <c r="B316" s="29" t="s">
        <v>43</v>
      </c>
      <c r="C316" s="85" t="s">
        <v>44</v>
      </c>
      <c r="D316" s="86">
        <v>203</v>
      </c>
      <c r="E316" s="85" t="s">
        <v>45</v>
      </c>
      <c r="F316" s="25" t="s">
        <v>46</v>
      </c>
      <c r="G316" s="88" t="s">
        <v>763</v>
      </c>
      <c r="H316" s="26" t="s">
        <v>764</v>
      </c>
      <c r="I316" s="89">
        <v>38145</v>
      </c>
      <c r="J316" s="90" t="s">
        <v>309</v>
      </c>
      <c r="K316" s="90"/>
      <c r="L316" s="88">
        <v>40</v>
      </c>
      <c r="M316" s="88" t="s">
        <v>49</v>
      </c>
      <c r="N316" s="88" t="s">
        <v>59</v>
      </c>
      <c r="O316" s="26" t="s">
        <v>765</v>
      </c>
      <c r="P316" s="87" t="s">
        <v>1194</v>
      </c>
      <c r="Q316" s="34" t="s">
        <v>1148</v>
      </c>
      <c r="R316" s="88">
        <v>1</v>
      </c>
      <c r="S316" s="92">
        <f>9872+450+600</f>
        <v>10922</v>
      </c>
      <c r="T316" s="92">
        <v>600</v>
      </c>
      <c r="U316" s="92"/>
      <c r="V316" s="91">
        <f t="shared" si="140"/>
        <v>11522</v>
      </c>
      <c r="W316" s="92"/>
      <c r="X316" s="92"/>
      <c r="Y316" s="92">
        <f t="shared" si="141"/>
        <v>11522</v>
      </c>
      <c r="Z316" s="92">
        <v>815</v>
      </c>
      <c r="AA316" s="92">
        <v>496</v>
      </c>
      <c r="AB316" s="93">
        <f>102.68*4</f>
        <v>410.72</v>
      </c>
      <c r="AC316" s="92">
        <f t="shared" si="142"/>
        <v>2016.35</v>
      </c>
      <c r="AD316" s="92">
        <f t="shared" si="143"/>
        <v>345.65999999999997</v>
      </c>
      <c r="AE316" s="92">
        <f t="shared" si="144"/>
        <v>587.62199999999996</v>
      </c>
      <c r="AF316" s="92">
        <f t="shared" si="145"/>
        <v>230.44</v>
      </c>
      <c r="AG316" s="92">
        <f t="shared" si="146"/>
        <v>2138.833333333333</v>
      </c>
      <c r="AH316" s="92">
        <f t="shared" si="147"/>
        <v>21388.333333333332</v>
      </c>
      <c r="AI316" s="92">
        <f t="shared" si="148"/>
        <v>6416.5</v>
      </c>
      <c r="AJ316" s="92">
        <f t="shared" si="149"/>
        <v>18919.097555555556</v>
      </c>
      <c r="AK316" s="92">
        <f t="shared" si="150"/>
        <v>227029.17066666667</v>
      </c>
      <c r="AL316" s="92"/>
      <c r="AM316" s="92"/>
      <c r="AN316" s="92"/>
      <c r="AO316" s="92"/>
      <c r="AQ316" s="94"/>
    </row>
    <row r="317" spans="1:578" s="98" customFormat="1" ht="15">
      <c r="A317" s="84">
        <v>239</v>
      </c>
      <c r="B317" s="29" t="s">
        <v>43</v>
      </c>
      <c r="C317" s="85" t="s">
        <v>44</v>
      </c>
      <c r="D317" s="86">
        <v>203</v>
      </c>
      <c r="E317" s="85" t="s">
        <v>45</v>
      </c>
      <c r="F317" s="25" t="s">
        <v>46</v>
      </c>
      <c r="G317" s="88" t="s">
        <v>766</v>
      </c>
      <c r="H317" s="26" t="s">
        <v>767</v>
      </c>
      <c r="I317" s="89">
        <v>40028</v>
      </c>
      <c r="J317" s="90">
        <v>8</v>
      </c>
      <c r="K317" s="90"/>
      <c r="L317" s="88">
        <v>40</v>
      </c>
      <c r="M317" s="88" t="s">
        <v>49</v>
      </c>
      <c r="N317" s="88" t="s">
        <v>59</v>
      </c>
      <c r="O317" s="26" t="s">
        <v>768</v>
      </c>
      <c r="P317" s="87" t="s">
        <v>1194</v>
      </c>
      <c r="Q317" s="34" t="s">
        <v>1148</v>
      </c>
      <c r="R317" s="88">
        <v>1</v>
      </c>
      <c r="S317" s="92">
        <f>13333+250+500</f>
        <v>14083</v>
      </c>
      <c r="T317" s="92">
        <v>600</v>
      </c>
      <c r="U317" s="92"/>
      <c r="V317" s="91">
        <f t="shared" si="140"/>
        <v>14683</v>
      </c>
      <c r="W317" s="92"/>
      <c r="X317" s="92"/>
      <c r="Y317" s="92">
        <f t="shared" si="141"/>
        <v>14683</v>
      </c>
      <c r="Z317" s="92">
        <v>1093</v>
      </c>
      <c r="AA317" s="92">
        <v>679</v>
      </c>
      <c r="AB317" s="92">
        <f>102.68*3</f>
        <v>308.04000000000002</v>
      </c>
      <c r="AC317" s="92">
        <f t="shared" si="142"/>
        <v>2569.5249999999996</v>
      </c>
      <c r="AD317" s="92">
        <f t="shared" si="143"/>
        <v>440.49</v>
      </c>
      <c r="AE317" s="92">
        <f t="shared" si="144"/>
        <v>748.83299999999997</v>
      </c>
      <c r="AF317" s="92">
        <f t="shared" si="145"/>
        <v>293.66000000000003</v>
      </c>
      <c r="AG317" s="92">
        <f t="shared" si="146"/>
        <v>2742.5</v>
      </c>
      <c r="AH317" s="92">
        <f t="shared" si="147"/>
        <v>27425</v>
      </c>
      <c r="AI317" s="92">
        <f t="shared" si="148"/>
        <v>8227.5</v>
      </c>
      <c r="AJ317" s="92">
        <f t="shared" si="149"/>
        <v>24015.131333333335</v>
      </c>
      <c r="AK317" s="92">
        <f t="shared" si="150"/>
        <v>288181.576</v>
      </c>
      <c r="AL317" s="92"/>
      <c r="AM317" s="92"/>
      <c r="AN317" s="92"/>
      <c r="AO317" s="92"/>
      <c r="AP317" s="97"/>
      <c r="AQ317" s="94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  <c r="TC317" s="97"/>
      <c r="TD317" s="97"/>
      <c r="TE317" s="97"/>
      <c r="TF317" s="97"/>
      <c r="TG317" s="97"/>
      <c r="TH317" s="97"/>
      <c r="TI317" s="97"/>
      <c r="TJ317" s="97"/>
      <c r="TK317" s="97"/>
      <c r="TL317" s="97"/>
      <c r="TM317" s="97"/>
      <c r="TN317" s="97"/>
      <c r="TO317" s="97"/>
      <c r="TP317" s="97"/>
      <c r="TQ317" s="97"/>
      <c r="TR317" s="97"/>
      <c r="TS317" s="97"/>
      <c r="TT317" s="97"/>
      <c r="TU317" s="97"/>
      <c r="TV317" s="97"/>
      <c r="TW317" s="97"/>
      <c r="TX317" s="97"/>
      <c r="TY317" s="97"/>
      <c r="TZ317" s="97"/>
      <c r="UA317" s="97"/>
      <c r="UB317" s="97"/>
      <c r="UC317" s="97"/>
      <c r="UD317" s="97"/>
      <c r="UE317" s="97"/>
      <c r="UF317" s="97"/>
      <c r="UG317" s="97"/>
      <c r="UH317" s="97"/>
      <c r="UI317" s="97"/>
      <c r="UJ317" s="97"/>
      <c r="UK317" s="97"/>
      <c r="UL317" s="97"/>
      <c r="UM317" s="97"/>
      <c r="UN317" s="97"/>
      <c r="UO317" s="97"/>
      <c r="UP317" s="97"/>
      <c r="UQ317" s="97"/>
      <c r="UR317" s="97"/>
      <c r="US317" s="97"/>
      <c r="UT317" s="97"/>
      <c r="UU317" s="97"/>
      <c r="UV317" s="97"/>
      <c r="UW317" s="97"/>
      <c r="UX317" s="97"/>
      <c r="UY317" s="97"/>
      <c r="UZ317" s="97"/>
      <c r="VA317" s="97"/>
      <c r="VB317" s="97"/>
      <c r="VC317" s="97"/>
      <c r="VD317" s="97"/>
      <c r="VE317" s="97"/>
      <c r="VF317" s="97"/>
    </row>
    <row r="318" spans="1:578" s="98" customFormat="1" ht="15">
      <c r="A318" s="84">
        <v>240</v>
      </c>
      <c r="B318" s="29" t="s">
        <v>43</v>
      </c>
      <c r="C318" s="85" t="s">
        <v>44</v>
      </c>
      <c r="D318" s="86">
        <v>203</v>
      </c>
      <c r="E318" s="85" t="s">
        <v>45</v>
      </c>
      <c r="F318" s="25" t="s">
        <v>46</v>
      </c>
      <c r="G318" s="88" t="s">
        <v>769</v>
      </c>
      <c r="H318" s="26" t="s">
        <v>770</v>
      </c>
      <c r="I318" s="89">
        <v>41410</v>
      </c>
      <c r="J318" s="90" t="s">
        <v>58</v>
      </c>
      <c r="K318" s="90"/>
      <c r="L318" s="88">
        <v>40</v>
      </c>
      <c r="M318" s="88" t="s">
        <v>49</v>
      </c>
      <c r="N318" s="88" t="s">
        <v>59</v>
      </c>
      <c r="O318" s="26" t="s">
        <v>771</v>
      </c>
      <c r="P318" s="87" t="s">
        <v>1194</v>
      </c>
      <c r="Q318" s="34" t="s">
        <v>1148</v>
      </c>
      <c r="R318" s="88">
        <v>1</v>
      </c>
      <c r="S318" s="92">
        <f>14012+250+500</f>
        <v>14762</v>
      </c>
      <c r="T318" s="92">
        <v>600</v>
      </c>
      <c r="U318" s="92"/>
      <c r="V318" s="91">
        <f t="shared" si="140"/>
        <v>15362</v>
      </c>
      <c r="W318" s="92"/>
      <c r="X318" s="92"/>
      <c r="Y318" s="92">
        <f t="shared" si="141"/>
        <v>15362</v>
      </c>
      <c r="Z318" s="92">
        <v>1114</v>
      </c>
      <c r="AA318" s="92">
        <v>679</v>
      </c>
      <c r="AB318" s="93">
        <f>102.68*2</f>
        <v>205.36</v>
      </c>
      <c r="AC318" s="92">
        <f t="shared" si="142"/>
        <v>2688.35</v>
      </c>
      <c r="AD318" s="92">
        <f t="shared" si="143"/>
        <v>460.85999999999996</v>
      </c>
      <c r="AE318" s="92">
        <f t="shared" si="144"/>
        <v>783.46199999999999</v>
      </c>
      <c r="AF318" s="92">
        <f t="shared" si="145"/>
        <v>307.24</v>
      </c>
      <c r="AG318" s="92">
        <f t="shared" si="146"/>
        <v>2859.166666666667</v>
      </c>
      <c r="AH318" s="92">
        <f t="shared" si="147"/>
        <v>28591.666666666668</v>
      </c>
      <c r="AI318" s="92">
        <f t="shared" si="148"/>
        <v>8577.5</v>
      </c>
      <c r="AJ318" s="92">
        <f t="shared" si="149"/>
        <v>24935.966444444446</v>
      </c>
      <c r="AK318" s="92">
        <f t="shared" si="150"/>
        <v>299231.59733333334</v>
      </c>
      <c r="AL318" s="92"/>
      <c r="AM318" s="92"/>
      <c r="AN318" s="92"/>
      <c r="AO318" s="92"/>
      <c r="AP318" s="97"/>
      <c r="AQ318" s="94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97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  <c r="TC318" s="97"/>
      <c r="TD318" s="97"/>
      <c r="TE318" s="97"/>
      <c r="TF318" s="97"/>
      <c r="TG318" s="97"/>
      <c r="TH318" s="97"/>
      <c r="TI318" s="97"/>
      <c r="TJ318" s="97"/>
      <c r="TK318" s="97"/>
      <c r="TL318" s="97"/>
      <c r="TM318" s="97"/>
      <c r="TN318" s="97"/>
      <c r="TO318" s="97"/>
      <c r="TP318" s="97"/>
      <c r="TQ318" s="97"/>
      <c r="TR318" s="97"/>
      <c r="TS318" s="97"/>
      <c r="TT318" s="97"/>
      <c r="TU318" s="97"/>
      <c r="TV318" s="97"/>
      <c r="TW318" s="97"/>
      <c r="TX318" s="97"/>
      <c r="TY318" s="97"/>
      <c r="TZ318" s="97"/>
      <c r="UA318" s="97"/>
      <c r="UB318" s="97"/>
      <c r="UC318" s="97"/>
      <c r="UD318" s="97"/>
      <c r="UE318" s="97"/>
      <c r="UF318" s="97"/>
      <c r="UG318" s="97"/>
      <c r="UH318" s="97"/>
      <c r="UI318" s="97"/>
      <c r="UJ318" s="97"/>
      <c r="UK318" s="97"/>
      <c r="UL318" s="97"/>
      <c r="UM318" s="97"/>
      <c r="UN318" s="97"/>
      <c r="UO318" s="97"/>
      <c r="UP318" s="97"/>
      <c r="UQ318" s="97"/>
      <c r="UR318" s="97"/>
      <c r="US318" s="97"/>
      <c r="UT318" s="97"/>
      <c r="UU318" s="97"/>
      <c r="UV318" s="97"/>
      <c r="UW318" s="97"/>
      <c r="UX318" s="97"/>
      <c r="UY318" s="97"/>
      <c r="UZ318" s="97"/>
      <c r="VA318" s="97"/>
      <c r="VB318" s="97"/>
      <c r="VC318" s="97"/>
      <c r="VD318" s="97"/>
      <c r="VE318" s="97"/>
      <c r="VF318" s="97"/>
    </row>
    <row r="319" spans="1:578" s="98" customFormat="1" ht="15">
      <c r="A319" s="84">
        <v>241</v>
      </c>
      <c r="B319" s="29" t="s">
        <v>43</v>
      </c>
      <c r="C319" s="85" t="s">
        <v>44</v>
      </c>
      <c r="D319" s="86">
        <v>203</v>
      </c>
      <c r="E319" s="85" t="s">
        <v>45</v>
      </c>
      <c r="F319" s="25" t="s">
        <v>46</v>
      </c>
      <c r="G319" s="29" t="s">
        <v>772</v>
      </c>
      <c r="H319" s="27" t="s">
        <v>773</v>
      </c>
      <c r="I319" s="89">
        <v>43440</v>
      </c>
      <c r="J319" s="90"/>
      <c r="K319" s="90">
        <v>25</v>
      </c>
      <c r="L319" s="88">
        <v>40</v>
      </c>
      <c r="M319" s="88" t="s">
        <v>49</v>
      </c>
      <c r="N319" s="88" t="s">
        <v>50</v>
      </c>
      <c r="O319" s="27" t="s">
        <v>1176</v>
      </c>
      <c r="P319" s="87" t="s">
        <v>1194</v>
      </c>
      <c r="Q319" s="34" t="s">
        <v>1148</v>
      </c>
      <c r="R319" s="88">
        <v>1</v>
      </c>
      <c r="S319" s="91">
        <v>62968</v>
      </c>
      <c r="T319" s="91"/>
      <c r="U319" s="91"/>
      <c r="V319" s="91">
        <f t="shared" si="140"/>
        <v>62968</v>
      </c>
      <c r="W319" s="92"/>
      <c r="X319" s="92"/>
      <c r="Y319" s="92">
        <f t="shared" si="141"/>
        <v>62968</v>
      </c>
      <c r="Z319" s="91">
        <v>2288</v>
      </c>
      <c r="AA319" s="91">
        <v>1617</v>
      </c>
      <c r="AB319" s="93"/>
      <c r="AC319" s="92">
        <f t="shared" si="142"/>
        <v>11019.4</v>
      </c>
      <c r="AD319" s="92">
        <f t="shared" si="143"/>
        <v>1889.04</v>
      </c>
      <c r="AE319" s="92">
        <f t="shared" si="144"/>
        <v>3211.3679999999999</v>
      </c>
      <c r="AF319" s="92">
        <f t="shared" si="145"/>
        <v>1259.3600000000001</v>
      </c>
      <c r="AG319" s="92">
        <f t="shared" si="146"/>
        <v>11145.5</v>
      </c>
      <c r="AH319" s="92">
        <f t="shared" si="147"/>
        <v>111455</v>
      </c>
      <c r="AI319" s="92">
        <f t="shared" si="148"/>
        <v>33436.5</v>
      </c>
      <c r="AJ319" s="92">
        <f t="shared" si="149"/>
        <v>97255.251333333319</v>
      </c>
      <c r="AK319" s="92">
        <f t="shared" si="150"/>
        <v>1167063.0159999998</v>
      </c>
      <c r="AL319" s="92"/>
      <c r="AM319" s="99"/>
      <c r="AN319" s="99"/>
      <c r="AO319" s="99"/>
      <c r="AP319" s="97"/>
      <c r="AQ319" s="94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  <c r="HG319" s="97"/>
      <c r="HH319" s="97"/>
      <c r="HI319" s="97"/>
      <c r="HJ319" s="97"/>
      <c r="HK319" s="97"/>
      <c r="HL319" s="97"/>
      <c r="HM319" s="97"/>
      <c r="HN319" s="97"/>
      <c r="HO319" s="97"/>
      <c r="HP319" s="97"/>
      <c r="HQ319" s="97"/>
      <c r="HR319" s="97"/>
      <c r="HS319" s="97"/>
      <c r="HT319" s="97"/>
      <c r="HU319" s="97"/>
      <c r="HV319" s="97"/>
      <c r="HW319" s="97"/>
      <c r="HX319" s="97"/>
      <c r="HY319" s="97"/>
      <c r="HZ319" s="97"/>
      <c r="IA319" s="97"/>
      <c r="IB319" s="97"/>
      <c r="IC319" s="97"/>
      <c r="ID319" s="97"/>
      <c r="IE319" s="97"/>
      <c r="IF319" s="97"/>
      <c r="IG319" s="97"/>
      <c r="IH319" s="97"/>
      <c r="II319" s="97"/>
      <c r="IJ319" s="97"/>
      <c r="IK319" s="97"/>
      <c r="IL319" s="97"/>
      <c r="IM319" s="97"/>
      <c r="IN319" s="97"/>
      <c r="IO319" s="97"/>
      <c r="IP319" s="97"/>
      <c r="IQ319" s="97"/>
      <c r="IR319" s="97"/>
      <c r="IS319" s="97"/>
      <c r="IT319" s="97"/>
      <c r="IU319" s="97"/>
      <c r="IV319" s="97"/>
      <c r="IW319" s="97"/>
      <c r="IX319" s="97"/>
      <c r="IY319" s="97"/>
      <c r="IZ319" s="97"/>
      <c r="JA319" s="97"/>
      <c r="JB319" s="97"/>
      <c r="JC319" s="97"/>
      <c r="JD319" s="97"/>
      <c r="JE319" s="97"/>
      <c r="JF319" s="97"/>
      <c r="JG319" s="97"/>
      <c r="JH319" s="97"/>
      <c r="JI319" s="97"/>
      <c r="JJ319" s="97"/>
      <c r="JK319" s="97"/>
      <c r="JL319" s="97"/>
      <c r="JM319" s="97"/>
      <c r="JN319" s="97"/>
      <c r="JO319" s="97"/>
      <c r="JP319" s="97"/>
      <c r="JQ319" s="97"/>
      <c r="JR319" s="97"/>
      <c r="JS319" s="97"/>
      <c r="JT319" s="97"/>
      <c r="JU319" s="97"/>
      <c r="JV319" s="97"/>
      <c r="JW319" s="97"/>
      <c r="JX319" s="97"/>
      <c r="JY319" s="97"/>
      <c r="JZ319" s="97"/>
      <c r="KA319" s="97"/>
      <c r="KB319" s="97"/>
      <c r="KC319" s="97"/>
      <c r="KD319" s="97"/>
      <c r="KE319" s="97"/>
      <c r="KF319" s="97"/>
      <c r="KG319" s="97"/>
      <c r="KH319" s="97"/>
      <c r="KI319" s="97"/>
      <c r="KJ319" s="97"/>
      <c r="KK319" s="97"/>
      <c r="KL319" s="97"/>
      <c r="KM319" s="97"/>
      <c r="KN319" s="97"/>
      <c r="KO319" s="97"/>
      <c r="KP319" s="97"/>
      <c r="KQ319" s="97"/>
      <c r="KR319" s="97"/>
      <c r="KS319" s="97"/>
      <c r="KT319" s="97"/>
      <c r="KU319" s="97"/>
      <c r="KV319" s="97"/>
      <c r="KW319" s="97"/>
      <c r="KX319" s="97"/>
      <c r="KY319" s="97"/>
      <c r="KZ319" s="97"/>
      <c r="LA319" s="97"/>
      <c r="LB319" s="97"/>
      <c r="LC319" s="97"/>
      <c r="LD319" s="97"/>
      <c r="LE319" s="97"/>
      <c r="LF319" s="97"/>
      <c r="LG319" s="97"/>
      <c r="LH319" s="97"/>
      <c r="LI319" s="97"/>
      <c r="LJ319" s="97"/>
      <c r="LK319" s="97"/>
      <c r="LL319" s="97"/>
      <c r="LM319" s="97"/>
      <c r="LN319" s="97"/>
      <c r="LO319" s="97"/>
      <c r="LP319" s="97"/>
      <c r="LQ319" s="97"/>
      <c r="LR319" s="97"/>
      <c r="LS319" s="97"/>
      <c r="LT319" s="97"/>
      <c r="LU319" s="97"/>
      <c r="LV319" s="97"/>
      <c r="LW319" s="97"/>
      <c r="LX319" s="97"/>
      <c r="LY319" s="97"/>
      <c r="LZ319" s="97"/>
      <c r="MA319" s="97"/>
      <c r="MB319" s="97"/>
      <c r="MC319" s="97"/>
      <c r="MD319" s="97"/>
      <c r="ME319" s="97"/>
      <c r="MF319" s="97"/>
      <c r="MG319" s="97"/>
      <c r="MH319" s="97"/>
      <c r="MI319" s="97"/>
      <c r="MJ319" s="97"/>
      <c r="MK319" s="97"/>
      <c r="ML319" s="97"/>
      <c r="MM319" s="97"/>
      <c r="MN319" s="97"/>
      <c r="MO319" s="97"/>
      <c r="MP319" s="97"/>
      <c r="MQ319" s="97"/>
      <c r="MR319" s="97"/>
      <c r="MS319" s="97"/>
      <c r="MT319" s="97"/>
      <c r="MU319" s="97"/>
      <c r="MV319" s="97"/>
      <c r="MW319" s="97"/>
      <c r="MX319" s="97"/>
      <c r="MY319" s="97"/>
      <c r="MZ319" s="97"/>
      <c r="NA319" s="97"/>
      <c r="NB319" s="97"/>
      <c r="NC319" s="97"/>
      <c r="ND319" s="97"/>
      <c r="NE319" s="97"/>
      <c r="NF319" s="97"/>
      <c r="NG319" s="97"/>
      <c r="NH319" s="97"/>
      <c r="NI319" s="97"/>
      <c r="NJ319" s="97"/>
      <c r="NK319" s="97"/>
      <c r="NL319" s="97"/>
      <c r="NM319" s="97"/>
      <c r="NN319" s="97"/>
      <c r="NO319" s="97"/>
      <c r="NP319" s="97"/>
      <c r="NQ319" s="97"/>
      <c r="NR319" s="97"/>
      <c r="NS319" s="97"/>
      <c r="NT319" s="97"/>
      <c r="NU319" s="97"/>
      <c r="NV319" s="97"/>
      <c r="NW319" s="97"/>
      <c r="NX319" s="97"/>
      <c r="NY319" s="97"/>
      <c r="NZ319" s="97"/>
      <c r="OA319" s="97"/>
      <c r="OB319" s="97"/>
      <c r="OC319" s="97"/>
      <c r="OD319" s="97"/>
      <c r="OE319" s="97"/>
      <c r="OF319" s="97"/>
      <c r="OG319" s="97"/>
      <c r="OH319" s="97"/>
      <c r="OI319" s="97"/>
      <c r="OJ319" s="97"/>
      <c r="OK319" s="97"/>
      <c r="OL319" s="97"/>
      <c r="OM319" s="97"/>
      <c r="ON319" s="97"/>
      <c r="OO319" s="97"/>
      <c r="OP319" s="97"/>
      <c r="OQ319" s="97"/>
      <c r="OR319" s="97"/>
      <c r="OS319" s="97"/>
      <c r="OT319" s="97"/>
      <c r="OU319" s="97"/>
      <c r="OV319" s="97"/>
      <c r="OW319" s="97"/>
      <c r="OX319" s="97"/>
      <c r="OY319" s="97"/>
      <c r="OZ319" s="97"/>
      <c r="PA319" s="97"/>
      <c r="PB319" s="97"/>
      <c r="PC319" s="97"/>
      <c r="PD319" s="97"/>
      <c r="PE319" s="97"/>
      <c r="PF319" s="97"/>
      <c r="PG319" s="97"/>
      <c r="PH319" s="97"/>
      <c r="PI319" s="97"/>
      <c r="PJ319" s="97"/>
      <c r="PK319" s="97"/>
      <c r="PL319" s="97"/>
      <c r="PM319" s="97"/>
      <c r="PN319" s="97"/>
      <c r="PO319" s="97"/>
      <c r="PP319" s="97"/>
      <c r="PQ319" s="97"/>
      <c r="PR319" s="97"/>
      <c r="PS319" s="97"/>
      <c r="PT319" s="97"/>
      <c r="PU319" s="97"/>
      <c r="PV319" s="97"/>
      <c r="PW319" s="97"/>
      <c r="PX319" s="97"/>
      <c r="PY319" s="97"/>
      <c r="PZ319" s="97"/>
      <c r="QA319" s="97"/>
      <c r="QB319" s="97"/>
      <c r="QC319" s="97"/>
      <c r="QD319" s="97"/>
      <c r="QE319" s="97"/>
      <c r="QF319" s="97"/>
      <c r="QG319" s="97"/>
      <c r="QH319" s="97"/>
      <c r="QI319" s="97"/>
      <c r="QJ319" s="97"/>
      <c r="QK319" s="97"/>
      <c r="QL319" s="97"/>
      <c r="QM319" s="97"/>
      <c r="QN319" s="97"/>
      <c r="QO319" s="97"/>
      <c r="QP319" s="97"/>
      <c r="QQ319" s="97"/>
      <c r="QR319" s="97"/>
      <c r="QS319" s="97"/>
      <c r="QT319" s="97"/>
      <c r="QU319" s="97"/>
      <c r="QV319" s="97"/>
      <c r="QW319" s="97"/>
      <c r="QX319" s="97"/>
      <c r="QY319" s="97"/>
      <c r="QZ319" s="97"/>
      <c r="RA319" s="97"/>
      <c r="RB319" s="97"/>
      <c r="RC319" s="97"/>
      <c r="RD319" s="97"/>
      <c r="RE319" s="97"/>
      <c r="RF319" s="97"/>
      <c r="RG319" s="97"/>
      <c r="RH319" s="97"/>
      <c r="RI319" s="97"/>
      <c r="RJ319" s="97"/>
      <c r="RK319" s="97"/>
      <c r="RL319" s="97"/>
      <c r="RM319" s="97"/>
      <c r="RN319" s="97"/>
      <c r="RO319" s="97"/>
      <c r="RP319" s="97"/>
      <c r="RQ319" s="97"/>
      <c r="RR319" s="97"/>
      <c r="RS319" s="97"/>
      <c r="RT319" s="97"/>
      <c r="RU319" s="97"/>
      <c r="RV319" s="97"/>
      <c r="RW319" s="97"/>
      <c r="RX319" s="97"/>
      <c r="RY319" s="97"/>
      <c r="RZ319" s="97"/>
      <c r="SA319" s="97"/>
      <c r="SB319" s="97"/>
      <c r="SC319" s="97"/>
      <c r="SD319" s="97"/>
      <c r="SE319" s="97"/>
      <c r="SF319" s="97"/>
      <c r="SG319" s="97"/>
      <c r="SH319" s="97"/>
      <c r="SI319" s="97"/>
      <c r="SJ319" s="97"/>
      <c r="SK319" s="97"/>
      <c r="SL319" s="97"/>
      <c r="SM319" s="97"/>
      <c r="SN319" s="97"/>
      <c r="SO319" s="97"/>
      <c r="SP319" s="97"/>
      <c r="SQ319" s="97"/>
      <c r="SR319" s="97"/>
      <c r="SS319" s="97"/>
      <c r="ST319" s="97"/>
      <c r="SU319" s="97"/>
      <c r="SV319" s="97"/>
      <c r="SW319" s="97"/>
      <c r="SX319" s="97"/>
      <c r="SY319" s="97"/>
      <c r="SZ319" s="97"/>
      <c r="TA319" s="97"/>
      <c r="TB319" s="97"/>
      <c r="TC319" s="97"/>
      <c r="TD319" s="97"/>
      <c r="TE319" s="97"/>
      <c r="TF319" s="97"/>
      <c r="TG319" s="97"/>
      <c r="TH319" s="97"/>
      <c r="TI319" s="97"/>
      <c r="TJ319" s="97"/>
      <c r="TK319" s="97"/>
      <c r="TL319" s="97"/>
      <c r="TM319" s="97"/>
      <c r="TN319" s="97"/>
      <c r="TO319" s="97"/>
      <c r="TP319" s="97"/>
      <c r="TQ319" s="97"/>
      <c r="TR319" s="97"/>
      <c r="TS319" s="97"/>
      <c r="TT319" s="97"/>
      <c r="TU319" s="97"/>
      <c r="TV319" s="97"/>
      <c r="TW319" s="97"/>
      <c r="TX319" s="97"/>
      <c r="TY319" s="97"/>
      <c r="TZ319" s="97"/>
      <c r="UA319" s="97"/>
      <c r="UB319" s="97"/>
      <c r="UC319" s="97"/>
      <c r="UD319" s="97"/>
      <c r="UE319" s="97"/>
      <c r="UF319" s="97"/>
      <c r="UG319" s="97"/>
      <c r="UH319" s="97"/>
      <c r="UI319" s="97"/>
      <c r="UJ319" s="97"/>
      <c r="UK319" s="97"/>
      <c r="UL319" s="97"/>
      <c r="UM319" s="97"/>
      <c r="UN319" s="97"/>
      <c r="UO319" s="97"/>
      <c r="UP319" s="97"/>
      <c r="UQ319" s="97"/>
      <c r="UR319" s="97"/>
      <c r="US319" s="97"/>
      <c r="UT319" s="97"/>
      <c r="UU319" s="97"/>
      <c r="UV319" s="97"/>
      <c r="UW319" s="97"/>
      <c r="UX319" s="97"/>
      <c r="UY319" s="97"/>
      <c r="UZ319" s="97"/>
      <c r="VA319" s="97"/>
      <c r="VB319" s="97"/>
      <c r="VC319" s="97"/>
      <c r="VD319" s="97"/>
      <c r="VE319" s="97"/>
      <c r="VF319" s="97"/>
    </row>
    <row r="320" spans="1:578" s="102" customFormat="1" ht="15">
      <c r="A320" s="84">
        <v>242</v>
      </c>
      <c r="B320" s="29" t="s">
        <v>43</v>
      </c>
      <c r="C320" s="85" t="s">
        <v>44</v>
      </c>
      <c r="D320" s="86">
        <v>203</v>
      </c>
      <c r="E320" s="85" t="s">
        <v>45</v>
      </c>
      <c r="F320" s="25" t="s">
        <v>46</v>
      </c>
      <c r="G320" s="88" t="s">
        <v>774</v>
      </c>
      <c r="H320" s="26" t="s">
        <v>775</v>
      </c>
      <c r="I320" s="89">
        <v>38733</v>
      </c>
      <c r="J320" s="90" t="s">
        <v>353</v>
      </c>
      <c r="K320" s="90"/>
      <c r="L320" s="88">
        <v>40</v>
      </c>
      <c r="M320" s="88" t="s">
        <v>49</v>
      </c>
      <c r="N320" s="88" t="s">
        <v>59</v>
      </c>
      <c r="O320" s="26" t="s">
        <v>776</v>
      </c>
      <c r="P320" s="87" t="s">
        <v>1194</v>
      </c>
      <c r="Q320" s="34" t="s">
        <v>1148</v>
      </c>
      <c r="R320" s="88">
        <v>1</v>
      </c>
      <c r="S320" s="92">
        <f>10931+400+550</f>
        <v>11881</v>
      </c>
      <c r="T320" s="92">
        <v>600</v>
      </c>
      <c r="U320" s="92"/>
      <c r="V320" s="91">
        <f t="shared" si="140"/>
        <v>12481</v>
      </c>
      <c r="W320" s="92"/>
      <c r="X320" s="92"/>
      <c r="Y320" s="92">
        <f t="shared" si="141"/>
        <v>12481</v>
      </c>
      <c r="Z320" s="92">
        <v>926</v>
      </c>
      <c r="AA320" s="92">
        <v>630</v>
      </c>
      <c r="AB320" s="92">
        <f>102.68*3</f>
        <v>308.04000000000002</v>
      </c>
      <c r="AC320" s="92">
        <f t="shared" si="142"/>
        <v>2184.1749999999997</v>
      </c>
      <c r="AD320" s="92">
        <f t="shared" si="143"/>
        <v>374.43</v>
      </c>
      <c r="AE320" s="92">
        <f t="shared" si="144"/>
        <v>636.53099999999995</v>
      </c>
      <c r="AF320" s="92">
        <f t="shared" si="145"/>
        <v>249.62</v>
      </c>
      <c r="AG320" s="92">
        <f t="shared" si="146"/>
        <v>2339.5</v>
      </c>
      <c r="AH320" s="92">
        <f t="shared" si="147"/>
        <v>23395</v>
      </c>
      <c r="AI320" s="92">
        <f t="shared" si="148"/>
        <v>7018.5</v>
      </c>
      <c r="AJ320" s="92">
        <f t="shared" si="149"/>
        <v>20519.21266666667</v>
      </c>
      <c r="AK320" s="92">
        <f t="shared" si="150"/>
        <v>246230.55200000003</v>
      </c>
      <c r="AL320" s="92"/>
      <c r="AM320" s="92"/>
      <c r="AN320" s="92"/>
      <c r="AO320" s="92"/>
      <c r="AP320" s="97"/>
      <c r="AQ320" s="94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  <c r="HG320" s="97"/>
      <c r="HH320" s="97"/>
      <c r="HI320" s="97"/>
      <c r="HJ320" s="97"/>
      <c r="HK320" s="97"/>
      <c r="HL320" s="97"/>
      <c r="HM320" s="97"/>
      <c r="HN320" s="97"/>
      <c r="HO320" s="97"/>
      <c r="HP320" s="97"/>
      <c r="HQ320" s="97"/>
      <c r="HR320" s="97"/>
      <c r="HS320" s="97"/>
      <c r="HT320" s="97"/>
      <c r="HU320" s="97"/>
      <c r="HV320" s="97"/>
      <c r="HW320" s="97"/>
      <c r="HX320" s="97"/>
      <c r="HY320" s="97"/>
      <c r="HZ320" s="97"/>
      <c r="IA320" s="97"/>
      <c r="IB320" s="97"/>
      <c r="IC320" s="97"/>
      <c r="ID320" s="97"/>
      <c r="IE320" s="97"/>
      <c r="IF320" s="97"/>
      <c r="IG320" s="97"/>
      <c r="IH320" s="97"/>
      <c r="II320" s="97"/>
      <c r="IJ320" s="97"/>
      <c r="IK320" s="97"/>
      <c r="IL320" s="97"/>
      <c r="IM320" s="97"/>
      <c r="IN320" s="97"/>
      <c r="IO320" s="97"/>
      <c r="IP320" s="97"/>
      <c r="IQ320" s="97"/>
      <c r="IR320" s="97"/>
      <c r="IS320" s="97"/>
      <c r="IT320" s="97"/>
      <c r="IU320" s="97"/>
      <c r="IV320" s="97"/>
      <c r="IW320" s="97"/>
      <c r="IX320" s="97"/>
      <c r="IY320" s="97"/>
      <c r="IZ320" s="97"/>
      <c r="JA320" s="97"/>
      <c r="JB320" s="97"/>
      <c r="JC320" s="97"/>
      <c r="JD320" s="97"/>
      <c r="JE320" s="97"/>
      <c r="JF320" s="97"/>
      <c r="JG320" s="97"/>
      <c r="JH320" s="97"/>
      <c r="JI320" s="97"/>
      <c r="JJ320" s="97"/>
      <c r="JK320" s="97"/>
      <c r="JL320" s="97"/>
      <c r="JM320" s="97"/>
      <c r="JN320" s="97"/>
      <c r="JO320" s="97"/>
      <c r="JP320" s="97"/>
      <c r="JQ320" s="97"/>
      <c r="JR320" s="97"/>
      <c r="JS320" s="97"/>
      <c r="JT320" s="97"/>
      <c r="JU320" s="97"/>
      <c r="JV320" s="97"/>
      <c r="JW320" s="97"/>
      <c r="JX320" s="97"/>
      <c r="JY320" s="97"/>
      <c r="JZ320" s="97"/>
      <c r="KA320" s="97"/>
      <c r="KB320" s="97"/>
      <c r="KC320" s="97"/>
      <c r="KD320" s="97"/>
      <c r="KE320" s="97"/>
      <c r="KF320" s="97"/>
      <c r="KG320" s="97"/>
      <c r="KH320" s="97"/>
      <c r="KI320" s="97"/>
      <c r="KJ320" s="97"/>
      <c r="KK320" s="97"/>
      <c r="KL320" s="97"/>
      <c r="KM320" s="97"/>
      <c r="KN320" s="97"/>
      <c r="KO320" s="97"/>
      <c r="KP320" s="97"/>
      <c r="KQ320" s="97"/>
      <c r="KR320" s="97"/>
      <c r="KS320" s="97"/>
      <c r="KT320" s="97"/>
      <c r="KU320" s="97"/>
      <c r="KV320" s="97"/>
      <c r="KW320" s="97"/>
      <c r="KX320" s="97"/>
      <c r="KY320" s="97"/>
      <c r="KZ320" s="97"/>
      <c r="LA320" s="97"/>
      <c r="LB320" s="97"/>
      <c r="LC320" s="97"/>
      <c r="LD320" s="97"/>
      <c r="LE320" s="97"/>
      <c r="LF320" s="97"/>
      <c r="LG320" s="97"/>
      <c r="LH320" s="97"/>
      <c r="LI320" s="97"/>
      <c r="LJ320" s="97"/>
      <c r="LK320" s="97"/>
      <c r="LL320" s="97"/>
      <c r="LM320" s="97"/>
      <c r="LN320" s="97"/>
      <c r="LO320" s="97"/>
      <c r="LP320" s="97"/>
      <c r="LQ320" s="97"/>
      <c r="LR320" s="97"/>
      <c r="LS320" s="97"/>
      <c r="LT320" s="97"/>
      <c r="LU320" s="97"/>
      <c r="LV320" s="97"/>
      <c r="LW320" s="97"/>
      <c r="LX320" s="97"/>
      <c r="LY320" s="97"/>
      <c r="LZ320" s="97"/>
      <c r="MA320" s="97"/>
      <c r="MB320" s="97"/>
      <c r="MC320" s="97"/>
      <c r="MD320" s="97"/>
      <c r="ME320" s="97"/>
      <c r="MF320" s="97"/>
      <c r="MG320" s="97"/>
      <c r="MH320" s="97"/>
      <c r="MI320" s="97"/>
      <c r="MJ320" s="97"/>
      <c r="MK320" s="97"/>
      <c r="ML320" s="97"/>
      <c r="MM320" s="97"/>
      <c r="MN320" s="97"/>
      <c r="MO320" s="97"/>
      <c r="MP320" s="97"/>
      <c r="MQ320" s="97"/>
      <c r="MR320" s="97"/>
      <c r="MS320" s="97"/>
      <c r="MT320" s="97"/>
      <c r="MU320" s="97"/>
      <c r="MV320" s="97"/>
      <c r="MW320" s="97"/>
      <c r="MX320" s="97"/>
      <c r="MY320" s="97"/>
      <c r="MZ320" s="97"/>
      <c r="NA320" s="97"/>
      <c r="NB320" s="97"/>
      <c r="NC320" s="97"/>
      <c r="ND320" s="97"/>
      <c r="NE320" s="97"/>
      <c r="NF320" s="97"/>
      <c r="NG320" s="97"/>
      <c r="NH320" s="97"/>
      <c r="NI320" s="97"/>
      <c r="NJ320" s="97"/>
      <c r="NK320" s="97"/>
      <c r="NL320" s="97"/>
      <c r="NM320" s="97"/>
      <c r="NN320" s="97"/>
      <c r="NO320" s="97"/>
      <c r="NP320" s="97"/>
      <c r="NQ320" s="97"/>
      <c r="NR320" s="97"/>
      <c r="NS320" s="97"/>
      <c r="NT320" s="97"/>
      <c r="NU320" s="97"/>
      <c r="NV320" s="97"/>
      <c r="NW320" s="97"/>
      <c r="NX320" s="97"/>
      <c r="NY320" s="97"/>
      <c r="NZ320" s="97"/>
      <c r="OA320" s="97"/>
      <c r="OB320" s="97"/>
      <c r="OC320" s="97"/>
      <c r="OD320" s="97"/>
      <c r="OE320" s="97"/>
      <c r="OF320" s="97"/>
      <c r="OG320" s="97"/>
      <c r="OH320" s="97"/>
      <c r="OI320" s="97"/>
      <c r="OJ320" s="97"/>
      <c r="OK320" s="97"/>
      <c r="OL320" s="97"/>
      <c r="OM320" s="97"/>
      <c r="ON320" s="97"/>
      <c r="OO320" s="97"/>
      <c r="OP320" s="97"/>
      <c r="OQ320" s="97"/>
      <c r="OR320" s="97"/>
      <c r="OS320" s="97"/>
      <c r="OT320" s="97"/>
      <c r="OU320" s="97"/>
      <c r="OV320" s="97"/>
      <c r="OW320" s="97"/>
      <c r="OX320" s="97"/>
      <c r="OY320" s="97"/>
      <c r="OZ320" s="97"/>
      <c r="PA320" s="97"/>
      <c r="PB320" s="97"/>
      <c r="PC320" s="97"/>
      <c r="PD320" s="97"/>
      <c r="PE320" s="97"/>
      <c r="PF320" s="97"/>
      <c r="PG320" s="97"/>
      <c r="PH320" s="97"/>
      <c r="PI320" s="97"/>
      <c r="PJ320" s="97"/>
      <c r="PK320" s="97"/>
      <c r="PL320" s="97"/>
      <c r="PM320" s="97"/>
      <c r="PN320" s="97"/>
      <c r="PO320" s="97"/>
      <c r="PP320" s="97"/>
      <c r="PQ320" s="97"/>
      <c r="PR320" s="97"/>
      <c r="PS320" s="97"/>
      <c r="PT320" s="97"/>
      <c r="PU320" s="97"/>
      <c r="PV320" s="97"/>
      <c r="PW320" s="97"/>
      <c r="PX320" s="97"/>
      <c r="PY320" s="97"/>
      <c r="PZ320" s="97"/>
      <c r="QA320" s="97"/>
      <c r="QB320" s="97"/>
      <c r="QC320" s="97"/>
      <c r="QD320" s="97"/>
      <c r="QE320" s="97"/>
      <c r="QF320" s="97"/>
      <c r="QG320" s="97"/>
      <c r="QH320" s="97"/>
      <c r="QI320" s="97"/>
      <c r="QJ320" s="97"/>
      <c r="QK320" s="97"/>
      <c r="QL320" s="97"/>
      <c r="QM320" s="97"/>
      <c r="QN320" s="97"/>
      <c r="QO320" s="97"/>
      <c r="QP320" s="97"/>
      <c r="QQ320" s="97"/>
      <c r="QR320" s="97"/>
      <c r="QS320" s="97"/>
      <c r="QT320" s="97"/>
      <c r="QU320" s="97"/>
      <c r="QV320" s="97"/>
      <c r="QW320" s="97"/>
      <c r="QX320" s="97"/>
      <c r="QY320" s="97"/>
      <c r="QZ320" s="97"/>
      <c r="RA320" s="97"/>
      <c r="RB320" s="97"/>
      <c r="RC320" s="97"/>
      <c r="RD320" s="97"/>
      <c r="RE320" s="97"/>
      <c r="RF320" s="97"/>
      <c r="RG320" s="97"/>
      <c r="RH320" s="97"/>
      <c r="RI320" s="97"/>
      <c r="RJ320" s="97"/>
      <c r="RK320" s="97"/>
      <c r="RL320" s="97"/>
      <c r="RM320" s="97"/>
      <c r="RN320" s="97"/>
      <c r="RO320" s="97"/>
      <c r="RP320" s="97"/>
      <c r="RQ320" s="97"/>
      <c r="RR320" s="97"/>
      <c r="RS320" s="97"/>
      <c r="RT320" s="97"/>
      <c r="RU320" s="97"/>
      <c r="RV320" s="97"/>
      <c r="RW320" s="97"/>
      <c r="RX320" s="97"/>
      <c r="RY320" s="97"/>
      <c r="RZ320" s="97"/>
      <c r="SA320" s="97"/>
      <c r="SB320" s="97"/>
      <c r="SC320" s="97"/>
      <c r="SD320" s="97"/>
      <c r="SE320" s="97"/>
      <c r="SF320" s="97"/>
      <c r="SG320" s="97"/>
      <c r="SH320" s="97"/>
      <c r="SI320" s="97"/>
      <c r="SJ320" s="97"/>
      <c r="SK320" s="97"/>
      <c r="SL320" s="97"/>
      <c r="SM320" s="97"/>
      <c r="SN320" s="97"/>
      <c r="SO320" s="97"/>
      <c r="SP320" s="97"/>
      <c r="SQ320" s="97"/>
      <c r="SR320" s="97"/>
      <c r="SS320" s="97"/>
      <c r="ST320" s="97"/>
      <c r="SU320" s="97"/>
      <c r="SV320" s="97"/>
      <c r="SW320" s="97"/>
      <c r="SX320" s="97"/>
      <c r="SY320" s="97"/>
      <c r="SZ320" s="97"/>
      <c r="TA320" s="97"/>
      <c r="TB320" s="97"/>
      <c r="TC320" s="97"/>
      <c r="TD320" s="97"/>
      <c r="TE320" s="97"/>
      <c r="TF320" s="97"/>
      <c r="TG320" s="97"/>
      <c r="TH320" s="97"/>
      <c r="TI320" s="97"/>
      <c r="TJ320" s="97"/>
      <c r="TK320" s="97"/>
      <c r="TL320" s="97"/>
      <c r="TM320" s="97"/>
      <c r="TN320" s="97"/>
      <c r="TO320" s="97"/>
      <c r="TP320" s="97"/>
      <c r="TQ320" s="97"/>
      <c r="TR320" s="97"/>
      <c r="TS320" s="97"/>
      <c r="TT320" s="97"/>
      <c r="TU320" s="97"/>
      <c r="TV320" s="97"/>
      <c r="TW320" s="97"/>
      <c r="TX320" s="97"/>
      <c r="TY320" s="97"/>
      <c r="TZ320" s="97"/>
      <c r="UA320" s="97"/>
      <c r="UB320" s="97"/>
      <c r="UC320" s="97"/>
      <c r="UD320" s="97"/>
      <c r="UE320" s="97"/>
      <c r="UF320" s="97"/>
      <c r="UG320" s="97"/>
      <c r="UH320" s="97"/>
      <c r="UI320" s="97"/>
      <c r="UJ320" s="97"/>
      <c r="UK320" s="97"/>
      <c r="UL320" s="97"/>
      <c r="UM320" s="97"/>
      <c r="UN320" s="97"/>
      <c r="UO320" s="97"/>
      <c r="UP320" s="97"/>
      <c r="UQ320" s="97"/>
      <c r="UR320" s="97"/>
      <c r="US320" s="97"/>
      <c r="UT320" s="97"/>
      <c r="UU320" s="97"/>
      <c r="UV320" s="97"/>
      <c r="UW320" s="97"/>
      <c r="UX320" s="97"/>
      <c r="UY320" s="97"/>
      <c r="UZ320" s="97"/>
      <c r="VA320" s="97"/>
      <c r="VB320" s="97"/>
      <c r="VC320" s="97"/>
      <c r="VD320" s="97"/>
      <c r="VE320" s="97"/>
      <c r="VF320" s="97"/>
    </row>
    <row r="321" spans="1:578" s="96" customFormat="1" ht="15">
      <c r="A321" s="84">
        <v>243</v>
      </c>
      <c r="B321" s="29" t="s">
        <v>43</v>
      </c>
      <c r="C321" s="85" t="s">
        <v>44</v>
      </c>
      <c r="D321" s="86">
        <v>203</v>
      </c>
      <c r="E321" s="85" t="s">
        <v>45</v>
      </c>
      <c r="F321" s="25" t="s">
        <v>46</v>
      </c>
      <c r="G321" s="88" t="s">
        <v>777</v>
      </c>
      <c r="H321" s="26" t="s">
        <v>778</v>
      </c>
      <c r="I321" s="89">
        <v>41534</v>
      </c>
      <c r="J321" s="90" t="s">
        <v>353</v>
      </c>
      <c r="K321" s="90"/>
      <c r="L321" s="88">
        <v>40</v>
      </c>
      <c r="M321" s="88" t="s">
        <v>49</v>
      </c>
      <c r="N321" s="88" t="s">
        <v>59</v>
      </c>
      <c r="O321" s="26" t="s">
        <v>776</v>
      </c>
      <c r="P321" s="87" t="s">
        <v>1194</v>
      </c>
      <c r="Q321" s="34" t="s">
        <v>1148</v>
      </c>
      <c r="R321" s="88">
        <v>1</v>
      </c>
      <c r="S321" s="92">
        <f>10931+400+550</f>
        <v>11881</v>
      </c>
      <c r="T321" s="92">
        <v>600</v>
      </c>
      <c r="U321" s="92"/>
      <c r="V321" s="91">
        <f t="shared" si="140"/>
        <v>12481</v>
      </c>
      <c r="W321" s="92"/>
      <c r="X321" s="92"/>
      <c r="Y321" s="92">
        <f t="shared" si="141"/>
        <v>12481</v>
      </c>
      <c r="Z321" s="92">
        <v>926</v>
      </c>
      <c r="AA321" s="92">
        <v>630</v>
      </c>
      <c r="AB321" s="93">
        <f>102.68*2</f>
        <v>205.36</v>
      </c>
      <c r="AC321" s="92">
        <f t="shared" si="142"/>
        <v>2184.1749999999997</v>
      </c>
      <c r="AD321" s="92">
        <f t="shared" si="143"/>
        <v>374.43</v>
      </c>
      <c r="AE321" s="92">
        <f t="shared" si="144"/>
        <v>636.53099999999995</v>
      </c>
      <c r="AF321" s="92">
        <f t="shared" si="145"/>
        <v>249.62</v>
      </c>
      <c r="AG321" s="92">
        <f t="shared" si="146"/>
        <v>2339.5</v>
      </c>
      <c r="AH321" s="92">
        <f t="shared" si="147"/>
        <v>23395</v>
      </c>
      <c r="AI321" s="92">
        <f t="shared" si="148"/>
        <v>7018.5</v>
      </c>
      <c r="AJ321" s="92">
        <f t="shared" si="149"/>
        <v>20416.53266666667</v>
      </c>
      <c r="AK321" s="92">
        <f t="shared" si="150"/>
        <v>244998.39200000005</v>
      </c>
      <c r="AL321" s="92"/>
      <c r="AM321" s="92"/>
      <c r="AN321" s="92"/>
      <c r="AO321" s="92"/>
      <c r="AQ321" s="94"/>
    </row>
    <row r="322" spans="1:578" s="102" customFormat="1" ht="15">
      <c r="A322" s="84">
        <v>244</v>
      </c>
      <c r="B322" s="29" t="s">
        <v>43</v>
      </c>
      <c r="C322" s="85" t="s">
        <v>44</v>
      </c>
      <c r="D322" s="86">
        <v>203</v>
      </c>
      <c r="E322" s="85" t="s">
        <v>45</v>
      </c>
      <c r="F322" s="25" t="s">
        <v>46</v>
      </c>
      <c r="G322" s="88" t="s">
        <v>779</v>
      </c>
      <c r="H322" s="26" t="s">
        <v>780</v>
      </c>
      <c r="I322" s="89">
        <v>40042</v>
      </c>
      <c r="J322" s="90"/>
      <c r="K322" s="90">
        <v>11</v>
      </c>
      <c r="L322" s="88">
        <v>40</v>
      </c>
      <c r="M322" s="88" t="s">
        <v>49</v>
      </c>
      <c r="N322" s="88" t="s">
        <v>50</v>
      </c>
      <c r="O322" s="26" t="s">
        <v>781</v>
      </c>
      <c r="P322" s="87" t="s">
        <v>1194</v>
      </c>
      <c r="Q322" s="34" t="s">
        <v>1148</v>
      </c>
      <c r="R322" s="88">
        <v>1</v>
      </c>
      <c r="S322" s="91">
        <v>14133</v>
      </c>
      <c r="T322" s="91">
        <v>600</v>
      </c>
      <c r="U322" s="91"/>
      <c r="V322" s="91">
        <f t="shared" si="140"/>
        <v>14733</v>
      </c>
      <c r="W322" s="92"/>
      <c r="X322" s="92"/>
      <c r="Y322" s="92">
        <f t="shared" si="141"/>
        <v>14733</v>
      </c>
      <c r="Z322" s="91">
        <v>1093</v>
      </c>
      <c r="AA322" s="91">
        <v>679</v>
      </c>
      <c r="AB322" s="92">
        <f>102.68*3</f>
        <v>308.04000000000002</v>
      </c>
      <c r="AC322" s="92">
        <f t="shared" si="142"/>
        <v>2578.2749999999996</v>
      </c>
      <c r="AD322" s="92">
        <f t="shared" si="143"/>
        <v>441.99</v>
      </c>
      <c r="AE322" s="92">
        <f t="shared" si="144"/>
        <v>751.38299999999992</v>
      </c>
      <c r="AF322" s="92">
        <f t="shared" si="145"/>
        <v>294.66000000000003</v>
      </c>
      <c r="AG322" s="92">
        <f t="shared" si="146"/>
        <v>2750.833333333333</v>
      </c>
      <c r="AH322" s="92">
        <f t="shared" si="147"/>
        <v>27508.333333333332</v>
      </c>
      <c r="AI322" s="92">
        <f t="shared" si="148"/>
        <v>8252.5</v>
      </c>
      <c r="AJ322" s="92">
        <f t="shared" si="149"/>
        <v>24088.65355555556</v>
      </c>
      <c r="AK322" s="92">
        <f t="shared" si="150"/>
        <v>289063.84266666672</v>
      </c>
      <c r="AL322" s="92"/>
      <c r="AM322" s="92"/>
      <c r="AN322" s="92"/>
      <c r="AO322" s="92"/>
      <c r="AP322" s="97"/>
      <c r="AQ322" s="94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  <c r="HG322" s="97"/>
      <c r="HH322" s="97"/>
      <c r="HI322" s="97"/>
      <c r="HJ322" s="97"/>
      <c r="HK322" s="97"/>
      <c r="HL322" s="97"/>
      <c r="HM322" s="97"/>
      <c r="HN322" s="97"/>
      <c r="HO322" s="97"/>
      <c r="HP322" s="97"/>
      <c r="HQ322" s="97"/>
      <c r="HR322" s="97"/>
      <c r="HS322" s="97"/>
      <c r="HT322" s="97"/>
      <c r="HU322" s="97"/>
      <c r="HV322" s="97"/>
      <c r="HW322" s="97"/>
      <c r="HX322" s="97"/>
      <c r="HY322" s="97"/>
      <c r="HZ322" s="97"/>
      <c r="IA322" s="97"/>
      <c r="IB322" s="97"/>
      <c r="IC322" s="97"/>
      <c r="ID322" s="97"/>
      <c r="IE322" s="97"/>
      <c r="IF322" s="97"/>
      <c r="IG322" s="97"/>
      <c r="IH322" s="97"/>
      <c r="II322" s="97"/>
      <c r="IJ322" s="97"/>
      <c r="IK322" s="97"/>
      <c r="IL322" s="97"/>
      <c r="IM322" s="97"/>
      <c r="IN322" s="97"/>
      <c r="IO322" s="97"/>
      <c r="IP322" s="97"/>
      <c r="IQ322" s="97"/>
      <c r="IR322" s="97"/>
      <c r="IS322" s="97"/>
      <c r="IT322" s="97"/>
      <c r="IU322" s="97"/>
      <c r="IV322" s="97"/>
      <c r="IW322" s="97"/>
      <c r="IX322" s="97"/>
      <c r="IY322" s="97"/>
      <c r="IZ322" s="97"/>
      <c r="JA322" s="97"/>
      <c r="JB322" s="97"/>
      <c r="JC322" s="97"/>
      <c r="JD322" s="97"/>
      <c r="JE322" s="97"/>
      <c r="JF322" s="97"/>
      <c r="JG322" s="97"/>
      <c r="JH322" s="97"/>
      <c r="JI322" s="97"/>
      <c r="JJ322" s="97"/>
      <c r="JK322" s="97"/>
      <c r="JL322" s="97"/>
      <c r="JM322" s="97"/>
      <c r="JN322" s="97"/>
      <c r="JO322" s="97"/>
      <c r="JP322" s="97"/>
      <c r="JQ322" s="97"/>
      <c r="JR322" s="97"/>
      <c r="JS322" s="97"/>
      <c r="JT322" s="97"/>
      <c r="JU322" s="97"/>
      <c r="JV322" s="97"/>
      <c r="JW322" s="97"/>
      <c r="JX322" s="97"/>
      <c r="JY322" s="97"/>
      <c r="JZ322" s="97"/>
      <c r="KA322" s="97"/>
      <c r="KB322" s="97"/>
      <c r="KC322" s="97"/>
      <c r="KD322" s="97"/>
      <c r="KE322" s="97"/>
      <c r="KF322" s="97"/>
      <c r="KG322" s="97"/>
      <c r="KH322" s="97"/>
      <c r="KI322" s="97"/>
      <c r="KJ322" s="97"/>
      <c r="KK322" s="97"/>
      <c r="KL322" s="97"/>
      <c r="KM322" s="97"/>
      <c r="KN322" s="97"/>
      <c r="KO322" s="97"/>
      <c r="KP322" s="97"/>
      <c r="KQ322" s="97"/>
      <c r="KR322" s="97"/>
      <c r="KS322" s="97"/>
      <c r="KT322" s="97"/>
      <c r="KU322" s="97"/>
      <c r="KV322" s="97"/>
      <c r="KW322" s="97"/>
      <c r="KX322" s="97"/>
      <c r="KY322" s="97"/>
      <c r="KZ322" s="97"/>
      <c r="LA322" s="97"/>
      <c r="LB322" s="97"/>
      <c r="LC322" s="97"/>
      <c r="LD322" s="97"/>
      <c r="LE322" s="97"/>
      <c r="LF322" s="97"/>
      <c r="LG322" s="97"/>
      <c r="LH322" s="97"/>
      <c r="LI322" s="97"/>
      <c r="LJ322" s="97"/>
      <c r="LK322" s="97"/>
      <c r="LL322" s="97"/>
      <c r="LM322" s="97"/>
      <c r="LN322" s="97"/>
      <c r="LO322" s="97"/>
      <c r="LP322" s="97"/>
      <c r="LQ322" s="97"/>
      <c r="LR322" s="97"/>
      <c r="LS322" s="97"/>
      <c r="LT322" s="97"/>
      <c r="LU322" s="97"/>
      <c r="LV322" s="97"/>
      <c r="LW322" s="97"/>
      <c r="LX322" s="97"/>
      <c r="LY322" s="97"/>
      <c r="LZ322" s="97"/>
      <c r="MA322" s="97"/>
      <c r="MB322" s="97"/>
      <c r="MC322" s="97"/>
      <c r="MD322" s="97"/>
      <c r="ME322" s="97"/>
      <c r="MF322" s="97"/>
      <c r="MG322" s="97"/>
      <c r="MH322" s="97"/>
      <c r="MI322" s="97"/>
      <c r="MJ322" s="97"/>
      <c r="MK322" s="97"/>
      <c r="ML322" s="97"/>
      <c r="MM322" s="97"/>
      <c r="MN322" s="97"/>
      <c r="MO322" s="97"/>
      <c r="MP322" s="97"/>
      <c r="MQ322" s="97"/>
      <c r="MR322" s="97"/>
      <c r="MS322" s="97"/>
      <c r="MT322" s="97"/>
      <c r="MU322" s="97"/>
      <c r="MV322" s="97"/>
      <c r="MW322" s="97"/>
      <c r="MX322" s="97"/>
      <c r="MY322" s="97"/>
      <c r="MZ322" s="97"/>
      <c r="NA322" s="97"/>
      <c r="NB322" s="97"/>
      <c r="NC322" s="97"/>
      <c r="ND322" s="97"/>
      <c r="NE322" s="97"/>
      <c r="NF322" s="97"/>
      <c r="NG322" s="97"/>
      <c r="NH322" s="97"/>
      <c r="NI322" s="97"/>
      <c r="NJ322" s="97"/>
      <c r="NK322" s="97"/>
      <c r="NL322" s="97"/>
      <c r="NM322" s="97"/>
      <c r="NN322" s="97"/>
      <c r="NO322" s="97"/>
      <c r="NP322" s="97"/>
      <c r="NQ322" s="97"/>
      <c r="NR322" s="97"/>
      <c r="NS322" s="97"/>
      <c r="NT322" s="97"/>
      <c r="NU322" s="97"/>
      <c r="NV322" s="97"/>
      <c r="NW322" s="97"/>
      <c r="NX322" s="97"/>
      <c r="NY322" s="97"/>
      <c r="NZ322" s="97"/>
      <c r="OA322" s="97"/>
      <c r="OB322" s="97"/>
      <c r="OC322" s="97"/>
      <c r="OD322" s="97"/>
      <c r="OE322" s="97"/>
      <c r="OF322" s="97"/>
      <c r="OG322" s="97"/>
      <c r="OH322" s="97"/>
      <c r="OI322" s="97"/>
      <c r="OJ322" s="97"/>
      <c r="OK322" s="97"/>
      <c r="OL322" s="97"/>
      <c r="OM322" s="97"/>
      <c r="ON322" s="97"/>
      <c r="OO322" s="97"/>
      <c r="OP322" s="97"/>
      <c r="OQ322" s="97"/>
      <c r="OR322" s="97"/>
      <c r="OS322" s="97"/>
      <c r="OT322" s="97"/>
      <c r="OU322" s="97"/>
      <c r="OV322" s="97"/>
      <c r="OW322" s="97"/>
      <c r="OX322" s="97"/>
      <c r="OY322" s="97"/>
      <c r="OZ322" s="97"/>
      <c r="PA322" s="97"/>
      <c r="PB322" s="97"/>
      <c r="PC322" s="97"/>
      <c r="PD322" s="97"/>
      <c r="PE322" s="97"/>
      <c r="PF322" s="97"/>
      <c r="PG322" s="97"/>
      <c r="PH322" s="97"/>
      <c r="PI322" s="97"/>
      <c r="PJ322" s="97"/>
      <c r="PK322" s="97"/>
      <c r="PL322" s="97"/>
      <c r="PM322" s="97"/>
      <c r="PN322" s="97"/>
      <c r="PO322" s="97"/>
      <c r="PP322" s="97"/>
      <c r="PQ322" s="97"/>
      <c r="PR322" s="97"/>
      <c r="PS322" s="97"/>
      <c r="PT322" s="97"/>
      <c r="PU322" s="97"/>
      <c r="PV322" s="97"/>
      <c r="PW322" s="97"/>
      <c r="PX322" s="97"/>
      <c r="PY322" s="97"/>
      <c r="PZ322" s="97"/>
      <c r="QA322" s="97"/>
      <c r="QB322" s="97"/>
      <c r="QC322" s="97"/>
      <c r="QD322" s="97"/>
      <c r="QE322" s="97"/>
      <c r="QF322" s="97"/>
      <c r="QG322" s="97"/>
      <c r="QH322" s="97"/>
      <c r="QI322" s="97"/>
      <c r="QJ322" s="97"/>
      <c r="QK322" s="97"/>
      <c r="QL322" s="97"/>
      <c r="QM322" s="97"/>
      <c r="QN322" s="97"/>
      <c r="QO322" s="97"/>
      <c r="QP322" s="97"/>
      <c r="QQ322" s="97"/>
      <c r="QR322" s="97"/>
      <c r="QS322" s="97"/>
      <c r="QT322" s="97"/>
      <c r="QU322" s="97"/>
      <c r="QV322" s="97"/>
      <c r="QW322" s="97"/>
      <c r="QX322" s="97"/>
      <c r="QY322" s="97"/>
      <c r="QZ322" s="97"/>
      <c r="RA322" s="97"/>
      <c r="RB322" s="97"/>
      <c r="RC322" s="97"/>
      <c r="RD322" s="97"/>
      <c r="RE322" s="97"/>
      <c r="RF322" s="97"/>
      <c r="RG322" s="97"/>
      <c r="RH322" s="97"/>
      <c r="RI322" s="97"/>
      <c r="RJ322" s="97"/>
      <c r="RK322" s="97"/>
      <c r="RL322" s="97"/>
      <c r="RM322" s="97"/>
      <c r="RN322" s="97"/>
      <c r="RO322" s="97"/>
      <c r="RP322" s="97"/>
      <c r="RQ322" s="97"/>
      <c r="RR322" s="97"/>
      <c r="RS322" s="97"/>
      <c r="RT322" s="97"/>
      <c r="RU322" s="97"/>
      <c r="RV322" s="97"/>
      <c r="RW322" s="97"/>
      <c r="RX322" s="97"/>
      <c r="RY322" s="97"/>
      <c r="RZ322" s="97"/>
      <c r="SA322" s="97"/>
      <c r="SB322" s="97"/>
      <c r="SC322" s="97"/>
      <c r="SD322" s="97"/>
      <c r="SE322" s="97"/>
      <c r="SF322" s="97"/>
      <c r="SG322" s="97"/>
      <c r="SH322" s="97"/>
      <c r="SI322" s="97"/>
      <c r="SJ322" s="97"/>
      <c r="SK322" s="97"/>
      <c r="SL322" s="97"/>
      <c r="SM322" s="97"/>
      <c r="SN322" s="97"/>
      <c r="SO322" s="97"/>
      <c r="SP322" s="97"/>
      <c r="SQ322" s="97"/>
      <c r="SR322" s="97"/>
      <c r="SS322" s="97"/>
      <c r="ST322" s="97"/>
      <c r="SU322" s="97"/>
      <c r="SV322" s="97"/>
      <c r="SW322" s="97"/>
      <c r="SX322" s="97"/>
      <c r="SY322" s="97"/>
      <c r="SZ322" s="97"/>
      <c r="TA322" s="97"/>
      <c r="TB322" s="97"/>
      <c r="TC322" s="97"/>
      <c r="TD322" s="97"/>
      <c r="TE322" s="97"/>
      <c r="TF322" s="97"/>
      <c r="TG322" s="97"/>
      <c r="TH322" s="97"/>
      <c r="TI322" s="97"/>
      <c r="TJ322" s="97"/>
      <c r="TK322" s="97"/>
      <c r="TL322" s="97"/>
      <c r="TM322" s="97"/>
      <c r="TN322" s="97"/>
      <c r="TO322" s="97"/>
      <c r="TP322" s="97"/>
      <c r="TQ322" s="97"/>
      <c r="TR322" s="97"/>
      <c r="TS322" s="97"/>
      <c r="TT322" s="97"/>
      <c r="TU322" s="97"/>
      <c r="TV322" s="97"/>
      <c r="TW322" s="97"/>
      <c r="TX322" s="97"/>
      <c r="TY322" s="97"/>
      <c r="TZ322" s="97"/>
      <c r="UA322" s="97"/>
      <c r="UB322" s="97"/>
      <c r="UC322" s="97"/>
      <c r="UD322" s="97"/>
      <c r="UE322" s="97"/>
      <c r="UF322" s="97"/>
      <c r="UG322" s="97"/>
      <c r="UH322" s="97"/>
      <c r="UI322" s="97"/>
      <c r="UJ322" s="97"/>
      <c r="UK322" s="97"/>
      <c r="UL322" s="97"/>
      <c r="UM322" s="97"/>
      <c r="UN322" s="97"/>
      <c r="UO322" s="97"/>
      <c r="UP322" s="97"/>
      <c r="UQ322" s="97"/>
      <c r="UR322" s="97"/>
      <c r="US322" s="97"/>
      <c r="UT322" s="97"/>
      <c r="UU322" s="97"/>
      <c r="UV322" s="97"/>
      <c r="UW322" s="97"/>
      <c r="UX322" s="97"/>
      <c r="UY322" s="97"/>
      <c r="UZ322" s="97"/>
      <c r="VA322" s="97"/>
      <c r="VB322" s="97"/>
      <c r="VC322" s="97"/>
      <c r="VD322" s="97"/>
      <c r="VE322" s="97"/>
      <c r="VF322" s="97"/>
    </row>
    <row r="323" spans="1:578" s="102" customFormat="1" ht="15">
      <c r="A323" s="84">
        <v>245</v>
      </c>
      <c r="B323" s="29" t="s">
        <v>43</v>
      </c>
      <c r="C323" s="85" t="s">
        <v>44</v>
      </c>
      <c r="D323" s="86">
        <v>203</v>
      </c>
      <c r="E323" s="85" t="s">
        <v>45</v>
      </c>
      <c r="F323" s="25" t="s">
        <v>46</v>
      </c>
      <c r="G323" s="88" t="s">
        <v>782</v>
      </c>
      <c r="H323" s="26" t="s">
        <v>783</v>
      </c>
      <c r="I323" s="89">
        <v>40367</v>
      </c>
      <c r="J323" s="90"/>
      <c r="K323" s="90">
        <v>11</v>
      </c>
      <c r="L323" s="88">
        <v>40</v>
      </c>
      <c r="M323" s="88" t="s">
        <v>49</v>
      </c>
      <c r="N323" s="88" t="s">
        <v>50</v>
      </c>
      <c r="O323" s="26" t="s">
        <v>781</v>
      </c>
      <c r="P323" s="87" t="s">
        <v>1194</v>
      </c>
      <c r="Q323" s="34" t="s">
        <v>1148</v>
      </c>
      <c r="R323" s="88">
        <v>1</v>
      </c>
      <c r="S323" s="91">
        <v>14133</v>
      </c>
      <c r="T323" s="91">
        <v>600</v>
      </c>
      <c r="U323" s="91">
        <v>337</v>
      </c>
      <c r="V323" s="91">
        <f t="shared" si="140"/>
        <v>15070</v>
      </c>
      <c r="W323" s="92"/>
      <c r="X323" s="92"/>
      <c r="Y323" s="92">
        <f t="shared" si="141"/>
        <v>15070</v>
      </c>
      <c r="Z323" s="91">
        <v>1093</v>
      </c>
      <c r="AA323" s="91">
        <v>679</v>
      </c>
      <c r="AB323" s="93">
        <f>102.68*2</f>
        <v>205.36</v>
      </c>
      <c r="AC323" s="92">
        <f t="shared" si="142"/>
        <v>2637.25</v>
      </c>
      <c r="AD323" s="92">
        <f t="shared" si="143"/>
        <v>452.09999999999997</v>
      </c>
      <c r="AE323" s="92">
        <f t="shared" si="144"/>
        <v>768.56999999999994</v>
      </c>
      <c r="AF323" s="92">
        <f t="shared" si="145"/>
        <v>301.40000000000003</v>
      </c>
      <c r="AG323" s="92">
        <f t="shared" si="146"/>
        <v>2807</v>
      </c>
      <c r="AH323" s="92">
        <f t="shared" si="147"/>
        <v>28070</v>
      </c>
      <c r="AI323" s="92">
        <f t="shared" si="148"/>
        <v>8421</v>
      </c>
      <c r="AJ323" s="92">
        <f t="shared" si="149"/>
        <v>24481.513333333332</v>
      </c>
      <c r="AK323" s="92">
        <f t="shared" si="150"/>
        <v>293778.15999999997</v>
      </c>
      <c r="AL323" s="92"/>
      <c r="AM323" s="92"/>
      <c r="AN323" s="92"/>
      <c r="AO323" s="92"/>
      <c r="AP323" s="97"/>
      <c r="AQ323" s="94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  <c r="HO323" s="97"/>
      <c r="HP323" s="97"/>
      <c r="HQ323" s="97"/>
      <c r="HR323" s="97"/>
      <c r="HS323" s="97"/>
      <c r="HT323" s="97"/>
      <c r="HU323" s="97"/>
      <c r="HV323" s="97"/>
      <c r="HW323" s="97"/>
      <c r="HX323" s="97"/>
      <c r="HY323" s="97"/>
      <c r="HZ323" s="97"/>
      <c r="IA323" s="97"/>
      <c r="IB323" s="97"/>
      <c r="IC323" s="97"/>
      <c r="ID323" s="97"/>
      <c r="IE323" s="97"/>
      <c r="IF323" s="97"/>
      <c r="IG323" s="97"/>
      <c r="IH323" s="97"/>
      <c r="II323" s="97"/>
      <c r="IJ323" s="97"/>
      <c r="IK323" s="97"/>
      <c r="IL323" s="97"/>
      <c r="IM323" s="97"/>
      <c r="IN323" s="97"/>
      <c r="IO323" s="97"/>
      <c r="IP323" s="97"/>
      <c r="IQ323" s="97"/>
      <c r="IR323" s="97"/>
      <c r="IS323" s="97"/>
      <c r="IT323" s="97"/>
      <c r="IU323" s="97"/>
      <c r="IV323" s="97"/>
      <c r="IW323" s="97"/>
      <c r="IX323" s="97"/>
      <c r="IY323" s="97"/>
      <c r="IZ323" s="97"/>
      <c r="JA323" s="97"/>
      <c r="JB323" s="97"/>
      <c r="JC323" s="97"/>
      <c r="JD323" s="97"/>
      <c r="JE323" s="97"/>
      <c r="JF323" s="97"/>
      <c r="JG323" s="97"/>
      <c r="JH323" s="97"/>
      <c r="JI323" s="97"/>
      <c r="JJ323" s="97"/>
      <c r="JK323" s="97"/>
      <c r="JL323" s="97"/>
      <c r="JM323" s="97"/>
      <c r="JN323" s="97"/>
      <c r="JO323" s="97"/>
      <c r="JP323" s="97"/>
      <c r="JQ323" s="97"/>
      <c r="JR323" s="97"/>
      <c r="JS323" s="97"/>
      <c r="JT323" s="97"/>
      <c r="JU323" s="97"/>
      <c r="JV323" s="97"/>
      <c r="JW323" s="97"/>
      <c r="JX323" s="97"/>
      <c r="JY323" s="97"/>
      <c r="JZ323" s="97"/>
      <c r="KA323" s="97"/>
      <c r="KB323" s="97"/>
      <c r="KC323" s="97"/>
      <c r="KD323" s="97"/>
      <c r="KE323" s="97"/>
      <c r="KF323" s="97"/>
      <c r="KG323" s="97"/>
      <c r="KH323" s="97"/>
      <c r="KI323" s="97"/>
      <c r="KJ323" s="97"/>
      <c r="KK323" s="97"/>
      <c r="KL323" s="97"/>
      <c r="KM323" s="97"/>
      <c r="KN323" s="97"/>
      <c r="KO323" s="97"/>
      <c r="KP323" s="97"/>
      <c r="KQ323" s="97"/>
      <c r="KR323" s="97"/>
      <c r="KS323" s="97"/>
      <c r="KT323" s="97"/>
      <c r="KU323" s="97"/>
      <c r="KV323" s="97"/>
      <c r="KW323" s="97"/>
      <c r="KX323" s="97"/>
      <c r="KY323" s="97"/>
      <c r="KZ323" s="97"/>
      <c r="LA323" s="97"/>
      <c r="LB323" s="97"/>
      <c r="LC323" s="97"/>
      <c r="LD323" s="97"/>
      <c r="LE323" s="97"/>
      <c r="LF323" s="97"/>
      <c r="LG323" s="97"/>
      <c r="LH323" s="97"/>
      <c r="LI323" s="97"/>
      <c r="LJ323" s="97"/>
      <c r="LK323" s="97"/>
      <c r="LL323" s="97"/>
      <c r="LM323" s="97"/>
      <c r="LN323" s="97"/>
      <c r="LO323" s="97"/>
      <c r="LP323" s="97"/>
      <c r="LQ323" s="97"/>
      <c r="LR323" s="97"/>
      <c r="LS323" s="97"/>
      <c r="LT323" s="97"/>
      <c r="LU323" s="97"/>
      <c r="LV323" s="97"/>
      <c r="LW323" s="97"/>
      <c r="LX323" s="97"/>
      <c r="LY323" s="97"/>
      <c r="LZ323" s="97"/>
      <c r="MA323" s="97"/>
      <c r="MB323" s="97"/>
      <c r="MC323" s="97"/>
      <c r="MD323" s="97"/>
      <c r="ME323" s="97"/>
      <c r="MF323" s="97"/>
      <c r="MG323" s="97"/>
      <c r="MH323" s="97"/>
      <c r="MI323" s="97"/>
      <c r="MJ323" s="97"/>
      <c r="MK323" s="97"/>
      <c r="ML323" s="97"/>
      <c r="MM323" s="97"/>
      <c r="MN323" s="97"/>
      <c r="MO323" s="97"/>
      <c r="MP323" s="97"/>
      <c r="MQ323" s="97"/>
      <c r="MR323" s="97"/>
      <c r="MS323" s="97"/>
      <c r="MT323" s="97"/>
      <c r="MU323" s="97"/>
      <c r="MV323" s="97"/>
      <c r="MW323" s="97"/>
      <c r="MX323" s="97"/>
      <c r="MY323" s="97"/>
      <c r="MZ323" s="97"/>
      <c r="NA323" s="97"/>
      <c r="NB323" s="97"/>
      <c r="NC323" s="97"/>
      <c r="ND323" s="97"/>
      <c r="NE323" s="97"/>
      <c r="NF323" s="97"/>
      <c r="NG323" s="97"/>
      <c r="NH323" s="97"/>
      <c r="NI323" s="97"/>
      <c r="NJ323" s="97"/>
      <c r="NK323" s="97"/>
      <c r="NL323" s="97"/>
      <c r="NM323" s="97"/>
      <c r="NN323" s="97"/>
      <c r="NO323" s="97"/>
      <c r="NP323" s="97"/>
      <c r="NQ323" s="97"/>
      <c r="NR323" s="97"/>
      <c r="NS323" s="97"/>
      <c r="NT323" s="97"/>
      <c r="NU323" s="97"/>
      <c r="NV323" s="97"/>
      <c r="NW323" s="97"/>
      <c r="NX323" s="97"/>
      <c r="NY323" s="97"/>
      <c r="NZ323" s="97"/>
      <c r="OA323" s="97"/>
      <c r="OB323" s="97"/>
      <c r="OC323" s="97"/>
      <c r="OD323" s="97"/>
      <c r="OE323" s="97"/>
      <c r="OF323" s="97"/>
      <c r="OG323" s="97"/>
      <c r="OH323" s="97"/>
      <c r="OI323" s="97"/>
      <c r="OJ323" s="97"/>
      <c r="OK323" s="97"/>
      <c r="OL323" s="97"/>
      <c r="OM323" s="97"/>
      <c r="ON323" s="97"/>
      <c r="OO323" s="97"/>
      <c r="OP323" s="97"/>
      <c r="OQ323" s="97"/>
      <c r="OR323" s="97"/>
      <c r="OS323" s="97"/>
      <c r="OT323" s="97"/>
      <c r="OU323" s="97"/>
      <c r="OV323" s="97"/>
      <c r="OW323" s="97"/>
      <c r="OX323" s="97"/>
      <c r="OY323" s="97"/>
      <c r="OZ323" s="97"/>
      <c r="PA323" s="97"/>
      <c r="PB323" s="97"/>
      <c r="PC323" s="97"/>
      <c r="PD323" s="97"/>
      <c r="PE323" s="97"/>
      <c r="PF323" s="97"/>
      <c r="PG323" s="97"/>
      <c r="PH323" s="97"/>
      <c r="PI323" s="97"/>
      <c r="PJ323" s="97"/>
      <c r="PK323" s="97"/>
      <c r="PL323" s="97"/>
      <c r="PM323" s="97"/>
      <c r="PN323" s="97"/>
      <c r="PO323" s="97"/>
      <c r="PP323" s="97"/>
      <c r="PQ323" s="97"/>
      <c r="PR323" s="97"/>
      <c r="PS323" s="97"/>
      <c r="PT323" s="97"/>
      <c r="PU323" s="97"/>
      <c r="PV323" s="97"/>
      <c r="PW323" s="97"/>
      <c r="PX323" s="97"/>
      <c r="PY323" s="97"/>
      <c r="PZ323" s="97"/>
      <c r="QA323" s="97"/>
      <c r="QB323" s="97"/>
      <c r="QC323" s="97"/>
      <c r="QD323" s="97"/>
      <c r="QE323" s="97"/>
      <c r="QF323" s="97"/>
      <c r="QG323" s="97"/>
      <c r="QH323" s="97"/>
      <c r="QI323" s="97"/>
      <c r="QJ323" s="97"/>
      <c r="QK323" s="97"/>
      <c r="QL323" s="97"/>
      <c r="QM323" s="97"/>
      <c r="QN323" s="97"/>
      <c r="QO323" s="97"/>
      <c r="QP323" s="97"/>
      <c r="QQ323" s="97"/>
      <c r="QR323" s="97"/>
      <c r="QS323" s="97"/>
      <c r="QT323" s="97"/>
      <c r="QU323" s="97"/>
      <c r="QV323" s="97"/>
      <c r="QW323" s="97"/>
      <c r="QX323" s="97"/>
      <c r="QY323" s="97"/>
      <c r="QZ323" s="97"/>
      <c r="RA323" s="97"/>
      <c r="RB323" s="97"/>
      <c r="RC323" s="97"/>
      <c r="RD323" s="97"/>
      <c r="RE323" s="97"/>
      <c r="RF323" s="97"/>
      <c r="RG323" s="97"/>
      <c r="RH323" s="97"/>
      <c r="RI323" s="97"/>
      <c r="RJ323" s="97"/>
      <c r="RK323" s="97"/>
      <c r="RL323" s="97"/>
      <c r="RM323" s="97"/>
      <c r="RN323" s="97"/>
      <c r="RO323" s="97"/>
      <c r="RP323" s="97"/>
      <c r="RQ323" s="97"/>
      <c r="RR323" s="97"/>
      <c r="RS323" s="97"/>
      <c r="RT323" s="97"/>
      <c r="RU323" s="97"/>
      <c r="RV323" s="97"/>
      <c r="RW323" s="97"/>
      <c r="RX323" s="97"/>
      <c r="RY323" s="97"/>
      <c r="RZ323" s="97"/>
      <c r="SA323" s="97"/>
      <c r="SB323" s="97"/>
      <c r="SC323" s="97"/>
      <c r="SD323" s="97"/>
      <c r="SE323" s="97"/>
      <c r="SF323" s="97"/>
      <c r="SG323" s="97"/>
      <c r="SH323" s="97"/>
      <c r="SI323" s="97"/>
      <c r="SJ323" s="97"/>
      <c r="SK323" s="97"/>
      <c r="SL323" s="97"/>
      <c r="SM323" s="97"/>
      <c r="SN323" s="97"/>
      <c r="SO323" s="97"/>
      <c r="SP323" s="97"/>
      <c r="SQ323" s="97"/>
      <c r="SR323" s="97"/>
      <c r="SS323" s="97"/>
      <c r="ST323" s="97"/>
      <c r="SU323" s="97"/>
      <c r="SV323" s="97"/>
      <c r="SW323" s="97"/>
      <c r="SX323" s="97"/>
      <c r="SY323" s="97"/>
      <c r="SZ323" s="97"/>
      <c r="TA323" s="97"/>
      <c r="TB323" s="97"/>
      <c r="TC323" s="97"/>
      <c r="TD323" s="97"/>
      <c r="TE323" s="97"/>
      <c r="TF323" s="97"/>
      <c r="TG323" s="97"/>
      <c r="TH323" s="97"/>
      <c r="TI323" s="97"/>
      <c r="TJ323" s="97"/>
      <c r="TK323" s="97"/>
      <c r="TL323" s="97"/>
      <c r="TM323" s="97"/>
      <c r="TN323" s="97"/>
      <c r="TO323" s="97"/>
      <c r="TP323" s="97"/>
      <c r="TQ323" s="97"/>
      <c r="TR323" s="97"/>
      <c r="TS323" s="97"/>
      <c r="TT323" s="97"/>
      <c r="TU323" s="97"/>
      <c r="TV323" s="97"/>
      <c r="TW323" s="97"/>
      <c r="TX323" s="97"/>
      <c r="TY323" s="97"/>
      <c r="TZ323" s="97"/>
      <c r="UA323" s="97"/>
      <c r="UB323" s="97"/>
      <c r="UC323" s="97"/>
      <c r="UD323" s="97"/>
      <c r="UE323" s="97"/>
      <c r="UF323" s="97"/>
      <c r="UG323" s="97"/>
      <c r="UH323" s="97"/>
      <c r="UI323" s="97"/>
      <c r="UJ323" s="97"/>
      <c r="UK323" s="97"/>
      <c r="UL323" s="97"/>
      <c r="UM323" s="97"/>
      <c r="UN323" s="97"/>
      <c r="UO323" s="97"/>
      <c r="UP323" s="97"/>
      <c r="UQ323" s="97"/>
      <c r="UR323" s="97"/>
      <c r="US323" s="97"/>
      <c r="UT323" s="97"/>
      <c r="UU323" s="97"/>
      <c r="UV323" s="97"/>
      <c r="UW323" s="97"/>
      <c r="UX323" s="97"/>
      <c r="UY323" s="97"/>
      <c r="UZ323" s="97"/>
      <c r="VA323" s="97"/>
      <c r="VB323" s="97"/>
      <c r="VC323" s="97"/>
      <c r="VD323" s="97"/>
      <c r="VE323" s="97"/>
      <c r="VF323" s="97"/>
    </row>
    <row r="324" spans="1:578" s="102" customFormat="1" ht="15">
      <c r="A324" s="84">
        <v>246</v>
      </c>
      <c r="B324" s="29" t="s">
        <v>43</v>
      </c>
      <c r="C324" s="85" t="s">
        <v>44</v>
      </c>
      <c r="D324" s="86">
        <v>203</v>
      </c>
      <c r="E324" s="85" t="s">
        <v>45</v>
      </c>
      <c r="F324" s="25" t="s">
        <v>46</v>
      </c>
      <c r="G324" s="88" t="s">
        <v>784</v>
      </c>
      <c r="H324" s="26" t="s">
        <v>785</v>
      </c>
      <c r="I324" s="89">
        <v>39371</v>
      </c>
      <c r="J324" s="90" t="s">
        <v>309</v>
      </c>
      <c r="K324" s="90"/>
      <c r="L324" s="88">
        <v>40</v>
      </c>
      <c r="M324" s="88" t="s">
        <v>54</v>
      </c>
      <c r="N324" s="88" t="s">
        <v>59</v>
      </c>
      <c r="O324" s="26" t="s">
        <v>786</v>
      </c>
      <c r="P324" s="87" t="s">
        <v>1194</v>
      </c>
      <c r="Q324" s="34" t="s">
        <v>1148</v>
      </c>
      <c r="R324" s="88">
        <v>1</v>
      </c>
      <c r="S324" s="92">
        <f>9872+450+600</f>
        <v>10922</v>
      </c>
      <c r="T324" s="92">
        <v>600</v>
      </c>
      <c r="U324" s="92"/>
      <c r="V324" s="91">
        <f t="shared" si="140"/>
        <v>11522</v>
      </c>
      <c r="W324" s="92"/>
      <c r="X324" s="92"/>
      <c r="Y324" s="92">
        <f t="shared" si="141"/>
        <v>11522</v>
      </c>
      <c r="Z324" s="92">
        <v>815</v>
      </c>
      <c r="AA324" s="92">
        <v>496</v>
      </c>
      <c r="AB324" s="92">
        <f>102.68*3</f>
        <v>308.04000000000002</v>
      </c>
      <c r="AC324" s="92">
        <f t="shared" si="142"/>
        <v>2016.35</v>
      </c>
      <c r="AD324" s="92">
        <f t="shared" si="143"/>
        <v>345.65999999999997</v>
      </c>
      <c r="AE324" s="92">
        <f t="shared" si="144"/>
        <v>587.62199999999996</v>
      </c>
      <c r="AF324" s="92">
        <f t="shared" si="145"/>
        <v>230.44</v>
      </c>
      <c r="AG324" s="92">
        <f t="shared" si="146"/>
        <v>2138.833333333333</v>
      </c>
      <c r="AH324" s="92">
        <f t="shared" si="147"/>
        <v>21388.333333333332</v>
      </c>
      <c r="AI324" s="92">
        <f t="shared" si="148"/>
        <v>6416.5</v>
      </c>
      <c r="AJ324" s="92">
        <f t="shared" si="149"/>
        <v>18816.417555555556</v>
      </c>
      <c r="AK324" s="92">
        <f t="shared" si="150"/>
        <v>225797.01066666667</v>
      </c>
      <c r="AL324" s="92"/>
      <c r="AM324" s="92"/>
      <c r="AN324" s="92"/>
      <c r="AO324" s="92"/>
      <c r="AP324" s="97"/>
      <c r="AQ324" s="94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  <c r="HG324" s="97"/>
      <c r="HH324" s="97"/>
      <c r="HI324" s="97"/>
      <c r="HJ324" s="97"/>
      <c r="HK324" s="97"/>
      <c r="HL324" s="97"/>
      <c r="HM324" s="97"/>
      <c r="HN324" s="97"/>
      <c r="HO324" s="97"/>
      <c r="HP324" s="97"/>
      <c r="HQ324" s="97"/>
      <c r="HR324" s="97"/>
      <c r="HS324" s="97"/>
      <c r="HT324" s="97"/>
      <c r="HU324" s="97"/>
      <c r="HV324" s="97"/>
      <c r="HW324" s="97"/>
      <c r="HX324" s="97"/>
      <c r="HY324" s="97"/>
      <c r="HZ324" s="97"/>
      <c r="IA324" s="97"/>
      <c r="IB324" s="97"/>
      <c r="IC324" s="97"/>
      <c r="ID324" s="97"/>
      <c r="IE324" s="97"/>
      <c r="IF324" s="97"/>
      <c r="IG324" s="97"/>
      <c r="IH324" s="97"/>
      <c r="II324" s="97"/>
      <c r="IJ324" s="97"/>
      <c r="IK324" s="97"/>
      <c r="IL324" s="97"/>
      <c r="IM324" s="97"/>
      <c r="IN324" s="97"/>
      <c r="IO324" s="97"/>
      <c r="IP324" s="97"/>
      <c r="IQ324" s="97"/>
      <c r="IR324" s="97"/>
      <c r="IS324" s="97"/>
      <c r="IT324" s="97"/>
      <c r="IU324" s="97"/>
      <c r="IV324" s="97"/>
      <c r="IW324" s="97"/>
      <c r="IX324" s="97"/>
      <c r="IY324" s="97"/>
      <c r="IZ324" s="97"/>
      <c r="JA324" s="97"/>
      <c r="JB324" s="97"/>
      <c r="JC324" s="97"/>
      <c r="JD324" s="97"/>
      <c r="JE324" s="97"/>
      <c r="JF324" s="97"/>
      <c r="JG324" s="97"/>
      <c r="JH324" s="97"/>
      <c r="JI324" s="97"/>
      <c r="JJ324" s="97"/>
      <c r="JK324" s="97"/>
      <c r="JL324" s="97"/>
      <c r="JM324" s="97"/>
      <c r="JN324" s="97"/>
      <c r="JO324" s="97"/>
      <c r="JP324" s="97"/>
      <c r="JQ324" s="97"/>
      <c r="JR324" s="97"/>
      <c r="JS324" s="97"/>
      <c r="JT324" s="97"/>
      <c r="JU324" s="97"/>
      <c r="JV324" s="97"/>
      <c r="JW324" s="97"/>
      <c r="JX324" s="97"/>
      <c r="JY324" s="97"/>
      <c r="JZ324" s="97"/>
      <c r="KA324" s="97"/>
      <c r="KB324" s="97"/>
      <c r="KC324" s="97"/>
      <c r="KD324" s="97"/>
      <c r="KE324" s="97"/>
      <c r="KF324" s="97"/>
      <c r="KG324" s="97"/>
      <c r="KH324" s="97"/>
      <c r="KI324" s="97"/>
      <c r="KJ324" s="97"/>
      <c r="KK324" s="97"/>
      <c r="KL324" s="97"/>
      <c r="KM324" s="97"/>
      <c r="KN324" s="97"/>
      <c r="KO324" s="97"/>
      <c r="KP324" s="97"/>
      <c r="KQ324" s="97"/>
      <c r="KR324" s="97"/>
      <c r="KS324" s="97"/>
      <c r="KT324" s="97"/>
      <c r="KU324" s="97"/>
      <c r="KV324" s="97"/>
      <c r="KW324" s="97"/>
      <c r="KX324" s="97"/>
      <c r="KY324" s="97"/>
      <c r="KZ324" s="97"/>
      <c r="LA324" s="97"/>
      <c r="LB324" s="97"/>
      <c r="LC324" s="97"/>
      <c r="LD324" s="97"/>
      <c r="LE324" s="97"/>
      <c r="LF324" s="97"/>
      <c r="LG324" s="97"/>
      <c r="LH324" s="97"/>
      <c r="LI324" s="97"/>
      <c r="LJ324" s="97"/>
      <c r="LK324" s="97"/>
      <c r="LL324" s="97"/>
      <c r="LM324" s="97"/>
      <c r="LN324" s="97"/>
      <c r="LO324" s="97"/>
      <c r="LP324" s="97"/>
      <c r="LQ324" s="97"/>
      <c r="LR324" s="97"/>
      <c r="LS324" s="97"/>
      <c r="LT324" s="97"/>
      <c r="LU324" s="97"/>
      <c r="LV324" s="97"/>
      <c r="LW324" s="97"/>
      <c r="LX324" s="97"/>
      <c r="LY324" s="97"/>
      <c r="LZ324" s="97"/>
      <c r="MA324" s="97"/>
      <c r="MB324" s="97"/>
      <c r="MC324" s="97"/>
      <c r="MD324" s="97"/>
      <c r="ME324" s="97"/>
      <c r="MF324" s="97"/>
      <c r="MG324" s="97"/>
      <c r="MH324" s="97"/>
      <c r="MI324" s="97"/>
      <c r="MJ324" s="97"/>
      <c r="MK324" s="97"/>
      <c r="ML324" s="97"/>
      <c r="MM324" s="97"/>
      <c r="MN324" s="97"/>
      <c r="MO324" s="97"/>
      <c r="MP324" s="97"/>
      <c r="MQ324" s="97"/>
      <c r="MR324" s="97"/>
      <c r="MS324" s="97"/>
      <c r="MT324" s="97"/>
      <c r="MU324" s="97"/>
      <c r="MV324" s="97"/>
      <c r="MW324" s="97"/>
      <c r="MX324" s="97"/>
      <c r="MY324" s="97"/>
      <c r="MZ324" s="97"/>
      <c r="NA324" s="97"/>
      <c r="NB324" s="97"/>
      <c r="NC324" s="97"/>
      <c r="ND324" s="97"/>
      <c r="NE324" s="97"/>
      <c r="NF324" s="97"/>
      <c r="NG324" s="97"/>
      <c r="NH324" s="97"/>
      <c r="NI324" s="97"/>
      <c r="NJ324" s="97"/>
      <c r="NK324" s="97"/>
      <c r="NL324" s="97"/>
      <c r="NM324" s="97"/>
      <c r="NN324" s="97"/>
      <c r="NO324" s="97"/>
      <c r="NP324" s="97"/>
      <c r="NQ324" s="97"/>
      <c r="NR324" s="97"/>
      <c r="NS324" s="97"/>
      <c r="NT324" s="97"/>
      <c r="NU324" s="97"/>
      <c r="NV324" s="97"/>
      <c r="NW324" s="97"/>
      <c r="NX324" s="97"/>
      <c r="NY324" s="97"/>
      <c r="NZ324" s="97"/>
      <c r="OA324" s="97"/>
      <c r="OB324" s="97"/>
      <c r="OC324" s="97"/>
      <c r="OD324" s="97"/>
      <c r="OE324" s="97"/>
      <c r="OF324" s="97"/>
      <c r="OG324" s="97"/>
      <c r="OH324" s="97"/>
      <c r="OI324" s="97"/>
      <c r="OJ324" s="97"/>
      <c r="OK324" s="97"/>
      <c r="OL324" s="97"/>
      <c r="OM324" s="97"/>
      <c r="ON324" s="97"/>
      <c r="OO324" s="97"/>
      <c r="OP324" s="97"/>
      <c r="OQ324" s="97"/>
      <c r="OR324" s="97"/>
      <c r="OS324" s="97"/>
      <c r="OT324" s="97"/>
      <c r="OU324" s="97"/>
      <c r="OV324" s="97"/>
      <c r="OW324" s="97"/>
      <c r="OX324" s="97"/>
      <c r="OY324" s="97"/>
      <c r="OZ324" s="97"/>
      <c r="PA324" s="97"/>
      <c r="PB324" s="97"/>
      <c r="PC324" s="97"/>
      <c r="PD324" s="97"/>
      <c r="PE324" s="97"/>
      <c r="PF324" s="97"/>
      <c r="PG324" s="97"/>
      <c r="PH324" s="97"/>
      <c r="PI324" s="97"/>
      <c r="PJ324" s="97"/>
      <c r="PK324" s="97"/>
      <c r="PL324" s="97"/>
      <c r="PM324" s="97"/>
      <c r="PN324" s="97"/>
      <c r="PO324" s="97"/>
      <c r="PP324" s="97"/>
      <c r="PQ324" s="97"/>
      <c r="PR324" s="97"/>
      <c r="PS324" s="97"/>
      <c r="PT324" s="97"/>
      <c r="PU324" s="97"/>
      <c r="PV324" s="97"/>
      <c r="PW324" s="97"/>
      <c r="PX324" s="97"/>
      <c r="PY324" s="97"/>
      <c r="PZ324" s="97"/>
      <c r="QA324" s="97"/>
      <c r="QB324" s="97"/>
      <c r="QC324" s="97"/>
      <c r="QD324" s="97"/>
      <c r="QE324" s="97"/>
      <c r="QF324" s="97"/>
      <c r="QG324" s="97"/>
      <c r="QH324" s="97"/>
      <c r="QI324" s="97"/>
      <c r="QJ324" s="97"/>
      <c r="QK324" s="97"/>
      <c r="QL324" s="97"/>
      <c r="QM324" s="97"/>
      <c r="QN324" s="97"/>
      <c r="QO324" s="97"/>
      <c r="QP324" s="97"/>
      <c r="QQ324" s="97"/>
      <c r="QR324" s="97"/>
      <c r="QS324" s="97"/>
      <c r="QT324" s="97"/>
      <c r="QU324" s="97"/>
      <c r="QV324" s="97"/>
      <c r="QW324" s="97"/>
      <c r="QX324" s="97"/>
      <c r="QY324" s="97"/>
      <c r="QZ324" s="97"/>
      <c r="RA324" s="97"/>
      <c r="RB324" s="97"/>
      <c r="RC324" s="97"/>
      <c r="RD324" s="97"/>
      <c r="RE324" s="97"/>
      <c r="RF324" s="97"/>
      <c r="RG324" s="97"/>
      <c r="RH324" s="97"/>
      <c r="RI324" s="97"/>
      <c r="RJ324" s="97"/>
      <c r="RK324" s="97"/>
      <c r="RL324" s="97"/>
      <c r="RM324" s="97"/>
      <c r="RN324" s="97"/>
      <c r="RO324" s="97"/>
      <c r="RP324" s="97"/>
      <c r="RQ324" s="97"/>
      <c r="RR324" s="97"/>
      <c r="RS324" s="97"/>
      <c r="RT324" s="97"/>
      <c r="RU324" s="97"/>
      <c r="RV324" s="97"/>
      <c r="RW324" s="97"/>
      <c r="RX324" s="97"/>
      <c r="RY324" s="97"/>
      <c r="RZ324" s="97"/>
      <c r="SA324" s="97"/>
      <c r="SB324" s="97"/>
      <c r="SC324" s="97"/>
      <c r="SD324" s="97"/>
      <c r="SE324" s="97"/>
      <c r="SF324" s="97"/>
      <c r="SG324" s="97"/>
      <c r="SH324" s="97"/>
      <c r="SI324" s="97"/>
      <c r="SJ324" s="97"/>
      <c r="SK324" s="97"/>
      <c r="SL324" s="97"/>
      <c r="SM324" s="97"/>
      <c r="SN324" s="97"/>
      <c r="SO324" s="97"/>
      <c r="SP324" s="97"/>
      <c r="SQ324" s="97"/>
      <c r="SR324" s="97"/>
      <c r="SS324" s="97"/>
      <c r="ST324" s="97"/>
      <c r="SU324" s="97"/>
      <c r="SV324" s="97"/>
      <c r="SW324" s="97"/>
      <c r="SX324" s="97"/>
      <c r="SY324" s="97"/>
      <c r="SZ324" s="97"/>
      <c r="TA324" s="97"/>
      <c r="TB324" s="97"/>
      <c r="TC324" s="97"/>
      <c r="TD324" s="97"/>
      <c r="TE324" s="97"/>
      <c r="TF324" s="97"/>
      <c r="TG324" s="97"/>
      <c r="TH324" s="97"/>
      <c r="TI324" s="97"/>
      <c r="TJ324" s="97"/>
      <c r="TK324" s="97"/>
      <c r="TL324" s="97"/>
      <c r="TM324" s="97"/>
      <c r="TN324" s="97"/>
      <c r="TO324" s="97"/>
      <c r="TP324" s="97"/>
      <c r="TQ324" s="97"/>
      <c r="TR324" s="97"/>
      <c r="TS324" s="97"/>
      <c r="TT324" s="97"/>
      <c r="TU324" s="97"/>
      <c r="TV324" s="97"/>
      <c r="TW324" s="97"/>
      <c r="TX324" s="97"/>
      <c r="TY324" s="97"/>
      <c r="TZ324" s="97"/>
      <c r="UA324" s="97"/>
      <c r="UB324" s="97"/>
      <c r="UC324" s="97"/>
      <c r="UD324" s="97"/>
      <c r="UE324" s="97"/>
      <c r="UF324" s="97"/>
      <c r="UG324" s="97"/>
      <c r="UH324" s="97"/>
      <c r="UI324" s="97"/>
      <c r="UJ324" s="97"/>
      <c r="UK324" s="97"/>
      <c r="UL324" s="97"/>
      <c r="UM324" s="97"/>
      <c r="UN324" s="97"/>
      <c r="UO324" s="97"/>
      <c r="UP324" s="97"/>
      <c r="UQ324" s="97"/>
      <c r="UR324" s="97"/>
      <c r="US324" s="97"/>
      <c r="UT324" s="97"/>
      <c r="UU324" s="97"/>
      <c r="UV324" s="97"/>
      <c r="UW324" s="97"/>
      <c r="UX324" s="97"/>
      <c r="UY324" s="97"/>
      <c r="UZ324" s="97"/>
      <c r="VA324" s="97"/>
      <c r="VB324" s="97"/>
      <c r="VC324" s="97"/>
      <c r="VD324" s="97"/>
      <c r="VE324" s="97"/>
      <c r="VF324" s="97"/>
    </row>
    <row r="325" spans="1:578" s="102" customFormat="1" ht="15">
      <c r="A325" s="84">
        <v>247</v>
      </c>
      <c r="B325" s="29" t="s">
        <v>43</v>
      </c>
      <c r="C325" s="85" t="s">
        <v>44</v>
      </c>
      <c r="D325" s="86">
        <v>203</v>
      </c>
      <c r="E325" s="85" t="s">
        <v>45</v>
      </c>
      <c r="F325" s="25" t="s">
        <v>46</v>
      </c>
      <c r="G325" s="88" t="s">
        <v>787</v>
      </c>
      <c r="H325" s="26" t="s">
        <v>788</v>
      </c>
      <c r="I325" s="89">
        <v>39539</v>
      </c>
      <c r="J325" s="90" t="s">
        <v>309</v>
      </c>
      <c r="K325" s="90"/>
      <c r="L325" s="88">
        <v>40</v>
      </c>
      <c r="M325" s="88" t="s">
        <v>54</v>
      </c>
      <c r="N325" s="88" t="s">
        <v>59</v>
      </c>
      <c r="O325" s="26" t="s">
        <v>786</v>
      </c>
      <c r="P325" s="87" t="s">
        <v>1194</v>
      </c>
      <c r="Q325" s="34" t="s">
        <v>1148</v>
      </c>
      <c r="R325" s="88">
        <v>1</v>
      </c>
      <c r="S325" s="92">
        <f>9872+450+600</f>
        <v>10922</v>
      </c>
      <c r="T325" s="92">
        <v>600</v>
      </c>
      <c r="U325" s="92"/>
      <c r="V325" s="91">
        <f t="shared" si="140"/>
        <v>11522</v>
      </c>
      <c r="W325" s="92"/>
      <c r="X325" s="92"/>
      <c r="Y325" s="92">
        <f t="shared" si="141"/>
        <v>11522</v>
      </c>
      <c r="Z325" s="92">
        <v>815</v>
      </c>
      <c r="AA325" s="92">
        <v>496</v>
      </c>
      <c r="AB325" s="92">
        <f>102.68*3</f>
        <v>308.04000000000002</v>
      </c>
      <c r="AC325" s="92">
        <f t="shared" si="142"/>
        <v>2016.35</v>
      </c>
      <c r="AD325" s="92">
        <f t="shared" si="143"/>
        <v>345.65999999999997</v>
      </c>
      <c r="AE325" s="92">
        <f t="shared" si="144"/>
        <v>587.62199999999996</v>
      </c>
      <c r="AF325" s="92">
        <f t="shared" si="145"/>
        <v>230.44</v>
      </c>
      <c r="AG325" s="92">
        <f t="shared" si="146"/>
        <v>2138.833333333333</v>
      </c>
      <c r="AH325" s="92">
        <f t="shared" si="147"/>
        <v>21388.333333333332</v>
      </c>
      <c r="AI325" s="92">
        <f t="shared" si="148"/>
        <v>6416.5</v>
      </c>
      <c r="AJ325" s="92">
        <f t="shared" si="149"/>
        <v>18816.417555555556</v>
      </c>
      <c r="AK325" s="92">
        <f t="shared" si="150"/>
        <v>225797.01066666667</v>
      </c>
      <c r="AL325" s="92"/>
      <c r="AM325" s="92"/>
      <c r="AN325" s="92"/>
      <c r="AO325" s="92"/>
      <c r="AP325" s="97"/>
      <c r="AQ325" s="94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  <c r="HG325" s="97"/>
      <c r="HH325" s="97"/>
      <c r="HI325" s="97"/>
      <c r="HJ325" s="97"/>
      <c r="HK325" s="97"/>
      <c r="HL325" s="97"/>
      <c r="HM325" s="97"/>
      <c r="HN325" s="97"/>
      <c r="HO325" s="97"/>
      <c r="HP325" s="97"/>
      <c r="HQ325" s="97"/>
      <c r="HR325" s="97"/>
      <c r="HS325" s="97"/>
      <c r="HT325" s="97"/>
      <c r="HU325" s="97"/>
      <c r="HV325" s="97"/>
      <c r="HW325" s="97"/>
      <c r="HX325" s="97"/>
      <c r="HY325" s="97"/>
      <c r="HZ325" s="97"/>
      <c r="IA325" s="97"/>
      <c r="IB325" s="97"/>
      <c r="IC325" s="97"/>
      <c r="ID325" s="97"/>
      <c r="IE325" s="97"/>
      <c r="IF325" s="97"/>
      <c r="IG325" s="97"/>
      <c r="IH325" s="97"/>
      <c r="II325" s="97"/>
      <c r="IJ325" s="97"/>
      <c r="IK325" s="97"/>
      <c r="IL325" s="97"/>
      <c r="IM325" s="97"/>
      <c r="IN325" s="97"/>
      <c r="IO325" s="97"/>
      <c r="IP325" s="97"/>
      <c r="IQ325" s="97"/>
      <c r="IR325" s="97"/>
      <c r="IS325" s="97"/>
      <c r="IT325" s="97"/>
      <c r="IU325" s="97"/>
      <c r="IV325" s="97"/>
      <c r="IW325" s="97"/>
      <c r="IX325" s="97"/>
      <c r="IY325" s="97"/>
      <c r="IZ325" s="97"/>
      <c r="JA325" s="97"/>
      <c r="JB325" s="97"/>
      <c r="JC325" s="97"/>
      <c r="JD325" s="97"/>
      <c r="JE325" s="97"/>
      <c r="JF325" s="97"/>
      <c r="JG325" s="97"/>
      <c r="JH325" s="97"/>
      <c r="JI325" s="97"/>
      <c r="JJ325" s="97"/>
      <c r="JK325" s="97"/>
      <c r="JL325" s="97"/>
      <c r="JM325" s="97"/>
      <c r="JN325" s="97"/>
      <c r="JO325" s="97"/>
      <c r="JP325" s="97"/>
      <c r="JQ325" s="97"/>
      <c r="JR325" s="97"/>
      <c r="JS325" s="97"/>
      <c r="JT325" s="97"/>
      <c r="JU325" s="97"/>
      <c r="JV325" s="97"/>
      <c r="JW325" s="97"/>
      <c r="JX325" s="97"/>
      <c r="JY325" s="97"/>
      <c r="JZ325" s="97"/>
      <c r="KA325" s="97"/>
      <c r="KB325" s="97"/>
      <c r="KC325" s="97"/>
      <c r="KD325" s="97"/>
      <c r="KE325" s="97"/>
      <c r="KF325" s="97"/>
      <c r="KG325" s="97"/>
      <c r="KH325" s="97"/>
      <c r="KI325" s="97"/>
      <c r="KJ325" s="97"/>
      <c r="KK325" s="97"/>
      <c r="KL325" s="97"/>
      <c r="KM325" s="97"/>
      <c r="KN325" s="97"/>
      <c r="KO325" s="97"/>
      <c r="KP325" s="97"/>
      <c r="KQ325" s="97"/>
      <c r="KR325" s="97"/>
      <c r="KS325" s="97"/>
      <c r="KT325" s="97"/>
      <c r="KU325" s="97"/>
      <c r="KV325" s="97"/>
      <c r="KW325" s="97"/>
      <c r="KX325" s="97"/>
      <c r="KY325" s="97"/>
      <c r="KZ325" s="97"/>
      <c r="LA325" s="97"/>
      <c r="LB325" s="97"/>
      <c r="LC325" s="97"/>
      <c r="LD325" s="97"/>
      <c r="LE325" s="97"/>
      <c r="LF325" s="97"/>
      <c r="LG325" s="97"/>
      <c r="LH325" s="97"/>
      <c r="LI325" s="97"/>
      <c r="LJ325" s="97"/>
      <c r="LK325" s="97"/>
      <c r="LL325" s="97"/>
      <c r="LM325" s="97"/>
      <c r="LN325" s="97"/>
      <c r="LO325" s="97"/>
      <c r="LP325" s="97"/>
      <c r="LQ325" s="97"/>
      <c r="LR325" s="97"/>
      <c r="LS325" s="97"/>
      <c r="LT325" s="97"/>
      <c r="LU325" s="97"/>
      <c r="LV325" s="97"/>
      <c r="LW325" s="97"/>
      <c r="LX325" s="97"/>
      <c r="LY325" s="97"/>
      <c r="LZ325" s="97"/>
      <c r="MA325" s="97"/>
      <c r="MB325" s="97"/>
      <c r="MC325" s="97"/>
      <c r="MD325" s="97"/>
      <c r="ME325" s="97"/>
      <c r="MF325" s="97"/>
      <c r="MG325" s="97"/>
      <c r="MH325" s="97"/>
      <c r="MI325" s="97"/>
      <c r="MJ325" s="97"/>
      <c r="MK325" s="97"/>
      <c r="ML325" s="97"/>
      <c r="MM325" s="97"/>
      <c r="MN325" s="97"/>
      <c r="MO325" s="97"/>
      <c r="MP325" s="97"/>
      <c r="MQ325" s="97"/>
      <c r="MR325" s="97"/>
      <c r="MS325" s="97"/>
      <c r="MT325" s="97"/>
      <c r="MU325" s="97"/>
      <c r="MV325" s="97"/>
      <c r="MW325" s="97"/>
      <c r="MX325" s="97"/>
      <c r="MY325" s="97"/>
      <c r="MZ325" s="97"/>
      <c r="NA325" s="97"/>
      <c r="NB325" s="97"/>
      <c r="NC325" s="97"/>
      <c r="ND325" s="97"/>
      <c r="NE325" s="97"/>
      <c r="NF325" s="97"/>
      <c r="NG325" s="97"/>
      <c r="NH325" s="97"/>
      <c r="NI325" s="97"/>
      <c r="NJ325" s="97"/>
      <c r="NK325" s="97"/>
      <c r="NL325" s="97"/>
      <c r="NM325" s="97"/>
      <c r="NN325" s="97"/>
      <c r="NO325" s="97"/>
      <c r="NP325" s="97"/>
      <c r="NQ325" s="97"/>
      <c r="NR325" s="97"/>
      <c r="NS325" s="97"/>
      <c r="NT325" s="97"/>
      <c r="NU325" s="97"/>
      <c r="NV325" s="97"/>
      <c r="NW325" s="97"/>
      <c r="NX325" s="97"/>
      <c r="NY325" s="97"/>
      <c r="NZ325" s="97"/>
      <c r="OA325" s="97"/>
      <c r="OB325" s="97"/>
      <c r="OC325" s="97"/>
      <c r="OD325" s="97"/>
      <c r="OE325" s="97"/>
      <c r="OF325" s="97"/>
      <c r="OG325" s="97"/>
      <c r="OH325" s="97"/>
      <c r="OI325" s="97"/>
      <c r="OJ325" s="97"/>
      <c r="OK325" s="97"/>
      <c r="OL325" s="97"/>
      <c r="OM325" s="97"/>
      <c r="ON325" s="97"/>
      <c r="OO325" s="97"/>
      <c r="OP325" s="97"/>
      <c r="OQ325" s="97"/>
      <c r="OR325" s="97"/>
      <c r="OS325" s="97"/>
      <c r="OT325" s="97"/>
      <c r="OU325" s="97"/>
      <c r="OV325" s="97"/>
      <c r="OW325" s="97"/>
      <c r="OX325" s="97"/>
      <c r="OY325" s="97"/>
      <c r="OZ325" s="97"/>
      <c r="PA325" s="97"/>
      <c r="PB325" s="97"/>
      <c r="PC325" s="97"/>
      <c r="PD325" s="97"/>
      <c r="PE325" s="97"/>
      <c r="PF325" s="97"/>
      <c r="PG325" s="97"/>
      <c r="PH325" s="97"/>
      <c r="PI325" s="97"/>
      <c r="PJ325" s="97"/>
      <c r="PK325" s="97"/>
      <c r="PL325" s="97"/>
      <c r="PM325" s="97"/>
      <c r="PN325" s="97"/>
      <c r="PO325" s="97"/>
      <c r="PP325" s="97"/>
      <c r="PQ325" s="97"/>
      <c r="PR325" s="97"/>
      <c r="PS325" s="97"/>
      <c r="PT325" s="97"/>
      <c r="PU325" s="97"/>
      <c r="PV325" s="97"/>
      <c r="PW325" s="97"/>
      <c r="PX325" s="97"/>
      <c r="PY325" s="97"/>
      <c r="PZ325" s="97"/>
      <c r="QA325" s="97"/>
      <c r="QB325" s="97"/>
      <c r="QC325" s="97"/>
      <c r="QD325" s="97"/>
      <c r="QE325" s="97"/>
      <c r="QF325" s="97"/>
      <c r="QG325" s="97"/>
      <c r="QH325" s="97"/>
      <c r="QI325" s="97"/>
      <c r="QJ325" s="97"/>
      <c r="QK325" s="97"/>
      <c r="QL325" s="97"/>
      <c r="QM325" s="97"/>
      <c r="QN325" s="97"/>
      <c r="QO325" s="97"/>
      <c r="QP325" s="97"/>
      <c r="QQ325" s="97"/>
      <c r="QR325" s="97"/>
      <c r="QS325" s="97"/>
      <c r="QT325" s="97"/>
      <c r="QU325" s="97"/>
      <c r="QV325" s="97"/>
      <c r="QW325" s="97"/>
      <c r="QX325" s="97"/>
      <c r="QY325" s="97"/>
      <c r="QZ325" s="97"/>
      <c r="RA325" s="97"/>
      <c r="RB325" s="97"/>
      <c r="RC325" s="97"/>
      <c r="RD325" s="97"/>
      <c r="RE325" s="97"/>
      <c r="RF325" s="97"/>
      <c r="RG325" s="97"/>
      <c r="RH325" s="97"/>
      <c r="RI325" s="97"/>
      <c r="RJ325" s="97"/>
      <c r="RK325" s="97"/>
      <c r="RL325" s="97"/>
      <c r="RM325" s="97"/>
      <c r="RN325" s="97"/>
      <c r="RO325" s="97"/>
      <c r="RP325" s="97"/>
      <c r="RQ325" s="97"/>
      <c r="RR325" s="97"/>
      <c r="RS325" s="97"/>
      <c r="RT325" s="97"/>
      <c r="RU325" s="97"/>
      <c r="RV325" s="97"/>
      <c r="RW325" s="97"/>
      <c r="RX325" s="97"/>
      <c r="RY325" s="97"/>
      <c r="RZ325" s="97"/>
      <c r="SA325" s="97"/>
      <c r="SB325" s="97"/>
      <c r="SC325" s="97"/>
      <c r="SD325" s="97"/>
      <c r="SE325" s="97"/>
      <c r="SF325" s="97"/>
      <c r="SG325" s="97"/>
      <c r="SH325" s="97"/>
      <c r="SI325" s="97"/>
      <c r="SJ325" s="97"/>
      <c r="SK325" s="97"/>
      <c r="SL325" s="97"/>
      <c r="SM325" s="97"/>
      <c r="SN325" s="97"/>
      <c r="SO325" s="97"/>
      <c r="SP325" s="97"/>
      <c r="SQ325" s="97"/>
      <c r="SR325" s="97"/>
      <c r="SS325" s="97"/>
      <c r="ST325" s="97"/>
      <c r="SU325" s="97"/>
      <c r="SV325" s="97"/>
      <c r="SW325" s="97"/>
      <c r="SX325" s="97"/>
      <c r="SY325" s="97"/>
      <c r="SZ325" s="97"/>
      <c r="TA325" s="97"/>
      <c r="TB325" s="97"/>
      <c r="TC325" s="97"/>
      <c r="TD325" s="97"/>
      <c r="TE325" s="97"/>
      <c r="TF325" s="97"/>
      <c r="TG325" s="97"/>
      <c r="TH325" s="97"/>
      <c r="TI325" s="97"/>
      <c r="TJ325" s="97"/>
      <c r="TK325" s="97"/>
      <c r="TL325" s="97"/>
      <c r="TM325" s="97"/>
      <c r="TN325" s="97"/>
      <c r="TO325" s="97"/>
      <c r="TP325" s="97"/>
      <c r="TQ325" s="97"/>
      <c r="TR325" s="97"/>
      <c r="TS325" s="97"/>
      <c r="TT325" s="97"/>
      <c r="TU325" s="97"/>
      <c r="TV325" s="97"/>
      <c r="TW325" s="97"/>
      <c r="TX325" s="97"/>
      <c r="TY325" s="97"/>
      <c r="TZ325" s="97"/>
      <c r="UA325" s="97"/>
      <c r="UB325" s="97"/>
      <c r="UC325" s="97"/>
      <c r="UD325" s="97"/>
      <c r="UE325" s="97"/>
      <c r="UF325" s="97"/>
      <c r="UG325" s="97"/>
      <c r="UH325" s="97"/>
      <c r="UI325" s="97"/>
      <c r="UJ325" s="97"/>
      <c r="UK325" s="97"/>
      <c r="UL325" s="97"/>
      <c r="UM325" s="97"/>
      <c r="UN325" s="97"/>
      <c r="UO325" s="97"/>
      <c r="UP325" s="97"/>
      <c r="UQ325" s="97"/>
      <c r="UR325" s="97"/>
      <c r="US325" s="97"/>
      <c r="UT325" s="97"/>
      <c r="UU325" s="97"/>
      <c r="UV325" s="97"/>
      <c r="UW325" s="97"/>
      <c r="UX325" s="97"/>
      <c r="UY325" s="97"/>
      <c r="UZ325" s="97"/>
      <c r="VA325" s="97"/>
      <c r="VB325" s="97"/>
      <c r="VC325" s="97"/>
      <c r="VD325" s="97"/>
      <c r="VE325" s="97"/>
      <c r="VF325" s="97"/>
    </row>
    <row r="326" spans="1:578" s="97" customFormat="1" ht="15">
      <c r="A326" s="84">
        <v>248</v>
      </c>
      <c r="B326" s="29" t="s">
        <v>43</v>
      </c>
      <c r="C326" s="85" t="s">
        <v>44</v>
      </c>
      <c r="D326" s="86">
        <v>203</v>
      </c>
      <c r="E326" s="85" t="s">
        <v>45</v>
      </c>
      <c r="F326" s="25" t="s">
        <v>46</v>
      </c>
      <c r="G326" s="88" t="s">
        <v>789</v>
      </c>
      <c r="H326" s="26" t="s">
        <v>790</v>
      </c>
      <c r="I326" s="89">
        <v>40010</v>
      </c>
      <c r="J326" s="90" t="s">
        <v>309</v>
      </c>
      <c r="K326" s="90"/>
      <c r="L326" s="88">
        <v>40</v>
      </c>
      <c r="M326" s="88" t="s">
        <v>54</v>
      </c>
      <c r="N326" s="88" t="s">
        <v>59</v>
      </c>
      <c r="O326" s="26" t="s">
        <v>786</v>
      </c>
      <c r="P326" s="87" t="s">
        <v>1194</v>
      </c>
      <c r="Q326" s="34" t="s">
        <v>1148</v>
      </c>
      <c r="R326" s="88">
        <v>1</v>
      </c>
      <c r="S326" s="92">
        <f>9872+450+600</f>
        <v>10922</v>
      </c>
      <c r="T326" s="92">
        <v>600</v>
      </c>
      <c r="U326" s="92"/>
      <c r="V326" s="91">
        <f t="shared" si="140"/>
        <v>11522</v>
      </c>
      <c r="W326" s="92"/>
      <c r="X326" s="92"/>
      <c r="Y326" s="92">
        <f t="shared" si="141"/>
        <v>11522</v>
      </c>
      <c r="Z326" s="92">
        <v>815</v>
      </c>
      <c r="AA326" s="92">
        <v>496</v>
      </c>
      <c r="AB326" s="92">
        <f>102.68*3</f>
        <v>308.04000000000002</v>
      </c>
      <c r="AC326" s="92">
        <f t="shared" si="142"/>
        <v>2016.35</v>
      </c>
      <c r="AD326" s="92">
        <f t="shared" si="143"/>
        <v>345.65999999999997</v>
      </c>
      <c r="AE326" s="92">
        <f t="shared" si="144"/>
        <v>587.62199999999996</v>
      </c>
      <c r="AF326" s="92">
        <f t="shared" si="145"/>
        <v>230.44</v>
      </c>
      <c r="AG326" s="92">
        <f t="shared" si="146"/>
        <v>2138.833333333333</v>
      </c>
      <c r="AH326" s="92">
        <f t="shared" si="147"/>
        <v>21388.333333333332</v>
      </c>
      <c r="AI326" s="92">
        <f t="shared" si="148"/>
        <v>6416.5</v>
      </c>
      <c r="AJ326" s="92">
        <f t="shared" si="149"/>
        <v>18816.417555555556</v>
      </c>
      <c r="AK326" s="92">
        <f t="shared" si="150"/>
        <v>225797.01066666667</v>
      </c>
      <c r="AL326" s="92"/>
      <c r="AM326" s="92"/>
      <c r="AN326" s="92"/>
      <c r="AO326" s="92"/>
      <c r="AQ326" s="94"/>
    </row>
    <row r="327" spans="1:578" s="98" customFormat="1" ht="15">
      <c r="A327" s="84">
        <v>249</v>
      </c>
      <c r="B327" s="29" t="s">
        <v>43</v>
      </c>
      <c r="C327" s="85" t="s">
        <v>44</v>
      </c>
      <c r="D327" s="86">
        <v>203</v>
      </c>
      <c r="E327" s="85" t="s">
        <v>45</v>
      </c>
      <c r="F327" s="25" t="s">
        <v>46</v>
      </c>
      <c r="G327" s="29" t="s">
        <v>791</v>
      </c>
      <c r="H327" s="26" t="s">
        <v>792</v>
      </c>
      <c r="I327" s="89">
        <v>43481</v>
      </c>
      <c r="J327" s="90"/>
      <c r="K327" s="90">
        <v>22</v>
      </c>
      <c r="L327" s="88">
        <v>40</v>
      </c>
      <c r="M327" s="88" t="s">
        <v>54</v>
      </c>
      <c r="N327" s="88" t="s">
        <v>50</v>
      </c>
      <c r="O327" s="26" t="s">
        <v>793</v>
      </c>
      <c r="P327" s="87" t="s">
        <v>1194</v>
      </c>
      <c r="Q327" s="34" t="s">
        <v>1148</v>
      </c>
      <c r="R327" s="88">
        <v>1</v>
      </c>
      <c r="S327" s="91">
        <v>42219</v>
      </c>
      <c r="T327" s="91"/>
      <c r="U327" s="91"/>
      <c r="V327" s="91">
        <f t="shared" si="140"/>
        <v>42219</v>
      </c>
      <c r="W327" s="92"/>
      <c r="X327" s="92"/>
      <c r="Y327" s="92">
        <f t="shared" si="141"/>
        <v>42219</v>
      </c>
      <c r="Z327" s="91">
        <v>1865</v>
      </c>
      <c r="AA327" s="91">
        <v>1345</v>
      </c>
      <c r="AB327" s="92"/>
      <c r="AC327" s="92">
        <f t="shared" si="142"/>
        <v>7388.3249999999998</v>
      </c>
      <c r="AD327" s="92">
        <f t="shared" si="143"/>
        <v>1266.57</v>
      </c>
      <c r="AE327" s="92">
        <f t="shared" si="144"/>
        <v>2153.1689999999999</v>
      </c>
      <c r="AF327" s="92">
        <f t="shared" si="145"/>
        <v>844.38</v>
      </c>
      <c r="AG327" s="92">
        <f t="shared" si="146"/>
        <v>7571.5</v>
      </c>
      <c r="AH327" s="92">
        <f t="shared" si="147"/>
        <v>75715</v>
      </c>
      <c r="AI327" s="92">
        <f t="shared" si="148"/>
        <v>22714.5</v>
      </c>
      <c r="AJ327" s="92">
        <f t="shared" si="149"/>
        <v>65914.86066666666</v>
      </c>
      <c r="AK327" s="92">
        <f t="shared" si="150"/>
        <v>790978.32799999998</v>
      </c>
      <c r="AL327" s="93"/>
      <c r="AM327" s="99"/>
      <c r="AN327" s="99"/>
      <c r="AO327" s="99"/>
      <c r="AP327" s="97"/>
      <c r="AQ327" s="94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  <c r="IG327" s="97"/>
      <c r="IH327" s="97"/>
      <c r="II327" s="97"/>
      <c r="IJ327" s="97"/>
      <c r="IK327" s="97"/>
      <c r="IL327" s="97"/>
      <c r="IM327" s="97"/>
      <c r="IN327" s="97"/>
      <c r="IO327" s="97"/>
      <c r="IP327" s="97"/>
      <c r="IQ327" s="97"/>
      <c r="IR327" s="97"/>
      <c r="IS327" s="97"/>
      <c r="IT327" s="97"/>
      <c r="IU327" s="97"/>
      <c r="IV327" s="97"/>
      <c r="IW327" s="97"/>
      <c r="IX327" s="97"/>
      <c r="IY327" s="97"/>
      <c r="IZ327" s="97"/>
      <c r="JA327" s="97"/>
      <c r="JB327" s="97"/>
      <c r="JC327" s="97"/>
      <c r="JD327" s="97"/>
      <c r="JE327" s="97"/>
      <c r="JF327" s="97"/>
      <c r="JG327" s="97"/>
      <c r="JH327" s="97"/>
      <c r="JI327" s="97"/>
      <c r="JJ327" s="97"/>
      <c r="JK327" s="97"/>
      <c r="JL327" s="97"/>
      <c r="JM327" s="97"/>
      <c r="JN327" s="97"/>
      <c r="JO327" s="97"/>
      <c r="JP327" s="97"/>
      <c r="JQ327" s="97"/>
      <c r="JR327" s="97"/>
      <c r="JS327" s="97"/>
      <c r="JT327" s="97"/>
      <c r="JU327" s="97"/>
      <c r="JV327" s="97"/>
      <c r="JW327" s="97"/>
      <c r="JX327" s="97"/>
      <c r="JY327" s="97"/>
      <c r="JZ327" s="97"/>
      <c r="KA327" s="97"/>
      <c r="KB327" s="97"/>
      <c r="KC327" s="97"/>
      <c r="KD327" s="97"/>
      <c r="KE327" s="97"/>
      <c r="KF327" s="97"/>
      <c r="KG327" s="97"/>
      <c r="KH327" s="97"/>
      <c r="KI327" s="97"/>
      <c r="KJ327" s="97"/>
      <c r="KK327" s="97"/>
      <c r="KL327" s="97"/>
      <c r="KM327" s="97"/>
      <c r="KN327" s="97"/>
      <c r="KO327" s="97"/>
      <c r="KP327" s="97"/>
      <c r="KQ327" s="97"/>
      <c r="KR327" s="97"/>
      <c r="KS327" s="97"/>
      <c r="KT327" s="97"/>
      <c r="KU327" s="97"/>
      <c r="KV327" s="97"/>
      <c r="KW327" s="97"/>
      <c r="KX327" s="97"/>
      <c r="KY327" s="97"/>
      <c r="KZ327" s="97"/>
      <c r="LA327" s="97"/>
      <c r="LB327" s="97"/>
      <c r="LC327" s="97"/>
      <c r="LD327" s="97"/>
      <c r="LE327" s="97"/>
      <c r="LF327" s="97"/>
      <c r="LG327" s="97"/>
      <c r="LH327" s="97"/>
      <c r="LI327" s="97"/>
      <c r="LJ327" s="97"/>
      <c r="LK327" s="97"/>
      <c r="LL327" s="97"/>
      <c r="LM327" s="97"/>
      <c r="LN327" s="97"/>
      <c r="LO327" s="97"/>
      <c r="LP327" s="97"/>
      <c r="LQ327" s="97"/>
      <c r="LR327" s="97"/>
      <c r="LS327" s="97"/>
      <c r="LT327" s="97"/>
      <c r="LU327" s="97"/>
      <c r="LV327" s="97"/>
      <c r="LW327" s="97"/>
      <c r="LX327" s="97"/>
      <c r="LY327" s="97"/>
      <c r="LZ327" s="97"/>
      <c r="MA327" s="97"/>
      <c r="MB327" s="97"/>
      <c r="MC327" s="97"/>
      <c r="MD327" s="97"/>
      <c r="ME327" s="97"/>
      <c r="MF327" s="97"/>
      <c r="MG327" s="97"/>
      <c r="MH327" s="97"/>
      <c r="MI327" s="97"/>
      <c r="MJ327" s="97"/>
      <c r="MK327" s="97"/>
      <c r="ML327" s="97"/>
      <c r="MM327" s="97"/>
      <c r="MN327" s="97"/>
      <c r="MO327" s="97"/>
      <c r="MP327" s="97"/>
      <c r="MQ327" s="97"/>
      <c r="MR327" s="97"/>
      <c r="MS327" s="97"/>
      <c r="MT327" s="97"/>
      <c r="MU327" s="97"/>
      <c r="MV327" s="97"/>
      <c r="MW327" s="97"/>
      <c r="MX327" s="97"/>
      <c r="MY327" s="97"/>
      <c r="MZ327" s="97"/>
      <c r="NA327" s="97"/>
      <c r="NB327" s="97"/>
      <c r="NC327" s="97"/>
      <c r="ND327" s="97"/>
      <c r="NE327" s="97"/>
      <c r="NF327" s="97"/>
      <c r="NG327" s="97"/>
      <c r="NH327" s="97"/>
      <c r="NI327" s="97"/>
      <c r="NJ327" s="97"/>
      <c r="NK327" s="97"/>
      <c r="NL327" s="97"/>
      <c r="NM327" s="97"/>
      <c r="NN327" s="97"/>
      <c r="NO327" s="97"/>
      <c r="NP327" s="97"/>
      <c r="NQ327" s="97"/>
      <c r="NR327" s="97"/>
      <c r="NS327" s="97"/>
      <c r="NT327" s="97"/>
      <c r="NU327" s="97"/>
      <c r="NV327" s="97"/>
      <c r="NW327" s="97"/>
      <c r="NX327" s="97"/>
      <c r="NY327" s="97"/>
      <c r="NZ327" s="97"/>
      <c r="OA327" s="97"/>
      <c r="OB327" s="97"/>
      <c r="OC327" s="97"/>
      <c r="OD327" s="97"/>
      <c r="OE327" s="97"/>
      <c r="OF327" s="97"/>
      <c r="OG327" s="97"/>
      <c r="OH327" s="97"/>
      <c r="OI327" s="97"/>
      <c r="OJ327" s="97"/>
      <c r="OK327" s="97"/>
      <c r="OL327" s="97"/>
      <c r="OM327" s="97"/>
      <c r="ON327" s="97"/>
      <c r="OO327" s="97"/>
      <c r="OP327" s="97"/>
      <c r="OQ327" s="97"/>
      <c r="OR327" s="97"/>
      <c r="OS327" s="97"/>
      <c r="OT327" s="97"/>
      <c r="OU327" s="97"/>
      <c r="OV327" s="97"/>
      <c r="OW327" s="97"/>
      <c r="OX327" s="97"/>
      <c r="OY327" s="97"/>
      <c r="OZ327" s="97"/>
      <c r="PA327" s="97"/>
      <c r="PB327" s="97"/>
      <c r="PC327" s="97"/>
      <c r="PD327" s="97"/>
      <c r="PE327" s="97"/>
      <c r="PF327" s="97"/>
      <c r="PG327" s="97"/>
      <c r="PH327" s="97"/>
      <c r="PI327" s="97"/>
      <c r="PJ327" s="97"/>
      <c r="PK327" s="97"/>
      <c r="PL327" s="97"/>
      <c r="PM327" s="97"/>
      <c r="PN327" s="97"/>
      <c r="PO327" s="97"/>
      <c r="PP327" s="97"/>
      <c r="PQ327" s="97"/>
      <c r="PR327" s="97"/>
      <c r="PS327" s="97"/>
      <c r="PT327" s="97"/>
      <c r="PU327" s="97"/>
      <c r="PV327" s="97"/>
      <c r="PW327" s="97"/>
      <c r="PX327" s="97"/>
      <c r="PY327" s="97"/>
      <c r="PZ327" s="97"/>
      <c r="QA327" s="97"/>
      <c r="QB327" s="97"/>
      <c r="QC327" s="97"/>
      <c r="QD327" s="97"/>
      <c r="QE327" s="97"/>
      <c r="QF327" s="97"/>
      <c r="QG327" s="97"/>
      <c r="QH327" s="97"/>
      <c r="QI327" s="97"/>
      <c r="QJ327" s="97"/>
      <c r="QK327" s="97"/>
      <c r="QL327" s="97"/>
      <c r="QM327" s="97"/>
      <c r="QN327" s="97"/>
      <c r="QO327" s="97"/>
      <c r="QP327" s="97"/>
      <c r="QQ327" s="97"/>
      <c r="QR327" s="97"/>
      <c r="QS327" s="97"/>
      <c r="QT327" s="97"/>
      <c r="QU327" s="97"/>
      <c r="QV327" s="97"/>
      <c r="QW327" s="97"/>
      <c r="QX327" s="97"/>
      <c r="QY327" s="97"/>
      <c r="QZ327" s="97"/>
      <c r="RA327" s="97"/>
      <c r="RB327" s="97"/>
      <c r="RC327" s="97"/>
      <c r="RD327" s="97"/>
      <c r="RE327" s="97"/>
      <c r="RF327" s="97"/>
      <c r="RG327" s="97"/>
      <c r="RH327" s="97"/>
      <c r="RI327" s="97"/>
      <c r="RJ327" s="97"/>
      <c r="RK327" s="97"/>
      <c r="RL327" s="97"/>
      <c r="RM327" s="97"/>
      <c r="RN327" s="97"/>
      <c r="RO327" s="97"/>
      <c r="RP327" s="97"/>
      <c r="RQ327" s="97"/>
      <c r="RR327" s="97"/>
      <c r="RS327" s="97"/>
      <c r="RT327" s="97"/>
      <c r="RU327" s="97"/>
      <c r="RV327" s="97"/>
      <c r="RW327" s="97"/>
      <c r="RX327" s="97"/>
      <c r="RY327" s="97"/>
      <c r="RZ327" s="97"/>
      <c r="SA327" s="97"/>
      <c r="SB327" s="97"/>
      <c r="SC327" s="97"/>
      <c r="SD327" s="97"/>
      <c r="SE327" s="97"/>
      <c r="SF327" s="97"/>
      <c r="SG327" s="97"/>
      <c r="SH327" s="97"/>
      <c r="SI327" s="97"/>
      <c r="SJ327" s="97"/>
      <c r="SK327" s="97"/>
      <c r="SL327" s="97"/>
      <c r="SM327" s="97"/>
      <c r="SN327" s="97"/>
      <c r="SO327" s="97"/>
      <c r="SP327" s="97"/>
      <c r="SQ327" s="97"/>
      <c r="SR327" s="97"/>
      <c r="SS327" s="97"/>
      <c r="ST327" s="97"/>
      <c r="SU327" s="97"/>
      <c r="SV327" s="97"/>
      <c r="SW327" s="97"/>
      <c r="SX327" s="97"/>
      <c r="SY327" s="97"/>
      <c r="SZ327" s="97"/>
      <c r="TA327" s="97"/>
      <c r="TB327" s="97"/>
      <c r="TC327" s="97"/>
      <c r="TD327" s="97"/>
      <c r="TE327" s="97"/>
      <c r="TF327" s="97"/>
      <c r="TG327" s="97"/>
      <c r="TH327" s="97"/>
      <c r="TI327" s="97"/>
      <c r="TJ327" s="97"/>
      <c r="TK327" s="97"/>
      <c r="TL327" s="97"/>
      <c r="TM327" s="97"/>
      <c r="TN327" s="97"/>
      <c r="TO327" s="97"/>
      <c r="TP327" s="97"/>
      <c r="TQ327" s="97"/>
      <c r="TR327" s="97"/>
      <c r="TS327" s="97"/>
      <c r="TT327" s="97"/>
      <c r="TU327" s="97"/>
      <c r="TV327" s="97"/>
      <c r="TW327" s="97"/>
      <c r="TX327" s="97"/>
      <c r="TY327" s="97"/>
      <c r="TZ327" s="97"/>
      <c r="UA327" s="97"/>
      <c r="UB327" s="97"/>
      <c r="UC327" s="97"/>
      <c r="UD327" s="97"/>
      <c r="UE327" s="97"/>
      <c r="UF327" s="97"/>
      <c r="UG327" s="97"/>
      <c r="UH327" s="97"/>
      <c r="UI327" s="97"/>
      <c r="UJ327" s="97"/>
      <c r="UK327" s="97"/>
      <c r="UL327" s="97"/>
      <c r="UM327" s="97"/>
      <c r="UN327" s="97"/>
      <c r="UO327" s="97"/>
      <c r="UP327" s="97"/>
      <c r="UQ327" s="97"/>
      <c r="UR327" s="97"/>
      <c r="US327" s="97"/>
      <c r="UT327" s="97"/>
      <c r="UU327" s="97"/>
      <c r="UV327" s="97"/>
      <c r="UW327" s="97"/>
      <c r="UX327" s="97"/>
      <c r="UY327" s="97"/>
      <c r="UZ327" s="97"/>
      <c r="VA327" s="97"/>
      <c r="VB327" s="97"/>
      <c r="VC327" s="97"/>
      <c r="VD327" s="97"/>
      <c r="VE327" s="97"/>
      <c r="VF327" s="97"/>
    </row>
    <row r="328" spans="1:578" s="98" customFormat="1" ht="15">
      <c r="A328" s="84">
        <v>250</v>
      </c>
      <c r="B328" s="29" t="s">
        <v>43</v>
      </c>
      <c r="C328" s="85" t="s">
        <v>44</v>
      </c>
      <c r="D328" s="86">
        <v>203</v>
      </c>
      <c r="E328" s="85" t="s">
        <v>45</v>
      </c>
      <c r="F328" s="25" t="s">
        <v>46</v>
      </c>
      <c r="G328" s="29" t="s">
        <v>794</v>
      </c>
      <c r="H328" s="26" t="s">
        <v>795</v>
      </c>
      <c r="I328" s="89">
        <v>36318</v>
      </c>
      <c r="J328" s="90"/>
      <c r="K328" s="90">
        <v>17</v>
      </c>
      <c r="L328" s="88">
        <v>40</v>
      </c>
      <c r="M328" s="88" t="s">
        <v>54</v>
      </c>
      <c r="N328" s="88" t="s">
        <v>50</v>
      </c>
      <c r="O328" s="26" t="s">
        <v>796</v>
      </c>
      <c r="P328" s="87" t="s">
        <v>1194</v>
      </c>
      <c r="Q328" s="34" t="s">
        <v>1148</v>
      </c>
      <c r="R328" s="88">
        <v>1</v>
      </c>
      <c r="S328" s="91">
        <v>25729</v>
      </c>
      <c r="T328" s="91"/>
      <c r="U328" s="91"/>
      <c r="V328" s="91">
        <f t="shared" si="140"/>
        <v>25729</v>
      </c>
      <c r="W328" s="92"/>
      <c r="X328" s="92"/>
      <c r="Y328" s="92">
        <f t="shared" si="141"/>
        <v>25729</v>
      </c>
      <c r="Z328" s="92">
        <v>1286</v>
      </c>
      <c r="AA328" s="92">
        <v>857</v>
      </c>
      <c r="AB328" s="91">
        <f>102.68*5</f>
        <v>513.40000000000009</v>
      </c>
      <c r="AC328" s="92">
        <f t="shared" si="142"/>
        <v>4502.5749999999998</v>
      </c>
      <c r="AD328" s="92">
        <f t="shared" si="143"/>
        <v>771.87</v>
      </c>
      <c r="AE328" s="92">
        <f t="shared" si="144"/>
        <v>1312.1789999999999</v>
      </c>
      <c r="AF328" s="92">
        <f t="shared" si="145"/>
        <v>514.58000000000004</v>
      </c>
      <c r="AG328" s="92">
        <f t="shared" si="146"/>
        <v>4645.3333333333339</v>
      </c>
      <c r="AH328" s="92">
        <f t="shared" si="147"/>
        <v>46453.333333333336</v>
      </c>
      <c r="AI328" s="92">
        <f t="shared" si="148"/>
        <v>13936</v>
      </c>
      <c r="AJ328" s="92">
        <f t="shared" si="149"/>
        <v>40906.159555555554</v>
      </c>
      <c r="AK328" s="92">
        <f t="shared" si="150"/>
        <v>490873.91466666665</v>
      </c>
      <c r="AL328" s="93"/>
      <c r="AM328" s="92"/>
      <c r="AN328" s="92"/>
      <c r="AO328" s="92"/>
      <c r="AP328" s="97"/>
      <c r="AQ328" s="94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  <c r="IG328" s="97"/>
      <c r="IH328" s="97"/>
      <c r="II328" s="97"/>
      <c r="IJ328" s="97"/>
      <c r="IK328" s="97"/>
      <c r="IL328" s="97"/>
      <c r="IM328" s="97"/>
      <c r="IN328" s="97"/>
      <c r="IO328" s="97"/>
      <c r="IP328" s="97"/>
      <c r="IQ328" s="97"/>
      <c r="IR328" s="97"/>
      <c r="IS328" s="97"/>
      <c r="IT328" s="97"/>
      <c r="IU328" s="97"/>
      <c r="IV328" s="97"/>
      <c r="IW328" s="97"/>
      <c r="IX328" s="97"/>
      <c r="IY328" s="97"/>
      <c r="IZ328" s="97"/>
      <c r="JA328" s="97"/>
      <c r="JB328" s="97"/>
      <c r="JC328" s="97"/>
      <c r="JD328" s="97"/>
      <c r="JE328" s="97"/>
      <c r="JF328" s="97"/>
      <c r="JG328" s="97"/>
      <c r="JH328" s="97"/>
      <c r="JI328" s="97"/>
      <c r="JJ328" s="97"/>
      <c r="JK328" s="97"/>
      <c r="JL328" s="97"/>
      <c r="JM328" s="97"/>
      <c r="JN328" s="97"/>
      <c r="JO328" s="97"/>
      <c r="JP328" s="97"/>
      <c r="JQ328" s="97"/>
      <c r="JR328" s="97"/>
      <c r="JS328" s="97"/>
      <c r="JT328" s="97"/>
      <c r="JU328" s="97"/>
      <c r="JV328" s="97"/>
      <c r="JW328" s="97"/>
      <c r="JX328" s="97"/>
      <c r="JY328" s="97"/>
      <c r="JZ328" s="97"/>
      <c r="KA328" s="97"/>
      <c r="KB328" s="97"/>
      <c r="KC328" s="97"/>
      <c r="KD328" s="97"/>
      <c r="KE328" s="97"/>
      <c r="KF328" s="97"/>
      <c r="KG328" s="97"/>
      <c r="KH328" s="97"/>
      <c r="KI328" s="97"/>
      <c r="KJ328" s="97"/>
      <c r="KK328" s="97"/>
      <c r="KL328" s="97"/>
      <c r="KM328" s="97"/>
      <c r="KN328" s="97"/>
      <c r="KO328" s="97"/>
      <c r="KP328" s="97"/>
      <c r="KQ328" s="97"/>
      <c r="KR328" s="97"/>
      <c r="KS328" s="97"/>
      <c r="KT328" s="97"/>
      <c r="KU328" s="97"/>
      <c r="KV328" s="97"/>
      <c r="KW328" s="97"/>
      <c r="KX328" s="97"/>
      <c r="KY328" s="97"/>
      <c r="KZ328" s="97"/>
      <c r="LA328" s="97"/>
      <c r="LB328" s="97"/>
      <c r="LC328" s="97"/>
      <c r="LD328" s="97"/>
      <c r="LE328" s="97"/>
      <c r="LF328" s="97"/>
      <c r="LG328" s="97"/>
      <c r="LH328" s="97"/>
      <c r="LI328" s="97"/>
      <c r="LJ328" s="97"/>
      <c r="LK328" s="97"/>
      <c r="LL328" s="97"/>
      <c r="LM328" s="97"/>
      <c r="LN328" s="97"/>
      <c r="LO328" s="97"/>
      <c r="LP328" s="97"/>
      <c r="LQ328" s="97"/>
      <c r="LR328" s="97"/>
      <c r="LS328" s="97"/>
      <c r="LT328" s="97"/>
      <c r="LU328" s="97"/>
      <c r="LV328" s="97"/>
      <c r="LW328" s="97"/>
      <c r="LX328" s="97"/>
      <c r="LY328" s="97"/>
      <c r="LZ328" s="97"/>
      <c r="MA328" s="97"/>
      <c r="MB328" s="97"/>
      <c r="MC328" s="97"/>
      <c r="MD328" s="97"/>
      <c r="ME328" s="97"/>
      <c r="MF328" s="97"/>
      <c r="MG328" s="97"/>
      <c r="MH328" s="97"/>
      <c r="MI328" s="97"/>
      <c r="MJ328" s="97"/>
      <c r="MK328" s="97"/>
      <c r="ML328" s="97"/>
      <c r="MM328" s="97"/>
      <c r="MN328" s="97"/>
      <c r="MO328" s="97"/>
      <c r="MP328" s="97"/>
      <c r="MQ328" s="97"/>
      <c r="MR328" s="97"/>
      <c r="MS328" s="97"/>
      <c r="MT328" s="97"/>
      <c r="MU328" s="97"/>
      <c r="MV328" s="97"/>
      <c r="MW328" s="97"/>
      <c r="MX328" s="97"/>
      <c r="MY328" s="97"/>
      <c r="MZ328" s="97"/>
      <c r="NA328" s="97"/>
      <c r="NB328" s="97"/>
      <c r="NC328" s="97"/>
      <c r="ND328" s="97"/>
      <c r="NE328" s="97"/>
      <c r="NF328" s="97"/>
      <c r="NG328" s="97"/>
      <c r="NH328" s="97"/>
      <c r="NI328" s="97"/>
      <c r="NJ328" s="97"/>
      <c r="NK328" s="97"/>
      <c r="NL328" s="97"/>
      <c r="NM328" s="97"/>
      <c r="NN328" s="97"/>
      <c r="NO328" s="97"/>
      <c r="NP328" s="97"/>
      <c r="NQ328" s="97"/>
      <c r="NR328" s="97"/>
      <c r="NS328" s="97"/>
      <c r="NT328" s="97"/>
      <c r="NU328" s="97"/>
      <c r="NV328" s="97"/>
      <c r="NW328" s="97"/>
      <c r="NX328" s="97"/>
      <c r="NY328" s="97"/>
      <c r="NZ328" s="97"/>
      <c r="OA328" s="97"/>
      <c r="OB328" s="97"/>
      <c r="OC328" s="97"/>
      <c r="OD328" s="97"/>
      <c r="OE328" s="97"/>
      <c r="OF328" s="97"/>
      <c r="OG328" s="97"/>
      <c r="OH328" s="97"/>
      <c r="OI328" s="97"/>
      <c r="OJ328" s="97"/>
      <c r="OK328" s="97"/>
      <c r="OL328" s="97"/>
      <c r="OM328" s="97"/>
      <c r="ON328" s="97"/>
      <c r="OO328" s="97"/>
      <c r="OP328" s="97"/>
      <c r="OQ328" s="97"/>
      <c r="OR328" s="97"/>
      <c r="OS328" s="97"/>
      <c r="OT328" s="97"/>
      <c r="OU328" s="97"/>
      <c r="OV328" s="97"/>
      <c r="OW328" s="97"/>
      <c r="OX328" s="97"/>
      <c r="OY328" s="97"/>
      <c r="OZ328" s="97"/>
      <c r="PA328" s="97"/>
      <c r="PB328" s="97"/>
      <c r="PC328" s="97"/>
      <c r="PD328" s="97"/>
      <c r="PE328" s="97"/>
      <c r="PF328" s="97"/>
      <c r="PG328" s="97"/>
      <c r="PH328" s="97"/>
      <c r="PI328" s="97"/>
      <c r="PJ328" s="97"/>
      <c r="PK328" s="97"/>
      <c r="PL328" s="97"/>
      <c r="PM328" s="97"/>
      <c r="PN328" s="97"/>
      <c r="PO328" s="97"/>
      <c r="PP328" s="97"/>
      <c r="PQ328" s="97"/>
      <c r="PR328" s="97"/>
      <c r="PS328" s="97"/>
      <c r="PT328" s="97"/>
      <c r="PU328" s="97"/>
      <c r="PV328" s="97"/>
      <c r="PW328" s="97"/>
      <c r="PX328" s="97"/>
      <c r="PY328" s="97"/>
      <c r="PZ328" s="97"/>
      <c r="QA328" s="97"/>
      <c r="QB328" s="97"/>
      <c r="QC328" s="97"/>
      <c r="QD328" s="97"/>
      <c r="QE328" s="97"/>
      <c r="QF328" s="97"/>
      <c r="QG328" s="97"/>
      <c r="QH328" s="97"/>
      <c r="QI328" s="97"/>
      <c r="QJ328" s="97"/>
      <c r="QK328" s="97"/>
      <c r="QL328" s="97"/>
      <c r="QM328" s="97"/>
      <c r="QN328" s="97"/>
      <c r="QO328" s="97"/>
      <c r="QP328" s="97"/>
      <c r="QQ328" s="97"/>
      <c r="QR328" s="97"/>
      <c r="QS328" s="97"/>
      <c r="QT328" s="97"/>
      <c r="QU328" s="97"/>
      <c r="QV328" s="97"/>
      <c r="QW328" s="97"/>
      <c r="QX328" s="97"/>
      <c r="QY328" s="97"/>
      <c r="QZ328" s="97"/>
      <c r="RA328" s="97"/>
      <c r="RB328" s="97"/>
      <c r="RC328" s="97"/>
      <c r="RD328" s="97"/>
      <c r="RE328" s="97"/>
      <c r="RF328" s="97"/>
      <c r="RG328" s="97"/>
      <c r="RH328" s="97"/>
      <c r="RI328" s="97"/>
      <c r="RJ328" s="97"/>
      <c r="RK328" s="97"/>
      <c r="RL328" s="97"/>
      <c r="RM328" s="97"/>
      <c r="RN328" s="97"/>
      <c r="RO328" s="97"/>
      <c r="RP328" s="97"/>
      <c r="RQ328" s="97"/>
      <c r="RR328" s="97"/>
      <c r="RS328" s="97"/>
      <c r="RT328" s="97"/>
      <c r="RU328" s="97"/>
      <c r="RV328" s="97"/>
      <c r="RW328" s="97"/>
      <c r="RX328" s="97"/>
      <c r="RY328" s="97"/>
      <c r="RZ328" s="97"/>
      <c r="SA328" s="97"/>
      <c r="SB328" s="97"/>
      <c r="SC328" s="97"/>
      <c r="SD328" s="97"/>
      <c r="SE328" s="97"/>
      <c r="SF328" s="97"/>
      <c r="SG328" s="97"/>
      <c r="SH328" s="97"/>
      <c r="SI328" s="97"/>
      <c r="SJ328" s="97"/>
      <c r="SK328" s="97"/>
      <c r="SL328" s="97"/>
      <c r="SM328" s="97"/>
      <c r="SN328" s="97"/>
      <c r="SO328" s="97"/>
      <c r="SP328" s="97"/>
      <c r="SQ328" s="97"/>
      <c r="SR328" s="97"/>
      <c r="SS328" s="97"/>
      <c r="ST328" s="97"/>
      <c r="SU328" s="97"/>
      <c r="SV328" s="97"/>
      <c r="SW328" s="97"/>
      <c r="SX328" s="97"/>
      <c r="SY328" s="97"/>
      <c r="SZ328" s="97"/>
      <c r="TA328" s="97"/>
      <c r="TB328" s="97"/>
      <c r="TC328" s="97"/>
      <c r="TD328" s="97"/>
      <c r="TE328" s="97"/>
      <c r="TF328" s="97"/>
      <c r="TG328" s="97"/>
      <c r="TH328" s="97"/>
      <c r="TI328" s="97"/>
      <c r="TJ328" s="97"/>
      <c r="TK328" s="97"/>
      <c r="TL328" s="97"/>
      <c r="TM328" s="97"/>
      <c r="TN328" s="97"/>
      <c r="TO328" s="97"/>
      <c r="TP328" s="97"/>
      <c r="TQ328" s="97"/>
      <c r="TR328" s="97"/>
      <c r="TS328" s="97"/>
      <c r="TT328" s="97"/>
      <c r="TU328" s="97"/>
      <c r="TV328" s="97"/>
      <c r="TW328" s="97"/>
      <c r="TX328" s="97"/>
      <c r="TY328" s="97"/>
      <c r="TZ328" s="97"/>
      <c r="UA328" s="97"/>
      <c r="UB328" s="97"/>
      <c r="UC328" s="97"/>
      <c r="UD328" s="97"/>
      <c r="UE328" s="97"/>
      <c r="UF328" s="97"/>
      <c r="UG328" s="97"/>
      <c r="UH328" s="97"/>
      <c r="UI328" s="97"/>
      <c r="UJ328" s="97"/>
      <c r="UK328" s="97"/>
      <c r="UL328" s="97"/>
      <c r="UM328" s="97"/>
      <c r="UN328" s="97"/>
      <c r="UO328" s="97"/>
      <c r="UP328" s="97"/>
      <c r="UQ328" s="97"/>
      <c r="UR328" s="97"/>
      <c r="US328" s="97"/>
      <c r="UT328" s="97"/>
      <c r="UU328" s="97"/>
      <c r="UV328" s="97"/>
      <c r="UW328" s="97"/>
      <c r="UX328" s="97"/>
      <c r="UY328" s="97"/>
      <c r="UZ328" s="97"/>
      <c r="VA328" s="97"/>
      <c r="VB328" s="97"/>
      <c r="VC328" s="97"/>
      <c r="VD328" s="97"/>
      <c r="VE328" s="97"/>
      <c r="VF328" s="97"/>
    </row>
    <row r="329" spans="1:578" s="98" customFormat="1" ht="15">
      <c r="A329" s="84">
        <v>251</v>
      </c>
      <c r="B329" s="29" t="s">
        <v>43</v>
      </c>
      <c r="C329" s="85" t="s">
        <v>44</v>
      </c>
      <c r="D329" s="86">
        <v>203</v>
      </c>
      <c r="E329" s="85" t="s">
        <v>45</v>
      </c>
      <c r="F329" s="25" t="s">
        <v>46</v>
      </c>
      <c r="G329" s="29" t="s">
        <v>797</v>
      </c>
      <c r="H329" s="27" t="s">
        <v>798</v>
      </c>
      <c r="I329" s="89">
        <v>43440</v>
      </c>
      <c r="J329" s="90"/>
      <c r="K329" s="90">
        <v>24</v>
      </c>
      <c r="L329" s="88">
        <v>40</v>
      </c>
      <c r="M329" s="88" t="s">
        <v>54</v>
      </c>
      <c r="N329" s="88" t="s">
        <v>50</v>
      </c>
      <c r="O329" s="26" t="s">
        <v>799</v>
      </c>
      <c r="P329" s="87" t="s">
        <v>1194</v>
      </c>
      <c r="Q329" s="34" t="s">
        <v>1148</v>
      </c>
      <c r="R329" s="88">
        <v>1</v>
      </c>
      <c r="S329" s="91">
        <v>55131</v>
      </c>
      <c r="T329" s="91"/>
      <c r="U329" s="91"/>
      <c r="V329" s="91">
        <f t="shared" si="140"/>
        <v>55131</v>
      </c>
      <c r="W329" s="92"/>
      <c r="X329" s="92"/>
      <c r="Y329" s="92">
        <f t="shared" si="141"/>
        <v>55131</v>
      </c>
      <c r="Z329" s="91">
        <v>2057</v>
      </c>
      <c r="AA329" s="91">
        <v>1457</v>
      </c>
      <c r="AB329" s="93"/>
      <c r="AC329" s="92">
        <f t="shared" si="142"/>
        <v>9647.9249999999993</v>
      </c>
      <c r="AD329" s="92">
        <f t="shared" si="143"/>
        <v>1653.9299999999998</v>
      </c>
      <c r="AE329" s="92">
        <f t="shared" si="144"/>
        <v>2811.681</v>
      </c>
      <c r="AF329" s="92">
        <f t="shared" si="145"/>
        <v>1102.6200000000001</v>
      </c>
      <c r="AG329" s="92">
        <f t="shared" si="146"/>
        <v>9774.1666666666661</v>
      </c>
      <c r="AH329" s="92">
        <f t="shared" si="147"/>
        <v>97741.666666666657</v>
      </c>
      <c r="AI329" s="92">
        <f t="shared" si="148"/>
        <v>29322.5</v>
      </c>
      <c r="AJ329" s="92">
        <f t="shared" si="149"/>
        <v>85264.350444444426</v>
      </c>
      <c r="AK329" s="92">
        <f t="shared" si="150"/>
        <v>1023172.2053333331</v>
      </c>
      <c r="AL329" s="92"/>
      <c r="AM329" s="92"/>
      <c r="AN329" s="92"/>
      <c r="AO329" s="92"/>
      <c r="AP329" s="97"/>
      <c r="AQ329" s="94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  <c r="IG329" s="97"/>
      <c r="IH329" s="97"/>
      <c r="II329" s="97"/>
      <c r="IJ329" s="97"/>
      <c r="IK329" s="97"/>
      <c r="IL329" s="97"/>
      <c r="IM329" s="97"/>
      <c r="IN329" s="97"/>
      <c r="IO329" s="97"/>
      <c r="IP329" s="97"/>
      <c r="IQ329" s="97"/>
      <c r="IR329" s="97"/>
      <c r="IS329" s="97"/>
      <c r="IT329" s="97"/>
      <c r="IU329" s="97"/>
      <c r="IV329" s="97"/>
      <c r="IW329" s="97"/>
      <c r="IX329" s="97"/>
      <c r="IY329" s="97"/>
      <c r="IZ329" s="97"/>
      <c r="JA329" s="97"/>
      <c r="JB329" s="97"/>
      <c r="JC329" s="97"/>
      <c r="JD329" s="97"/>
      <c r="JE329" s="97"/>
      <c r="JF329" s="97"/>
      <c r="JG329" s="97"/>
      <c r="JH329" s="97"/>
      <c r="JI329" s="97"/>
      <c r="JJ329" s="97"/>
      <c r="JK329" s="97"/>
      <c r="JL329" s="97"/>
      <c r="JM329" s="97"/>
      <c r="JN329" s="97"/>
      <c r="JO329" s="97"/>
      <c r="JP329" s="97"/>
      <c r="JQ329" s="97"/>
      <c r="JR329" s="97"/>
      <c r="JS329" s="97"/>
      <c r="JT329" s="97"/>
      <c r="JU329" s="97"/>
      <c r="JV329" s="97"/>
      <c r="JW329" s="97"/>
      <c r="JX329" s="97"/>
      <c r="JY329" s="97"/>
      <c r="JZ329" s="97"/>
      <c r="KA329" s="97"/>
      <c r="KB329" s="97"/>
      <c r="KC329" s="97"/>
      <c r="KD329" s="97"/>
      <c r="KE329" s="97"/>
      <c r="KF329" s="97"/>
      <c r="KG329" s="97"/>
      <c r="KH329" s="97"/>
      <c r="KI329" s="97"/>
      <c r="KJ329" s="97"/>
      <c r="KK329" s="97"/>
      <c r="KL329" s="97"/>
      <c r="KM329" s="97"/>
      <c r="KN329" s="97"/>
      <c r="KO329" s="97"/>
      <c r="KP329" s="97"/>
      <c r="KQ329" s="97"/>
      <c r="KR329" s="97"/>
      <c r="KS329" s="97"/>
      <c r="KT329" s="97"/>
      <c r="KU329" s="97"/>
      <c r="KV329" s="97"/>
      <c r="KW329" s="97"/>
      <c r="KX329" s="97"/>
      <c r="KY329" s="97"/>
      <c r="KZ329" s="97"/>
      <c r="LA329" s="97"/>
      <c r="LB329" s="97"/>
      <c r="LC329" s="97"/>
      <c r="LD329" s="97"/>
      <c r="LE329" s="97"/>
      <c r="LF329" s="97"/>
      <c r="LG329" s="97"/>
      <c r="LH329" s="97"/>
      <c r="LI329" s="97"/>
      <c r="LJ329" s="97"/>
      <c r="LK329" s="97"/>
      <c r="LL329" s="97"/>
      <c r="LM329" s="97"/>
      <c r="LN329" s="97"/>
      <c r="LO329" s="97"/>
      <c r="LP329" s="97"/>
      <c r="LQ329" s="97"/>
      <c r="LR329" s="97"/>
      <c r="LS329" s="97"/>
      <c r="LT329" s="97"/>
      <c r="LU329" s="97"/>
      <c r="LV329" s="97"/>
      <c r="LW329" s="97"/>
      <c r="LX329" s="97"/>
      <c r="LY329" s="97"/>
      <c r="LZ329" s="97"/>
      <c r="MA329" s="97"/>
      <c r="MB329" s="97"/>
      <c r="MC329" s="97"/>
      <c r="MD329" s="97"/>
      <c r="ME329" s="97"/>
      <c r="MF329" s="97"/>
      <c r="MG329" s="97"/>
      <c r="MH329" s="97"/>
      <c r="MI329" s="97"/>
      <c r="MJ329" s="97"/>
      <c r="MK329" s="97"/>
      <c r="ML329" s="97"/>
      <c r="MM329" s="97"/>
      <c r="MN329" s="97"/>
      <c r="MO329" s="97"/>
      <c r="MP329" s="97"/>
      <c r="MQ329" s="97"/>
      <c r="MR329" s="97"/>
      <c r="MS329" s="97"/>
      <c r="MT329" s="97"/>
      <c r="MU329" s="97"/>
      <c r="MV329" s="97"/>
      <c r="MW329" s="97"/>
      <c r="MX329" s="97"/>
      <c r="MY329" s="97"/>
      <c r="MZ329" s="97"/>
      <c r="NA329" s="97"/>
      <c r="NB329" s="97"/>
      <c r="NC329" s="97"/>
      <c r="ND329" s="97"/>
      <c r="NE329" s="97"/>
      <c r="NF329" s="97"/>
      <c r="NG329" s="97"/>
      <c r="NH329" s="97"/>
      <c r="NI329" s="97"/>
      <c r="NJ329" s="97"/>
      <c r="NK329" s="97"/>
      <c r="NL329" s="97"/>
      <c r="NM329" s="97"/>
      <c r="NN329" s="97"/>
      <c r="NO329" s="97"/>
      <c r="NP329" s="97"/>
      <c r="NQ329" s="97"/>
      <c r="NR329" s="97"/>
      <c r="NS329" s="97"/>
      <c r="NT329" s="97"/>
      <c r="NU329" s="97"/>
      <c r="NV329" s="97"/>
      <c r="NW329" s="97"/>
      <c r="NX329" s="97"/>
      <c r="NY329" s="97"/>
      <c r="NZ329" s="97"/>
      <c r="OA329" s="97"/>
      <c r="OB329" s="97"/>
      <c r="OC329" s="97"/>
      <c r="OD329" s="97"/>
      <c r="OE329" s="97"/>
      <c r="OF329" s="97"/>
      <c r="OG329" s="97"/>
      <c r="OH329" s="97"/>
      <c r="OI329" s="97"/>
      <c r="OJ329" s="97"/>
      <c r="OK329" s="97"/>
      <c r="OL329" s="97"/>
      <c r="OM329" s="97"/>
      <c r="ON329" s="97"/>
      <c r="OO329" s="97"/>
      <c r="OP329" s="97"/>
      <c r="OQ329" s="97"/>
      <c r="OR329" s="97"/>
      <c r="OS329" s="97"/>
      <c r="OT329" s="97"/>
      <c r="OU329" s="97"/>
      <c r="OV329" s="97"/>
      <c r="OW329" s="97"/>
      <c r="OX329" s="97"/>
      <c r="OY329" s="97"/>
      <c r="OZ329" s="97"/>
      <c r="PA329" s="97"/>
      <c r="PB329" s="97"/>
      <c r="PC329" s="97"/>
      <c r="PD329" s="97"/>
      <c r="PE329" s="97"/>
      <c r="PF329" s="97"/>
      <c r="PG329" s="97"/>
      <c r="PH329" s="97"/>
      <c r="PI329" s="97"/>
      <c r="PJ329" s="97"/>
      <c r="PK329" s="97"/>
      <c r="PL329" s="97"/>
      <c r="PM329" s="97"/>
      <c r="PN329" s="97"/>
      <c r="PO329" s="97"/>
      <c r="PP329" s="97"/>
      <c r="PQ329" s="97"/>
      <c r="PR329" s="97"/>
      <c r="PS329" s="97"/>
      <c r="PT329" s="97"/>
      <c r="PU329" s="97"/>
      <c r="PV329" s="97"/>
      <c r="PW329" s="97"/>
      <c r="PX329" s="97"/>
      <c r="PY329" s="97"/>
      <c r="PZ329" s="97"/>
      <c r="QA329" s="97"/>
      <c r="QB329" s="97"/>
      <c r="QC329" s="97"/>
      <c r="QD329" s="97"/>
      <c r="QE329" s="97"/>
      <c r="QF329" s="97"/>
      <c r="QG329" s="97"/>
      <c r="QH329" s="97"/>
      <c r="QI329" s="97"/>
      <c r="QJ329" s="97"/>
      <c r="QK329" s="97"/>
      <c r="QL329" s="97"/>
      <c r="QM329" s="97"/>
      <c r="QN329" s="97"/>
      <c r="QO329" s="97"/>
      <c r="QP329" s="97"/>
      <c r="QQ329" s="97"/>
      <c r="QR329" s="97"/>
      <c r="QS329" s="97"/>
      <c r="QT329" s="97"/>
      <c r="QU329" s="97"/>
      <c r="QV329" s="97"/>
      <c r="QW329" s="97"/>
      <c r="QX329" s="97"/>
      <c r="QY329" s="97"/>
      <c r="QZ329" s="97"/>
      <c r="RA329" s="97"/>
      <c r="RB329" s="97"/>
      <c r="RC329" s="97"/>
      <c r="RD329" s="97"/>
      <c r="RE329" s="97"/>
      <c r="RF329" s="97"/>
      <c r="RG329" s="97"/>
      <c r="RH329" s="97"/>
      <c r="RI329" s="97"/>
      <c r="RJ329" s="97"/>
      <c r="RK329" s="97"/>
      <c r="RL329" s="97"/>
      <c r="RM329" s="97"/>
      <c r="RN329" s="97"/>
      <c r="RO329" s="97"/>
      <c r="RP329" s="97"/>
      <c r="RQ329" s="97"/>
      <c r="RR329" s="97"/>
      <c r="RS329" s="97"/>
      <c r="RT329" s="97"/>
      <c r="RU329" s="97"/>
      <c r="RV329" s="97"/>
      <c r="RW329" s="97"/>
      <c r="RX329" s="97"/>
      <c r="RY329" s="97"/>
      <c r="RZ329" s="97"/>
      <c r="SA329" s="97"/>
      <c r="SB329" s="97"/>
      <c r="SC329" s="97"/>
      <c r="SD329" s="97"/>
      <c r="SE329" s="97"/>
      <c r="SF329" s="97"/>
      <c r="SG329" s="97"/>
      <c r="SH329" s="97"/>
      <c r="SI329" s="97"/>
      <c r="SJ329" s="97"/>
      <c r="SK329" s="97"/>
      <c r="SL329" s="97"/>
      <c r="SM329" s="97"/>
      <c r="SN329" s="97"/>
      <c r="SO329" s="97"/>
      <c r="SP329" s="97"/>
      <c r="SQ329" s="97"/>
      <c r="SR329" s="97"/>
      <c r="SS329" s="97"/>
      <c r="ST329" s="97"/>
      <c r="SU329" s="97"/>
      <c r="SV329" s="97"/>
      <c r="SW329" s="97"/>
      <c r="SX329" s="97"/>
      <c r="SY329" s="97"/>
      <c r="SZ329" s="97"/>
      <c r="TA329" s="97"/>
      <c r="TB329" s="97"/>
      <c r="TC329" s="97"/>
      <c r="TD329" s="97"/>
      <c r="TE329" s="97"/>
      <c r="TF329" s="97"/>
      <c r="TG329" s="97"/>
      <c r="TH329" s="97"/>
      <c r="TI329" s="97"/>
      <c r="TJ329" s="97"/>
      <c r="TK329" s="97"/>
      <c r="TL329" s="97"/>
      <c r="TM329" s="97"/>
      <c r="TN329" s="97"/>
      <c r="TO329" s="97"/>
      <c r="TP329" s="97"/>
      <c r="TQ329" s="97"/>
      <c r="TR329" s="97"/>
      <c r="TS329" s="97"/>
      <c r="TT329" s="97"/>
      <c r="TU329" s="97"/>
      <c r="TV329" s="97"/>
      <c r="TW329" s="97"/>
      <c r="TX329" s="97"/>
      <c r="TY329" s="97"/>
      <c r="TZ329" s="97"/>
      <c r="UA329" s="97"/>
      <c r="UB329" s="97"/>
      <c r="UC329" s="97"/>
      <c r="UD329" s="97"/>
      <c r="UE329" s="97"/>
      <c r="UF329" s="97"/>
      <c r="UG329" s="97"/>
      <c r="UH329" s="97"/>
      <c r="UI329" s="97"/>
      <c r="UJ329" s="97"/>
      <c r="UK329" s="97"/>
      <c r="UL329" s="97"/>
      <c r="UM329" s="97"/>
      <c r="UN329" s="97"/>
      <c r="UO329" s="97"/>
      <c r="UP329" s="97"/>
      <c r="UQ329" s="97"/>
      <c r="UR329" s="97"/>
      <c r="US329" s="97"/>
      <c r="UT329" s="97"/>
      <c r="UU329" s="97"/>
      <c r="UV329" s="97"/>
      <c r="UW329" s="97"/>
      <c r="UX329" s="97"/>
      <c r="UY329" s="97"/>
      <c r="UZ329" s="97"/>
      <c r="VA329" s="97"/>
      <c r="VB329" s="97"/>
      <c r="VC329" s="97"/>
      <c r="VD329" s="97"/>
      <c r="VE329" s="97"/>
      <c r="VF329" s="97"/>
    </row>
    <row r="330" spans="1:578" s="98" customFormat="1" ht="15">
      <c r="A330" s="84">
        <v>252</v>
      </c>
      <c r="B330" s="29" t="s">
        <v>43</v>
      </c>
      <c r="C330" s="85" t="s">
        <v>44</v>
      </c>
      <c r="D330" s="86">
        <v>203</v>
      </c>
      <c r="E330" s="85" t="s">
        <v>45</v>
      </c>
      <c r="F330" s="25" t="s">
        <v>46</v>
      </c>
      <c r="G330" s="29" t="s">
        <v>800</v>
      </c>
      <c r="H330" s="27" t="s">
        <v>801</v>
      </c>
      <c r="I330" s="89">
        <v>43481</v>
      </c>
      <c r="J330" s="90"/>
      <c r="K330" s="90">
        <v>22</v>
      </c>
      <c r="L330" s="88">
        <v>40</v>
      </c>
      <c r="M330" s="88" t="s">
        <v>49</v>
      </c>
      <c r="N330" s="29" t="s">
        <v>50</v>
      </c>
      <c r="O330" s="26" t="s">
        <v>802</v>
      </c>
      <c r="P330" s="87" t="s">
        <v>1194</v>
      </c>
      <c r="Q330" s="34" t="s">
        <v>1148</v>
      </c>
      <c r="R330" s="88">
        <v>1</v>
      </c>
      <c r="S330" s="91">
        <v>42219</v>
      </c>
      <c r="T330" s="91"/>
      <c r="U330" s="91"/>
      <c r="V330" s="91">
        <f t="shared" si="140"/>
        <v>42219</v>
      </c>
      <c r="W330" s="92"/>
      <c r="X330" s="92"/>
      <c r="Y330" s="92">
        <f t="shared" si="141"/>
        <v>42219</v>
      </c>
      <c r="Z330" s="91">
        <v>1865</v>
      </c>
      <c r="AA330" s="91">
        <v>1345</v>
      </c>
      <c r="AB330" s="93"/>
      <c r="AC330" s="92">
        <f t="shared" si="142"/>
        <v>7388.3249999999998</v>
      </c>
      <c r="AD330" s="92">
        <f t="shared" si="143"/>
        <v>1266.57</v>
      </c>
      <c r="AE330" s="92">
        <f t="shared" si="144"/>
        <v>2153.1689999999999</v>
      </c>
      <c r="AF330" s="92">
        <f t="shared" si="145"/>
        <v>844.38</v>
      </c>
      <c r="AG330" s="92">
        <f t="shared" si="146"/>
        <v>7571.5</v>
      </c>
      <c r="AH330" s="92">
        <f t="shared" si="147"/>
        <v>75715</v>
      </c>
      <c r="AI330" s="92">
        <f t="shared" si="148"/>
        <v>22714.5</v>
      </c>
      <c r="AJ330" s="92">
        <f t="shared" si="149"/>
        <v>65914.86066666666</v>
      </c>
      <c r="AK330" s="92">
        <f t="shared" si="150"/>
        <v>790978.32799999998</v>
      </c>
      <c r="AL330" s="92"/>
      <c r="AM330" s="92"/>
      <c r="AN330" s="92"/>
      <c r="AO330" s="92"/>
      <c r="AP330" s="97"/>
      <c r="AQ330" s="94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  <c r="IG330" s="97"/>
      <c r="IH330" s="97"/>
      <c r="II330" s="97"/>
      <c r="IJ330" s="97"/>
      <c r="IK330" s="97"/>
      <c r="IL330" s="97"/>
      <c r="IM330" s="97"/>
      <c r="IN330" s="97"/>
      <c r="IO330" s="97"/>
      <c r="IP330" s="97"/>
      <c r="IQ330" s="97"/>
      <c r="IR330" s="97"/>
      <c r="IS330" s="97"/>
      <c r="IT330" s="97"/>
      <c r="IU330" s="97"/>
      <c r="IV330" s="97"/>
      <c r="IW330" s="97"/>
      <c r="IX330" s="97"/>
      <c r="IY330" s="97"/>
      <c r="IZ330" s="97"/>
      <c r="JA330" s="97"/>
      <c r="JB330" s="97"/>
      <c r="JC330" s="97"/>
      <c r="JD330" s="97"/>
      <c r="JE330" s="97"/>
      <c r="JF330" s="97"/>
      <c r="JG330" s="97"/>
      <c r="JH330" s="97"/>
      <c r="JI330" s="97"/>
      <c r="JJ330" s="97"/>
      <c r="JK330" s="97"/>
      <c r="JL330" s="97"/>
      <c r="JM330" s="97"/>
      <c r="JN330" s="97"/>
      <c r="JO330" s="97"/>
      <c r="JP330" s="97"/>
      <c r="JQ330" s="97"/>
      <c r="JR330" s="97"/>
      <c r="JS330" s="97"/>
      <c r="JT330" s="97"/>
      <c r="JU330" s="97"/>
      <c r="JV330" s="97"/>
      <c r="JW330" s="97"/>
      <c r="JX330" s="97"/>
      <c r="JY330" s="97"/>
      <c r="JZ330" s="97"/>
      <c r="KA330" s="97"/>
      <c r="KB330" s="97"/>
      <c r="KC330" s="97"/>
      <c r="KD330" s="97"/>
      <c r="KE330" s="97"/>
      <c r="KF330" s="97"/>
      <c r="KG330" s="97"/>
      <c r="KH330" s="97"/>
      <c r="KI330" s="97"/>
      <c r="KJ330" s="97"/>
      <c r="KK330" s="97"/>
      <c r="KL330" s="97"/>
      <c r="KM330" s="97"/>
      <c r="KN330" s="97"/>
      <c r="KO330" s="97"/>
      <c r="KP330" s="97"/>
      <c r="KQ330" s="97"/>
      <c r="KR330" s="97"/>
      <c r="KS330" s="97"/>
      <c r="KT330" s="97"/>
      <c r="KU330" s="97"/>
      <c r="KV330" s="97"/>
      <c r="KW330" s="97"/>
      <c r="KX330" s="97"/>
      <c r="KY330" s="97"/>
      <c r="KZ330" s="97"/>
      <c r="LA330" s="97"/>
      <c r="LB330" s="97"/>
      <c r="LC330" s="97"/>
      <c r="LD330" s="97"/>
      <c r="LE330" s="97"/>
      <c r="LF330" s="97"/>
      <c r="LG330" s="97"/>
      <c r="LH330" s="97"/>
      <c r="LI330" s="97"/>
      <c r="LJ330" s="97"/>
      <c r="LK330" s="97"/>
      <c r="LL330" s="97"/>
      <c r="LM330" s="97"/>
      <c r="LN330" s="97"/>
      <c r="LO330" s="97"/>
      <c r="LP330" s="97"/>
      <c r="LQ330" s="97"/>
      <c r="LR330" s="97"/>
      <c r="LS330" s="97"/>
      <c r="LT330" s="97"/>
      <c r="LU330" s="97"/>
      <c r="LV330" s="97"/>
      <c r="LW330" s="97"/>
      <c r="LX330" s="97"/>
      <c r="LY330" s="97"/>
      <c r="LZ330" s="97"/>
      <c r="MA330" s="97"/>
      <c r="MB330" s="97"/>
      <c r="MC330" s="97"/>
      <c r="MD330" s="97"/>
      <c r="ME330" s="97"/>
      <c r="MF330" s="97"/>
      <c r="MG330" s="97"/>
      <c r="MH330" s="97"/>
      <c r="MI330" s="97"/>
      <c r="MJ330" s="97"/>
      <c r="MK330" s="97"/>
      <c r="ML330" s="97"/>
      <c r="MM330" s="97"/>
      <c r="MN330" s="97"/>
      <c r="MO330" s="97"/>
      <c r="MP330" s="97"/>
      <c r="MQ330" s="97"/>
      <c r="MR330" s="97"/>
      <c r="MS330" s="97"/>
      <c r="MT330" s="97"/>
      <c r="MU330" s="97"/>
      <c r="MV330" s="97"/>
      <c r="MW330" s="97"/>
      <c r="MX330" s="97"/>
      <c r="MY330" s="97"/>
      <c r="MZ330" s="97"/>
      <c r="NA330" s="97"/>
      <c r="NB330" s="97"/>
      <c r="NC330" s="97"/>
      <c r="ND330" s="97"/>
      <c r="NE330" s="97"/>
      <c r="NF330" s="97"/>
      <c r="NG330" s="97"/>
      <c r="NH330" s="97"/>
      <c r="NI330" s="97"/>
      <c r="NJ330" s="97"/>
      <c r="NK330" s="97"/>
      <c r="NL330" s="97"/>
      <c r="NM330" s="97"/>
      <c r="NN330" s="97"/>
      <c r="NO330" s="97"/>
      <c r="NP330" s="97"/>
      <c r="NQ330" s="97"/>
      <c r="NR330" s="97"/>
      <c r="NS330" s="97"/>
      <c r="NT330" s="97"/>
      <c r="NU330" s="97"/>
      <c r="NV330" s="97"/>
      <c r="NW330" s="97"/>
      <c r="NX330" s="97"/>
      <c r="NY330" s="97"/>
      <c r="NZ330" s="97"/>
      <c r="OA330" s="97"/>
      <c r="OB330" s="97"/>
      <c r="OC330" s="97"/>
      <c r="OD330" s="97"/>
      <c r="OE330" s="97"/>
      <c r="OF330" s="97"/>
      <c r="OG330" s="97"/>
      <c r="OH330" s="97"/>
      <c r="OI330" s="97"/>
      <c r="OJ330" s="97"/>
      <c r="OK330" s="97"/>
      <c r="OL330" s="97"/>
      <c r="OM330" s="97"/>
      <c r="ON330" s="97"/>
      <c r="OO330" s="97"/>
      <c r="OP330" s="97"/>
      <c r="OQ330" s="97"/>
      <c r="OR330" s="97"/>
      <c r="OS330" s="97"/>
      <c r="OT330" s="97"/>
      <c r="OU330" s="97"/>
      <c r="OV330" s="97"/>
      <c r="OW330" s="97"/>
      <c r="OX330" s="97"/>
      <c r="OY330" s="97"/>
      <c r="OZ330" s="97"/>
      <c r="PA330" s="97"/>
      <c r="PB330" s="97"/>
      <c r="PC330" s="97"/>
      <c r="PD330" s="97"/>
      <c r="PE330" s="97"/>
      <c r="PF330" s="97"/>
      <c r="PG330" s="97"/>
      <c r="PH330" s="97"/>
      <c r="PI330" s="97"/>
      <c r="PJ330" s="97"/>
      <c r="PK330" s="97"/>
      <c r="PL330" s="97"/>
      <c r="PM330" s="97"/>
      <c r="PN330" s="97"/>
      <c r="PO330" s="97"/>
      <c r="PP330" s="97"/>
      <c r="PQ330" s="97"/>
      <c r="PR330" s="97"/>
      <c r="PS330" s="97"/>
      <c r="PT330" s="97"/>
      <c r="PU330" s="97"/>
      <c r="PV330" s="97"/>
      <c r="PW330" s="97"/>
      <c r="PX330" s="97"/>
      <c r="PY330" s="97"/>
      <c r="PZ330" s="97"/>
      <c r="QA330" s="97"/>
      <c r="QB330" s="97"/>
      <c r="QC330" s="97"/>
      <c r="QD330" s="97"/>
      <c r="QE330" s="97"/>
      <c r="QF330" s="97"/>
      <c r="QG330" s="97"/>
      <c r="QH330" s="97"/>
      <c r="QI330" s="97"/>
      <c r="QJ330" s="97"/>
      <c r="QK330" s="97"/>
      <c r="QL330" s="97"/>
      <c r="QM330" s="97"/>
      <c r="QN330" s="97"/>
      <c r="QO330" s="97"/>
      <c r="QP330" s="97"/>
      <c r="QQ330" s="97"/>
      <c r="QR330" s="97"/>
      <c r="QS330" s="97"/>
      <c r="QT330" s="97"/>
      <c r="QU330" s="97"/>
      <c r="QV330" s="97"/>
      <c r="QW330" s="97"/>
      <c r="QX330" s="97"/>
      <c r="QY330" s="97"/>
      <c r="QZ330" s="97"/>
      <c r="RA330" s="97"/>
      <c r="RB330" s="97"/>
      <c r="RC330" s="97"/>
      <c r="RD330" s="97"/>
      <c r="RE330" s="97"/>
      <c r="RF330" s="97"/>
      <c r="RG330" s="97"/>
      <c r="RH330" s="97"/>
      <c r="RI330" s="97"/>
      <c r="RJ330" s="97"/>
      <c r="RK330" s="97"/>
      <c r="RL330" s="97"/>
      <c r="RM330" s="97"/>
      <c r="RN330" s="97"/>
      <c r="RO330" s="97"/>
      <c r="RP330" s="97"/>
      <c r="RQ330" s="97"/>
      <c r="RR330" s="97"/>
      <c r="RS330" s="97"/>
      <c r="RT330" s="97"/>
      <c r="RU330" s="97"/>
      <c r="RV330" s="97"/>
      <c r="RW330" s="97"/>
      <c r="RX330" s="97"/>
      <c r="RY330" s="97"/>
      <c r="RZ330" s="97"/>
      <c r="SA330" s="97"/>
      <c r="SB330" s="97"/>
      <c r="SC330" s="97"/>
      <c r="SD330" s="97"/>
      <c r="SE330" s="97"/>
      <c r="SF330" s="97"/>
      <c r="SG330" s="97"/>
      <c r="SH330" s="97"/>
      <c r="SI330" s="97"/>
      <c r="SJ330" s="97"/>
      <c r="SK330" s="97"/>
      <c r="SL330" s="97"/>
      <c r="SM330" s="97"/>
      <c r="SN330" s="97"/>
      <c r="SO330" s="97"/>
      <c r="SP330" s="97"/>
      <c r="SQ330" s="97"/>
      <c r="SR330" s="97"/>
      <c r="SS330" s="97"/>
      <c r="ST330" s="97"/>
      <c r="SU330" s="97"/>
      <c r="SV330" s="97"/>
      <c r="SW330" s="97"/>
      <c r="SX330" s="97"/>
      <c r="SY330" s="97"/>
      <c r="SZ330" s="97"/>
      <c r="TA330" s="97"/>
      <c r="TB330" s="97"/>
      <c r="TC330" s="97"/>
      <c r="TD330" s="97"/>
      <c r="TE330" s="97"/>
      <c r="TF330" s="97"/>
      <c r="TG330" s="97"/>
      <c r="TH330" s="97"/>
      <c r="TI330" s="97"/>
      <c r="TJ330" s="97"/>
      <c r="TK330" s="97"/>
      <c r="TL330" s="97"/>
      <c r="TM330" s="97"/>
      <c r="TN330" s="97"/>
      <c r="TO330" s="97"/>
      <c r="TP330" s="97"/>
      <c r="TQ330" s="97"/>
      <c r="TR330" s="97"/>
      <c r="TS330" s="97"/>
      <c r="TT330" s="97"/>
      <c r="TU330" s="97"/>
      <c r="TV330" s="97"/>
      <c r="TW330" s="97"/>
      <c r="TX330" s="97"/>
      <c r="TY330" s="97"/>
      <c r="TZ330" s="97"/>
      <c r="UA330" s="97"/>
      <c r="UB330" s="97"/>
      <c r="UC330" s="97"/>
      <c r="UD330" s="97"/>
      <c r="UE330" s="97"/>
      <c r="UF330" s="97"/>
      <c r="UG330" s="97"/>
      <c r="UH330" s="97"/>
      <c r="UI330" s="97"/>
      <c r="UJ330" s="97"/>
      <c r="UK330" s="97"/>
      <c r="UL330" s="97"/>
      <c r="UM330" s="97"/>
      <c r="UN330" s="97"/>
      <c r="UO330" s="97"/>
      <c r="UP330" s="97"/>
      <c r="UQ330" s="97"/>
      <c r="UR330" s="97"/>
      <c r="US330" s="97"/>
      <c r="UT330" s="97"/>
      <c r="UU330" s="97"/>
      <c r="UV330" s="97"/>
      <c r="UW330" s="97"/>
      <c r="UX330" s="97"/>
      <c r="UY330" s="97"/>
      <c r="UZ330" s="97"/>
      <c r="VA330" s="97"/>
      <c r="VB330" s="97"/>
      <c r="VC330" s="97"/>
      <c r="VD330" s="97"/>
      <c r="VE330" s="97"/>
      <c r="VF330" s="97"/>
    </row>
    <row r="331" spans="1:578" s="98" customFormat="1" ht="15">
      <c r="A331" s="84">
        <v>253</v>
      </c>
      <c r="B331" s="29" t="s">
        <v>43</v>
      </c>
      <c r="C331" s="85" t="s">
        <v>44</v>
      </c>
      <c r="D331" s="86">
        <v>203</v>
      </c>
      <c r="E331" s="85" t="s">
        <v>45</v>
      </c>
      <c r="F331" s="25" t="s">
        <v>46</v>
      </c>
      <c r="G331" s="29" t="s">
        <v>803</v>
      </c>
      <c r="H331" s="26" t="s">
        <v>804</v>
      </c>
      <c r="I331" s="89">
        <v>43440</v>
      </c>
      <c r="J331" s="90"/>
      <c r="K331" s="90">
        <v>22</v>
      </c>
      <c r="L331" s="88">
        <v>40</v>
      </c>
      <c r="M331" s="88" t="s">
        <v>54</v>
      </c>
      <c r="N331" s="88" t="s">
        <v>50</v>
      </c>
      <c r="O331" s="26" t="s">
        <v>805</v>
      </c>
      <c r="P331" s="87" t="s">
        <v>1194</v>
      </c>
      <c r="Q331" s="34" t="s">
        <v>1148</v>
      </c>
      <c r="R331" s="88">
        <v>1</v>
      </c>
      <c r="S331" s="91">
        <v>42219</v>
      </c>
      <c r="T331" s="91"/>
      <c r="U331" s="91"/>
      <c r="V331" s="91">
        <f t="shared" si="140"/>
        <v>42219</v>
      </c>
      <c r="W331" s="92"/>
      <c r="X331" s="92"/>
      <c r="Y331" s="92">
        <f t="shared" si="141"/>
        <v>42219</v>
      </c>
      <c r="Z331" s="91">
        <v>1865</v>
      </c>
      <c r="AA331" s="91">
        <v>1345</v>
      </c>
      <c r="AB331" s="93"/>
      <c r="AC331" s="92">
        <f t="shared" si="142"/>
        <v>7388.3249999999998</v>
      </c>
      <c r="AD331" s="92">
        <f t="shared" si="143"/>
        <v>1266.57</v>
      </c>
      <c r="AE331" s="92">
        <f t="shared" si="144"/>
        <v>2153.1689999999999</v>
      </c>
      <c r="AF331" s="92">
        <f t="shared" si="145"/>
        <v>844.38</v>
      </c>
      <c r="AG331" s="92">
        <f t="shared" si="146"/>
        <v>7571.5</v>
      </c>
      <c r="AH331" s="92">
        <f t="shared" si="147"/>
        <v>75715</v>
      </c>
      <c r="AI331" s="92">
        <f t="shared" si="148"/>
        <v>22714.5</v>
      </c>
      <c r="AJ331" s="92">
        <f t="shared" si="149"/>
        <v>65914.86066666666</v>
      </c>
      <c r="AK331" s="92">
        <f t="shared" si="150"/>
        <v>790978.32799999998</v>
      </c>
      <c r="AL331" s="92"/>
      <c r="AM331" s="92"/>
      <c r="AN331" s="92"/>
      <c r="AO331" s="92"/>
      <c r="AP331" s="97"/>
      <c r="AQ331" s="94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  <c r="IG331" s="97"/>
      <c r="IH331" s="97"/>
      <c r="II331" s="97"/>
      <c r="IJ331" s="97"/>
      <c r="IK331" s="97"/>
      <c r="IL331" s="97"/>
      <c r="IM331" s="97"/>
      <c r="IN331" s="97"/>
      <c r="IO331" s="97"/>
      <c r="IP331" s="97"/>
      <c r="IQ331" s="97"/>
      <c r="IR331" s="97"/>
      <c r="IS331" s="97"/>
      <c r="IT331" s="97"/>
      <c r="IU331" s="97"/>
      <c r="IV331" s="97"/>
      <c r="IW331" s="97"/>
      <c r="IX331" s="97"/>
      <c r="IY331" s="97"/>
      <c r="IZ331" s="97"/>
      <c r="JA331" s="97"/>
      <c r="JB331" s="97"/>
      <c r="JC331" s="97"/>
      <c r="JD331" s="97"/>
      <c r="JE331" s="97"/>
      <c r="JF331" s="97"/>
      <c r="JG331" s="97"/>
      <c r="JH331" s="97"/>
      <c r="JI331" s="97"/>
      <c r="JJ331" s="97"/>
      <c r="JK331" s="97"/>
      <c r="JL331" s="97"/>
      <c r="JM331" s="97"/>
      <c r="JN331" s="97"/>
      <c r="JO331" s="97"/>
      <c r="JP331" s="97"/>
      <c r="JQ331" s="97"/>
      <c r="JR331" s="97"/>
      <c r="JS331" s="97"/>
      <c r="JT331" s="97"/>
      <c r="JU331" s="97"/>
      <c r="JV331" s="97"/>
      <c r="JW331" s="97"/>
      <c r="JX331" s="97"/>
      <c r="JY331" s="97"/>
      <c r="JZ331" s="97"/>
      <c r="KA331" s="97"/>
      <c r="KB331" s="97"/>
      <c r="KC331" s="97"/>
      <c r="KD331" s="97"/>
      <c r="KE331" s="97"/>
      <c r="KF331" s="97"/>
      <c r="KG331" s="97"/>
      <c r="KH331" s="97"/>
      <c r="KI331" s="97"/>
      <c r="KJ331" s="97"/>
      <c r="KK331" s="97"/>
      <c r="KL331" s="97"/>
      <c r="KM331" s="97"/>
      <c r="KN331" s="97"/>
      <c r="KO331" s="97"/>
      <c r="KP331" s="97"/>
      <c r="KQ331" s="97"/>
      <c r="KR331" s="97"/>
      <c r="KS331" s="97"/>
      <c r="KT331" s="97"/>
      <c r="KU331" s="97"/>
      <c r="KV331" s="97"/>
      <c r="KW331" s="97"/>
      <c r="KX331" s="97"/>
      <c r="KY331" s="97"/>
      <c r="KZ331" s="97"/>
      <c r="LA331" s="97"/>
      <c r="LB331" s="97"/>
      <c r="LC331" s="97"/>
      <c r="LD331" s="97"/>
      <c r="LE331" s="97"/>
      <c r="LF331" s="97"/>
      <c r="LG331" s="97"/>
      <c r="LH331" s="97"/>
      <c r="LI331" s="97"/>
      <c r="LJ331" s="97"/>
      <c r="LK331" s="97"/>
      <c r="LL331" s="97"/>
      <c r="LM331" s="97"/>
      <c r="LN331" s="97"/>
      <c r="LO331" s="97"/>
      <c r="LP331" s="97"/>
      <c r="LQ331" s="97"/>
      <c r="LR331" s="97"/>
      <c r="LS331" s="97"/>
      <c r="LT331" s="97"/>
      <c r="LU331" s="97"/>
      <c r="LV331" s="97"/>
      <c r="LW331" s="97"/>
      <c r="LX331" s="97"/>
      <c r="LY331" s="97"/>
      <c r="LZ331" s="97"/>
      <c r="MA331" s="97"/>
      <c r="MB331" s="97"/>
      <c r="MC331" s="97"/>
      <c r="MD331" s="97"/>
      <c r="ME331" s="97"/>
      <c r="MF331" s="97"/>
      <c r="MG331" s="97"/>
      <c r="MH331" s="97"/>
      <c r="MI331" s="97"/>
      <c r="MJ331" s="97"/>
      <c r="MK331" s="97"/>
      <c r="ML331" s="97"/>
      <c r="MM331" s="97"/>
      <c r="MN331" s="97"/>
      <c r="MO331" s="97"/>
      <c r="MP331" s="97"/>
      <c r="MQ331" s="97"/>
      <c r="MR331" s="97"/>
      <c r="MS331" s="97"/>
      <c r="MT331" s="97"/>
      <c r="MU331" s="97"/>
      <c r="MV331" s="97"/>
      <c r="MW331" s="97"/>
      <c r="MX331" s="97"/>
      <c r="MY331" s="97"/>
      <c r="MZ331" s="97"/>
      <c r="NA331" s="97"/>
      <c r="NB331" s="97"/>
      <c r="NC331" s="97"/>
      <c r="ND331" s="97"/>
      <c r="NE331" s="97"/>
      <c r="NF331" s="97"/>
      <c r="NG331" s="97"/>
      <c r="NH331" s="97"/>
      <c r="NI331" s="97"/>
      <c r="NJ331" s="97"/>
      <c r="NK331" s="97"/>
      <c r="NL331" s="97"/>
      <c r="NM331" s="97"/>
      <c r="NN331" s="97"/>
      <c r="NO331" s="97"/>
      <c r="NP331" s="97"/>
      <c r="NQ331" s="97"/>
      <c r="NR331" s="97"/>
      <c r="NS331" s="97"/>
      <c r="NT331" s="97"/>
      <c r="NU331" s="97"/>
      <c r="NV331" s="97"/>
      <c r="NW331" s="97"/>
      <c r="NX331" s="97"/>
      <c r="NY331" s="97"/>
      <c r="NZ331" s="97"/>
      <c r="OA331" s="97"/>
      <c r="OB331" s="97"/>
      <c r="OC331" s="97"/>
      <c r="OD331" s="97"/>
      <c r="OE331" s="97"/>
      <c r="OF331" s="97"/>
      <c r="OG331" s="97"/>
      <c r="OH331" s="97"/>
      <c r="OI331" s="97"/>
      <c r="OJ331" s="97"/>
      <c r="OK331" s="97"/>
      <c r="OL331" s="97"/>
      <c r="OM331" s="97"/>
      <c r="ON331" s="97"/>
      <c r="OO331" s="97"/>
      <c r="OP331" s="97"/>
      <c r="OQ331" s="97"/>
      <c r="OR331" s="97"/>
      <c r="OS331" s="97"/>
      <c r="OT331" s="97"/>
      <c r="OU331" s="97"/>
      <c r="OV331" s="97"/>
      <c r="OW331" s="97"/>
      <c r="OX331" s="97"/>
      <c r="OY331" s="97"/>
      <c r="OZ331" s="97"/>
      <c r="PA331" s="97"/>
      <c r="PB331" s="97"/>
      <c r="PC331" s="97"/>
      <c r="PD331" s="97"/>
      <c r="PE331" s="97"/>
      <c r="PF331" s="97"/>
      <c r="PG331" s="97"/>
      <c r="PH331" s="97"/>
      <c r="PI331" s="97"/>
      <c r="PJ331" s="97"/>
      <c r="PK331" s="97"/>
      <c r="PL331" s="97"/>
      <c r="PM331" s="97"/>
      <c r="PN331" s="97"/>
      <c r="PO331" s="97"/>
      <c r="PP331" s="97"/>
      <c r="PQ331" s="97"/>
      <c r="PR331" s="97"/>
      <c r="PS331" s="97"/>
      <c r="PT331" s="97"/>
      <c r="PU331" s="97"/>
      <c r="PV331" s="97"/>
      <c r="PW331" s="97"/>
      <c r="PX331" s="97"/>
      <c r="PY331" s="97"/>
      <c r="PZ331" s="97"/>
      <c r="QA331" s="97"/>
      <c r="QB331" s="97"/>
      <c r="QC331" s="97"/>
      <c r="QD331" s="97"/>
      <c r="QE331" s="97"/>
      <c r="QF331" s="97"/>
      <c r="QG331" s="97"/>
      <c r="QH331" s="97"/>
      <c r="QI331" s="97"/>
      <c r="QJ331" s="97"/>
      <c r="QK331" s="97"/>
      <c r="QL331" s="97"/>
      <c r="QM331" s="97"/>
      <c r="QN331" s="97"/>
      <c r="QO331" s="97"/>
      <c r="QP331" s="97"/>
      <c r="QQ331" s="97"/>
      <c r="QR331" s="97"/>
      <c r="QS331" s="97"/>
      <c r="QT331" s="97"/>
      <c r="QU331" s="97"/>
      <c r="QV331" s="97"/>
      <c r="QW331" s="97"/>
      <c r="QX331" s="97"/>
      <c r="QY331" s="97"/>
      <c r="QZ331" s="97"/>
      <c r="RA331" s="97"/>
      <c r="RB331" s="97"/>
      <c r="RC331" s="97"/>
      <c r="RD331" s="97"/>
      <c r="RE331" s="97"/>
      <c r="RF331" s="97"/>
      <c r="RG331" s="97"/>
      <c r="RH331" s="97"/>
      <c r="RI331" s="97"/>
      <c r="RJ331" s="97"/>
      <c r="RK331" s="97"/>
      <c r="RL331" s="97"/>
      <c r="RM331" s="97"/>
      <c r="RN331" s="97"/>
      <c r="RO331" s="97"/>
      <c r="RP331" s="97"/>
      <c r="RQ331" s="97"/>
      <c r="RR331" s="97"/>
      <c r="RS331" s="97"/>
      <c r="RT331" s="97"/>
      <c r="RU331" s="97"/>
      <c r="RV331" s="97"/>
      <c r="RW331" s="97"/>
      <c r="RX331" s="97"/>
      <c r="RY331" s="97"/>
      <c r="RZ331" s="97"/>
      <c r="SA331" s="97"/>
      <c r="SB331" s="97"/>
      <c r="SC331" s="97"/>
      <c r="SD331" s="97"/>
      <c r="SE331" s="97"/>
      <c r="SF331" s="97"/>
      <c r="SG331" s="97"/>
      <c r="SH331" s="97"/>
      <c r="SI331" s="97"/>
      <c r="SJ331" s="97"/>
      <c r="SK331" s="97"/>
      <c r="SL331" s="97"/>
      <c r="SM331" s="97"/>
      <c r="SN331" s="97"/>
      <c r="SO331" s="97"/>
      <c r="SP331" s="97"/>
      <c r="SQ331" s="97"/>
      <c r="SR331" s="97"/>
      <c r="SS331" s="97"/>
      <c r="ST331" s="97"/>
      <c r="SU331" s="97"/>
      <c r="SV331" s="97"/>
      <c r="SW331" s="97"/>
      <c r="SX331" s="97"/>
      <c r="SY331" s="97"/>
      <c r="SZ331" s="97"/>
      <c r="TA331" s="97"/>
      <c r="TB331" s="97"/>
      <c r="TC331" s="97"/>
      <c r="TD331" s="97"/>
      <c r="TE331" s="97"/>
      <c r="TF331" s="97"/>
      <c r="TG331" s="97"/>
      <c r="TH331" s="97"/>
      <c r="TI331" s="97"/>
      <c r="TJ331" s="97"/>
      <c r="TK331" s="97"/>
      <c r="TL331" s="97"/>
      <c r="TM331" s="97"/>
      <c r="TN331" s="97"/>
      <c r="TO331" s="97"/>
      <c r="TP331" s="97"/>
      <c r="TQ331" s="97"/>
      <c r="TR331" s="97"/>
      <c r="TS331" s="97"/>
      <c r="TT331" s="97"/>
      <c r="TU331" s="97"/>
      <c r="TV331" s="97"/>
      <c r="TW331" s="97"/>
      <c r="TX331" s="97"/>
      <c r="TY331" s="97"/>
      <c r="TZ331" s="97"/>
      <c r="UA331" s="97"/>
      <c r="UB331" s="97"/>
      <c r="UC331" s="97"/>
      <c r="UD331" s="97"/>
      <c r="UE331" s="97"/>
      <c r="UF331" s="97"/>
      <c r="UG331" s="97"/>
      <c r="UH331" s="97"/>
      <c r="UI331" s="97"/>
      <c r="UJ331" s="97"/>
      <c r="UK331" s="97"/>
      <c r="UL331" s="97"/>
      <c r="UM331" s="97"/>
      <c r="UN331" s="97"/>
      <c r="UO331" s="97"/>
      <c r="UP331" s="97"/>
      <c r="UQ331" s="97"/>
      <c r="UR331" s="97"/>
      <c r="US331" s="97"/>
      <c r="UT331" s="97"/>
      <c r="UU331" s="97"/>
      <c r="UV331" s="97"/>
      <c r="UW331" s="97"/>
      <c r="UX331" s="97"/>
      <c r="UY331" s="97"/>
      <c r="UZ331" s="97"/>
      <c r="VA331" s="97"/>
      <c r="VB331" s="97"/>
      <c r="VC331" s="97"/>
      <c r="VD331" s="97"/>
      <c r="VE331" s="97"/>
      <c r="VF331" s="97"/>
    </row>
    <row r="332" spans="1:578" s="98" customFormat="1" ht="15">
      <c r="A332" s="84">
        <v>254</v>
      </c>
      <c r="B332" s="29" t="s">
        <v>43</v>
      </c>
      <c r="C332" s="85" t="s">
        <v>44</v>
      </c>
      <c r="D332" s="86">
        <v>203</v>
      </c>
      <c r="E332" s="85" t="s">
        <v>45</v>
      </c>
      <c r="F332" s="25" t="s">
        <v>46</v>
      </c>
      <c r="G332" s="29" t="s">
        <v>806</v>
      </c>
      <c r="H332" s="26" t="s">
        <v>807</v>
      </c>
      <c r="I332" s="89">
        <v>39539</v>
      </c>
      <c r="J332" s="90" t="s">
        <v>58</v>
      </c>
      <c r="K332" s="90"/>
      <c r="L332" s="88">
        <v>40</v>
      </c>
      <c r="M332" s="88" t="s">
        <v>49</v>
      </c>
      <c r="N332" s="88" t="s">
        <v>59</v>
      </c>
      <c r="O332" s="26" t="s">
        <v>808</v>
      </c>
      <c r="P332" s="87" t="s">
        <v>1194</v>
      </c>
      <c r="Q332" s="34" t="s">
        <v>1148</v>
      </c>
      <c r="R332" s="88">
        <v>1</v>
      </c>
      <c r="S332" s="91">
        <v>14762</v>
      </c>
      <c r="T332" s="92">
        <v>600</v>
      </c>
      <c r="U332" s="91"/>
      <c r="V332" s="91">
        <f t="shared" si="140"/>
        <v>15362</v>
      </c>
      <c r="W332" s="92"/>
      <c r="X332" s="92"/>
      <c r="Y332" s="92">
        <f t="shared" si="141"/>
        <v>15362</v>
      </c>
      <c r="Z332" s="91">
        <v>1114</v>
      </c>
      <c r="AA332" s="92">
        <v>679</v>
      </c>
      <c r="AB332" s="92">
        <f>102.68*3</f>
        <v>308.04000000000002</v>
      </c>
      <c r="AC332" s="92">
        <f t="shared" si="142"/>
        <v>2688.35</v>
      </c>
      <c r="AD332" s="92">
        <f t="shared" si="143"/>
        <v>460.85999999999996</v>
      </c>
      <c r="AE332" s="92">
        <f t="shared" si="144"/>
        <v>783.46199999999999</v>
      </c>
      <c r="AF332" s="92">
        <f t="shared" si="145"/>
        <v>307.24</v>
      </c>
      <c r="AG332" s="92">
        <f t="shared" si="146"/>
        <v>2859.166666666667</v>
      </c>
      <c r="AH332" s="92">
        <f t="shared" si="147"/>
        <v>28591.666666666668</v>
      </c>
      <c r="AI332" s="92">
        <f t="shared" si="148"/>
        <v>8577.5</v>
      </c>
      <c r="AJ332" s="92">
        <f t="shared" si="149"/>
        <v>25038.646444444446</v>
      </c>
      <c r="AK332" s="92">
        <f t="shared" si="150"/>
        <v>300463.75733333337</v>
      </c>
      <c r="AL332" s="92"/>
      <c r="AM332" s="92"/>
      <c r="AN332" s="92"/>
      <c r="AO332" s="92"/>
      <c r="AP332" s="97"/>
      <c r="AQ332" s="94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  <c r="IG332" s="97"/>
      <c r="IH332" s="97"/>
      <c r="II332" s="97"/>
      <c r="IJ332" s="97"/>
      <c r="IK332" s="97"/>
      <c r="IL332" s="97"/>
      <c r="IM332" s="97"/>
      <c r="IN332" s="97"/>
      <c r="IO332" s="97"/>
      <c r="IP332" s="97"/>
      <c r="IQ332" s="97"/>
      <c r="IR332" s="97"/>
      <c r="IS332" s="97"/>
      <c r="IT332" s="97"/>
      <c r="IU332" s="97"/>
      <c r="IV332" s="97"/>
      <c r="IW332" s="97"/>
      <c r="IX332" s="97"/>
      <c r="IY332" s="97"/>
      <c r="IZ332" s="97"/>
      <c r="JA332" s="97"/>
      <c r="JB332" s="97"/>
      <c r="JC332" s="97"/>
      <c r="JD332" s="97"/>
      <c r="JE332" s="97"/>
      <c r="JF332" s="97"/>
      <c r="JG332" s="97"/>
      <c r="JH332" s="97"/>
      <c r="JI332" s="97"/>
      <c r="JJ332" s="97"/>
      <c r="JK332" s="97"/>
      <c r="JL332" s="97"/>
      <c r="JM332" s="97"/>
      <c r="JN332" s="97"/>
      <c r="JO332" s="97"/>
      <c r="JP332" s="97"/>
      <c r="JQ332" s="97"/>
      <c r="JR332" s="97"/>
      <c r="JS332" s="97"/>
      <c r="JT332" s="97"/>
      <c r="JU332" s="97"/>
      <c r="JV332" s="97"/>
      <c r="JW332" s="97"/>
      <c r="JX332" s="97"/>
      <c r="JY332" s="97"/>
      <c r="JZ332" s="97"/>
      <c r="KA332" s="97"/>
      <c r="KB332" s="97"/>
      <c r="KC332" s="97"/>
      <c r="KD332" s="97"/>
      <c r="KE332" s="97"/>
      <c r="KF332" s="97"/>
      <c r="KG332" s="97"/>
      <c r="KH332" s="97"/>
      <c r="KI332" s="97"/>
      <c r="KJ332" s="97"/>
      <c r="KK332" s="97"/>
      <c r="KL332" s="97"/>
      <c r="KM332" s="97"/>
      <c r="KN332" s="97"/>
      <c r="KO332" s="97"/>
      <c r="KP332" s="97"/>
      <c r="KQ332" s="97"/>
      <c r="KR332" s="97"/>
      <c r="KS332" s="97"/>
      <c r="KT332" s="97"/>
      <c r="KU332" s="97"/>
      <c r="KV332" s="97"/>
      <c r="KW332" s="97"/>
      <c r="KX332" s="97"/>
      <c r="KY332" s="97"/>
      <c r="KZ332" s="97"/>
      <c r="LA332" s="97"/>
      <c r="LB332" s="97"/>
      <c r="LC332" s="97"/>
      <c r="LD332" s="97"/>
      <c r="LE332" s="97"/>
      <c r="LF332" s="97"/>
      <c r="LG332" s="97"/>
      <c r="LH332" s="97"/>
      <c r="LI332" s="97"/>
      <c r="LJ332" s="97"/>
      <c r="LK332" s="97"/>
      <c r="LL332" s="97"/>
      <c r="LM332" s="97"/>
      <c r="LN332" s="97"/>
      <c r="LO332" s="97"/>
      <c r="LP332" s="97"/>
      <c r="LQ332" s="97"/>
      <c r="LR332" s="97"/>
      <c r="LS332" s="97"/>
      <c r="LT332" s="97"/>
      <c r="LU332" s="97"/>
      <c r="LV332" s="97"/>
      <c r="LW332" s="97"/>
      <c r="LX332" s="97"/>
      <c r="LY332" s="97"/>
      <c r="LZ332" s="97"/>
      <c r="MA332" s="97"/>
      <c r="MB332" s="97"/>
      <c r="MC332" s="97"/>
      <c r="MD332" s="97"/>
      <c r="ME332" s="97"/>
      <c r="MF332" s="97"/>
      <c r="MG332" s="97"/>
      <c r="MH332" s="97"/>
      <c r="MI332" s="97"/>
      <c r="MJ332" s="97"/>
      <c r="MK332" s="97"/>
      <c r="ML332" s="97"/>
      <c r="MM332" s="97"/>
      <c r="MN332" s="97"/>
      <c r="MO332" s="97"/>
      <c r="MP332" s="97"/>
      <c r="MQ332" s="97"/>
      <c r="MR332" s="97"/>
      <c r="MS332" s="97"/>
      <c r="MT332" s="97"/>
      <c r="MU332" s="97"/>
      <c r="MV332" s="97"/>
      <c r="MW332" s="97"/>
      <c r="MX332" s="97"/>
      <c r="MY332" s="97"/>
      <c r="MZ332" s="97"/>
      <c r="NA332" s="97"/>
      <c r="NB332" s="97"/>
      <c r="NC332" s="97"/>
      <c r="ND332" s="97"/>
      <c r="NE332" s="97"/>
      <c r="NF332" s="97"/>
      <c r="NG332" s="97"/>
      <c r="NH332" s="97"/>
      <c r="NI332" s="97"/>
      <c r="NJ332" s="97"/>
      <c r="NK332" s="97"/>
      <c r="NL332" s="97"/>
      <c r="NM332" s="97"/>
      <c r="NN332" s="97"/>
      <c r="NO332" s="97"/>
      <c r="NP332" s="97"/>
      <c r="NQ332" s="97"/>
      <c r="NR332" s="97"/>
      <c r="NS332" s="97"/>
      <c r="NT332" s="97"/>
      <c r="NU332" s="97"/>
      <c r="NV332" s="97"/>
      <c r="NW332" s="97"/>
      <c r="NX332" s="97"/>
      <c r="NY332" s="97"/>
      <c r="NZ332" s="97"/>
      <c r="OA332" s="97"/>
      <c r="OB332" s="97"/>
      <c r="OC332" s="97"/>
      <c r="OD332" s="97"/>
      <c r="OE332" s="97"/>
      <c r="OF332" s="97"/>
      <c r="OG332" s="97"/>
      <c r="OH332" s="97"/>
      <c r="OI332" s="97"/>
      <c r="OJ332" s="97"/>
      <c r="OK332" s="97"/>
      <c r="OL332" s="97"/>
      <c r="OM332" s="97"/>
      <c r="ON332" s="97"/>
      <c r="OO332" s="97"/>
      <c r="OP332" s="97"/>
      <c r="OQ332" s="97"/>
      <c r="OR332" s="97"/>
      <c r="OS332" s="97"/>
      <c r="OT332" s="97"/>
      <c r="OU332" s="97"/>
      <c r="OV332" s="97"/>
      <c r="OW332" s="97"/>
      <c r="OX332" s="97"/>
      <c r="OY332" s="97"/>
      <c r="OZ332" s="97"/>
      <c r="PA332" s="97"/>
      <c r="PB332" s="97"/>
      <c r="PC332" s="97"/>
      <c r="PD332" s="97"/>
      <c r="PE332" s="97"/>
      <c r="PF332" s="97"/>
      <c r="PG332" s="97"/>
      <c r="PH332" s="97"/>
      <c r="PI332" s="97"/>
      <c r="PJ332" s="97"/>
      <c r="PK332" s="97"/>
      <c r="PL332" s="97"/>
      <c r="PM332" s="97"/>
      <c r="PN332" s="97"/>
      <c r="PO332" s="97"/>
      <c r="PP332" s="97"/>
      <c r="PQ332" s="97"/>
      <c r="PR332" s="97"/>
      <c r="PS332" s="97"/>
      <c r="PT332" s="97"/>
      <c r="PU332" s="97"/>
      <c r="PV332" s="97"/>
      <c r="PW332" s="97"/>
      <c r="PX332" s="97"/>
      <c r="PY332" s="97"/>
      <c r="PZ332" s="97"/>
      <c r="QA332" s="97"/>
      <c r="QB332" s="97"/>
      <c r="QC332" s="97"/>
      <c r="QD332" s="97"/>
      <c r="QE332" s="97"/>
      <c r="QF332" s="97"/>
      <c r="QG332" s="97"/>
      <c r="QH332" s="97"/>
      <c r="QI332" s="97"/>
      <c r="QJ332" s="97"/>
      <c r="QK332" s="97"/>
      <c r="QL332" s="97"/>
      <c r="QM332" s="97"/>
      <c r="QN332" s="97"/>
      <c r="QO332" s="97"/>
      <c r="QP332" s="97"/>
      <c r="QQ332" s="97"/>
      <c r="QR332" s="97"/>
      <c r="QS332" s="97"/>
      <c r="QT332" s="97"/>
      <c r="QU332" s="97"/>
      <c r="QV332" s="97"/>
      <c r="QW332" s="97"/>
      <c r="QX332" s="97"/>
      <c r="QY332" s="97"/>
      <c r="QZ332" s="97"/>
      <c r="RA332" s="97"/>
      <c r="RB332" s="97"/>
      <c r="RC332" s="97"/>
      <c r="RD332" s="97"/>
      <c r="RE332" s="97"/>
      <c r="RF332" s="97"/>
      <c r="RG332" s="97"/>
      <c r="RH332" s="97"/>
      <c r="RI332" s="97"/>
      <c r="RJ332" s="97"/>
      <c r="RK332" s="97"/>
      <c r="RL332" s="97"/>
      <c r="RM332" s="97"/>
      <c r="RN332" s="97"/>
      <c r="RO332" s="97"/>
      <c r="RP332" s="97"/>
      <c r="RQ332" s="97"/>
      <c r="RR332" s="97"/>
      <c r="RS332" s="97"/>
      <c r="RT332" s="97"/>
      <c r="RU332" s="97"/>
      <c r="RV332" s="97"/>
      <c r="RW332" s="97"/>
      <c r="RX332" s="97"/>
      <c r="RY332" s="97"/>
      <c r="RZ332" s="97"/>
      <c r="SA332" s="97"/>
      <c r="SB332" s="97"/>
      <c r="SC332" s="97"/>
      <c r="SD332" s="97"/>
      <c r="SE332" s="97"/>
      <c r="SF332" s="97"/>
      <c r="SG332" s="97"/>
      <c r="SH332" s="97"/>
      <c r="SI332" s="97"/>
      <c r="SJ332" s="97"/>
      <c r="SK332" s="97"/>
      <c r="SL332" s="97"/>
      <c r="SM332" s="97"/>
      <c r="SN332" s="97"/>
      <c r="SO332" s="97"/>
      <c r="SP332" s="97"/>
      <c r="SQ332" s="97"/>
      <c r="SR332" s="97"/>
      <c r="SS332" s="97"/>
      <c r="ST332" s="97"/>
      <c r="SU332" s="97"/>
      <c r="SV332" s="97"/>
      <c r="SW332" s="97"/>
      <c r="SX332" s="97"/>
      <c r="SY332" s="97"/>
      <c r="SZ332" s="97"/>
      <c r="TA332" s="97"/>
      <c r="TB332" s="97"/>
      <c r="TC332" s="97"/>
      <c r="TD332" s="97"/>
      <c r="TE332" s="97"/>
      <c r="TF332" s="97"/>
      <c r="TG332" s="97"/>
      <c r="TH332" s="97"/>
      <c r="TI332" s="97"/>
      <c r="TJ332" s="97"/>
      <c r="TK332" s="97"/>
      <c r="TL332" s="97"/>
      <c r="TM332" s="97"/>
      <c r="TN332" s="97"/>
      <c r="TO332" s="97"/>
      <c r="TP332" s="97"/>
      <c r="TQ332" s="97"/>
      <c r="TR332" s="97"/>
      <c r="TS332" s="97"/>
      <c r="TT332" s="97"/>
      <c r="TU332" s="97"/>
      <c r="TV332" s="97"/>
      <c r="TW332" s="97"/>
      <c r="TX332" s="97"/>
      <c r="TY332" s="97"/>
      <c r="TZ332" s="97"/>
      <c r="UA332" s="97"/>
      <c r="UB332" s="97"/>
      <c r="UC332" s="97"/>
      <c r="UD332" s="97"/>
      <c r="UE332" s="97"/>
      <c r="UF332" s="97"/>
      <c r="UG332" s="97"/>
      <c r="UH332" s="97"/>
      <c r="UI332" s="97"/>
      <c r="UJ332" s="97"/>
      <c r="UK332" s="97"/>
      <c r="UL332" s="97"/>
      <c r="UM332" s="97"/>
      <c r="UN332" s="97"/>
      <c r="UO332" s="97"/>
      <c r="UP332" s="97"/>
      <c r="UQ332" s="97"/>
      <c r="UR332" s="97"/>
      <c r="US332" s="97"/>
      <c r="UT332" s="97"/>
      <c r="UU332" s="97"/>
      <c r="UV332" s="97"/>
      <c r="UW332" s="97"/>
      <c r="UX332" s="97"/>
      <c r="UY332" s="97"/>
      <c r="UZ332" s="97"/>
      <c r="VA332" s="97"/>
      <c r="VB332" s="97"/>
      <c r="VC332" s="97"/>
      <c r="VD332" s="97"/>
      <c r="VE332" s="97"/>
      <c r="VF332" s="97"/>
    </row>
    <row r="333" spans="1:578" s="96" customFormat="1" ht="15">
      <c r="A333" s="84">
        <v>255</v>
      </c>
      <c r="B333" s="29" t="s">
        <v>43</v>
      </c>
      <c r="C333" s="85" t="s">
        <v>44</v>
      </c>
      <c r="D333" s="86">
        <v>203</v>
      </c>
      <c r="E333" s="85" t="s">
        <v>45</v>
      </c>
      <c r="F333" s="25" t="s">
        <v>46</v>
      </c>
      <c r="G333" s="29" t="s">
        <v>809</v>
      </c>
      <c r="H333" s="26" t="s">
        <v>810</v>
      </c>
      <c r="I333" s="89">
        <v>37473</v>
      </c>
      <c r="J333" s="90" t="s">
        <v>58</v>
      </c>
      <c r="K333" s="90"/>
      <c r="L333" s="88">
        <v>40</v>
      </c>
      <c r="M333" s="88" t="s">
        <v>49</v>
      </c>
      <c r="N333" s="88" t="s">
        <v>59</v>
      </c>
      <c r="O333" s="26" t="s">
        <v>808</v>
      </c>
      <c r="P333" s="87" t="s">
        <v>1194</v>
      </c>
      <c r="Q333" s="34" t="s">
        <v>1148</v>
      </c>
      <c r="R333" s="88">
        <v>1</v>
      </c>
      <c r="S333" s="91">
        <v>14762</v>
      </c>
      <c r="T333" s="92">
        <v>600</v>
      </c>
      <c r="U333" s="91"/>
      <c r="V333" s="91">
        <f t="shared" si="140"/>
        <v>15362</v>
      </c>
      <c r="W333" s="92"/>
      <c r="X333" s="92"/>
      <c r="Y333" s="92">
        <f t="shared" si="141"/>
        <v>15362</v>
      </c>
      <c r="Z333" s="91">
        <v>1114</v>
      </c>
      <c r="AA333" s="92">
        <v>679</v>
      </c>
      <c r="AB333" s="93">
        <f>102.68*4</f>
        <v>410.72</v>
      </c>
      <c r="AC333" s="92">
        <f t="shared" si="142"/>
        <v>2688.35</v>
      </c>
      <c r="AD333" s="92">
        <f t="shared" si="143"/>
        <v>460.85999999999996</v>
      </c>
      <c r="AE333" s="92">
        <f t="shared" si="144"/>
        <v>783.46199999999999</v>
      </c>
      <c r="AF333" s="92">
        <f t="shared" si="145"/>
        <v>307.24</v>
      </c>
      <c r="AG333" s="92">
        <f t="shared" si="146"/>
        <v>2859.166666666667</v>
      </c>
      <c r="AH333" s="92">
        <f t="shared" si="147"/>
        <v>28591.666666666668</v>
      </c>
      <c r="AI333" s="92">
        <f t="shared" si="148"/>
        <v>8577.5</v>
      </c>
      <c r="AJ333" s="92">
        <f t="shared" si="149"/>
        <v>25141.326444444447</v>
      </c>
      <c r="AK333" s="92">
        <f t="shared" si="150"/>
        <v>301695.91733333335</v>
      </c>
      <c r="AL333" s="92"/>
      <c r="AM333" s="99"/>
      <c r="AN333" s="99"/>
      <c r="AO333" s="99"/>
      <c r="AQ333" s="94"/>
    </row>
    <row r="334" spans="1:578" s="98" customFormat="1" ht="15">
      <c r="A334" s="84">
        <v>256</v>
      </c>
      <c r="B334" s="29" t="s">
        <v>43</v>
      </c>
      <c r="C334" s="85" t="s">
        <v>44</v>
      </c>
      <c r="D334" s="86">
        <v>203</v>
      </c>
      <c r="E334" s="85" t="s">
        <v>45</v>
      </c>
      <c r="F334" s="25" t="s">
        <v>46</v>
      </c>
      <c r="G334" s="29" t="s">
        <v>811</v>
      </c>
      <c r="H334" s="26" t="s">
        <v>812</v>
      </c>
      <c r="I334" s="89">
        <v>39574</v>
      </c>
      <c r="J334" s="90" t="s">
        <v>58</v>
      </c>
      <c r="K334" s="90"/>
      <c r="L334" s="88">
        <v>40</v>
      </c>
      <c r="M334" s="88" t="s">
        <v>49</v>
      </c>
      <c r="N334" s="88" t="s">
        <v>59</v>
      </c>
      <c r="O334" s="26" t="s">
        <v>808</v>
      </c>
      <c r="P334" s="87" t="s">
        <v>1194</v>
      </c>
      <c r="Q334" s="34" t="s">
        <v>1148</v>
      </c>
      <c r="R334" s="88">
        <v>1</v>
      </c>
      <c r="S334" s="91">
        <v>14762</v>
      </c>
      <c r="T334" s="92">
        <v>600</v>
      </c>
      <c r="U334" s="91"/>
      <c r="V334" s="91">
        <f t="shared" si="140"/>
        <v>15362</v>
      </c>
      <c r="W334" s="92"/>
      <c r="X334" s="92"/>
      <c r="Y334" s="92">
        <f t="shared" si="141"/>
        <v>15362</v>
      </c>
      <c r="Z334" s="91">
        <v>1114</v>
      </c>
      <c r="AA334" s="92">
        <v>679</v>
      </c>
      <c r="AB334" s="92">
        <f>102.68*3</f>
        <v>308.04000000000002</v>
      </c>
      <c r="AC334" s="92">
        <f t="shared" si="142"/>
        <v>2688.35</v>
      </c>
      <c r="AD334" s="92">
        <f t="shared" si="143"/>
        <v>460.85999999999996</v>
      </c>
      <c r="AE334" s="92">
        <f t="shared" si="144"/>
        <v>783.46199999999999</v>
      </c>
      <c r="AF334" s="92">
        <f t="shared" si="145"/>
        <v>307.24</v>
      </c>
      <c r="AG334" s="92">
        <f t="shared" si="146"/>
        <v>2859.166666666667</v>
      </c>
      <c r="AH334" s="92">
        <f t="shared" si="147"/>
        <v>28591.666666666668</v>
      </c>
      <c r="AI334" s="92">
        <f t="shared" si="148"/>
        <v>8577.5</v>
      </c>
      <c r="AJ334" s="92">
        <f t="shared" si="149"/>
        <v>25038.646444444446</v>
      </c>
      <c r="AK334" s="92">
        <f t="shared" si="150"/>
        <v>300463.75733333337</v>
      </c>
      <c r="AL334" s="92"/>
      <c r="AM334" s="92"/>
      <c r="AN334" s="92"/>
      <c r="AO334" s="92"/>
      <c r="AP334" s="97"/>
      <c r="AQ334" s="94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  <c r="IG334" s="97"/>
      <c r="IH334" s="97"/>
      <c r="II334" s="97"/>
      <c r="IJ334" s="97"/>
      <c r="IK334" s="97"/>
      <c r="IL334" s="97"/>
      <c r="IM334" s="97"/>
      <c r="IN334" s="97"/>
      <c r="IO334" s="97"/>
      <c r="IP334" s="97"/>
      <c r="IQ334" s="97"/>
      <c r="IR334" s="97"/>
      <c r="IS334" s="97"/>
      <c r="IT334" s="97"/>
      <c r="IU334" s="97"/>
      <c r="IV334" s="97"/>
      <c r="IW334" s="97"/>
      <c r="IX334" s="97"/>
      <c r="IY334" s="97"/>
      <c r="IZ334" s="97"/>
      <c r="JA334" s="97"/>
      <c r="JB334" s="97"/>
      <c r="JC334" s="97"/>
      <c r="JD334" s="97"/>
      <c r="JE334" s="97"/>
      <c r="JF334" s="97"/>
      <c r="JG334" s="97"/>
      <c r="JH334" s="97"/>
      <c r="JI334" s="97"/>
      <c r="JJ334" s="97"/>
      <c r="JK334" s="97"/>
      <c r="JL334" s="97"/>
      <c r="JM334" s="97"/>
      <c r="JN334" s="97"/>
      <c r="JO334" s="97"/>
      <c r="JP334" s="97"/>
      <c r="JQ334" s="97"/>
      <c r="JR334" s="97"/>
      <c r="JS334" s="97"/>
      <c r="JT334" s="97"/>
      <c r="JU334" s="97"/>
      <c r="JV334" s="97"/>
      <c r="JW334" s="97"/>
      <c r="JX334" s="97"/>
      <c r="JY334" s="97"/>
      <c r="JZ334" s="97"/>
      <c r="KA334" s="97"/>
      <c r="KB334" s="97"/>
      <c r="KC334" s="97"/>
      <c r="KD334" s="97"/>
      <c r="KE334" s="97"/>
      <c r="KF334" s="97"/>
      <c r="KG334" s="97"/>
      <c r="KH334" s="97"/>
      <c r="KI334" s="97"/>
      <c r="KJ334" s="97"/>
      <c r="KK334" s="97"/>
      <c r="KL334" s="97"/>
      <c r="KM334" s="97"/>
      <c r="KN334" s="97"/>
      <c r="KO334" s="97"/>
      <c r="KP334" s="97"/>
      <c r="KQ334" s="97"/>
      <c r="KR334" s="97"/>
      <c r="KS334" s="97"/>
      <c r="KT334" s="97"/>
      <c r="KU334" s="97"/>
      <c r="KV334" s="97"/>
      <c r="KW334" s="97"/>
      <c r="KX334" s="97"/>
      <c r="KY334" s="97"/>
      <c r="KZ334" s="97"/>
      <c r="LA334" s="97"/>
      <c r="LB334" s="97"/>
      <c r="LC334" s="97"/>
      <c r="LD334" s="97"/>
      <c r="LE334" s="97"/>
      <c r="LF334" s="97"/>
      <c r="LG334" s="97"/>
      <c r="LH334" s="97"/>
      <c r="LI334" s="97"/>
      <c r="LJ334" s="97"/>
      <c r="LK334" s="97"/>
      <c r="LL334" s="97"/>
      <c r="LM334" s="97"/>
      <c r="LN334" s="97"/>
      <c r="LO334" s="97"/>
      <c r="LP334" s="97"/>
      <c r="LQ334" s="97"/>
      <c r="LR334" s="97"/>
      <c r="LS334" s="97"/>
      <c r="LT334" s="97"/>
      <c r="LU334" s="97"/>
      <c r="LV334" s="97"/>
      <c r="LW334" s="97"/>
      <c r="LX334" s="97"/>
      <c r="LY334" s="97"/>
      <c r="LZ334" s="97"/>
      <c r="MA334" s="97"/>
      <c r="MB334" s="97"/>
      <c r="MC334" s="97"/>
      <c r="MD334" s="97"/>
      <c r="ME334" s="97"/>
      <c r="MF334" s="97"/>
      <c r="MG334" s="97"/>
      <c r="MH334" s="97"/>
      <c r="MI334" s="97"/>
      <c r="MJ334" s="97"/>
      <c r="MK334" s="97"/>
      <c r="ML334" s="97"/>
      <c r="MM334" s="97"/>
      <c r="MN334" s="97"/>
      <c r="MO334" s="97"/>
      <c r="MP334" s="97"/>
      <c r="MQ334" s="97"/>
      <c r="MR334" s="97"/>
      <c r="MS334" s="97"/>
      <c r="MT334" s="97"/>
      <c r="MU334" s="97"/>
      <c r="MV334" s="97"/>
      <c r="MW334" s="97"/>
      <c r="MX334" s="97"/>
      <c r="MY334" s="97"/>
      <c r="MZ334" s="97"/>
      <c r="NA334" s="97"/>
      <c r="NB334" s="97"/>
      <c r="NC334" s="97"/>
      <c r="ND334" s="97"/>
      <c r="NE334" s="97"/>
      <c r="NF334" s="97"/>
      <c r="NG334" s="97"/>
      <c r="NH334" s="97"/>
      <c r="NI334" s="97"/>
      <c r="NJ334" s="97"/>
      <c r="NK334" s="97"/>
      <c r="NL334" s="97"/>
      <c r="NM334" s="97"/>
      <c r="NN334" s="97"/>
      <c r="NO334" s="97"/>
      <c r="NP334" s="97"/>
      <c r="NQ334" s="97"/>
      <c r="NR334" s="97"/>
      <c r="NS334" s="97"/>
      <c r="NT334" s="97"/>
      <c r="NU334" s="97"/>
      <c r="NV334" s="97"/>
      <c r="NW334" s="97"/>
      <c r="NX334" s="97"/>
      <c r="NY334" s="97"/>
      <c r="NZ334" s="97"/>
      <c r="OA334" s="97"/>
      <c r="OB334" s="97"/>
      <c r="OC334" s="97"/>
      <c r="OD334" s="97"/>
      <c r="OE334" s="97"/>
      <c r="OF334" s="97"/>
      <c r="OG334" s="97"/>
      <c r="OH334" s="97"/>
      <c r="OI334" s="97"/>
      <c r="OJ334" s="97"/>
      <c r="OK334" s="97"/>
      <c r="OL334" s="97"/>
      <c r="OM334" s="97"/>
      <c r="ON334" s="97"/>
      <c r="OO334" s="97"/>
      <c r="OP334" s="97"/>
      <c r="OQ334" s="97"/>
      <c r="OR334" s="97"/>
      <c r="OS334" s="97"/>
      <c r="OT334" s="97"/>
      <c r="OU334" s="97"/>
      <c r="OV334" s="97"/>
      <c r="OW334" s="97"/>
      <c r="OX334" s="97"/>
      <c r="OY334" s="97"/>
      <c r="OZ334" s="97"/>
      <c r="PA334" s="97"/>
      <c r="PB334" s="97"/>
      <c r="PC334" s="97"/>
      <c r="PD334" s="97"/>
      <c r="PE334" s="97"/>
      <c r="PF334" s="97"/>
      <c r="PG334" s="97"/>
      <c r="PH334" s="97"/>
      <c r="PI334" s="97"/>
      <c r="PJ334" s="97"/>
      <c r="PK334" s="97"/>
      <c r="PL334" s="97"/>
      <c r="PM334" s="97"/>
      <c r="PN334" s="97"/>
      <c r="PO334" s="97"/>
      <c r="PP334" s="97"/>
      <c r="PQ334" s="97"/>
      <c r="PR334" s="97"/>
      <c r="PS334" s="97"/>
      <c r="PT334" s="97"/>
      <c r="PU334" s="97"/>
      <c r="PV334" s="97"/>
      <c r="PW334" s="97"/>
      <c r="PX334" s="97"/>
      <c r="PY334" s="97"/>
      <c r="PZ334" s="97"/>
      <c r="QA334" s="97"/>
      <c r="QB334" s="97"/>
      <c r="QC334" s="97"/>
      <c r="QD334" s="97"/>
      <c r="QE334" s="97"/>
      <c r="QF334" s="97"/>
      <c r="QG334" s="97"/>
      <c r="QH334" s="97"/>
      <c r="QI334" s="97"/>
      <c r="QJ334" s="97"/>
      <c r="QK334" s="97"/>
      <c r="QL334" s="97"/>
      <c r="QM334" s="97"/>
      <c r="QN334" s="97"/>
      <c r="QO334" s="97"/>
      <c r="QP334" s="97"/>
      <c r="QQ334" s="97"/>
      <c r="QR334" s="97"/>
      <c r="QS334" s="97"/>
      <c r="QT334" s="97"/>
      <c r="QU334" s="97"/>
      <c r="QV334" s="97"/>
      <c r="QW334" s="97"/>
      <c r="QX334" s="97"/>
      <c r="QY334" s="97"/>
      <c r="QZ334" s="97"/>
      <c r="RA334" s="97"/>
      <c r="RB334" s="97"/>
      <c r="RC334" s="97"/>
      <c r="RD334" s="97"/>
      <c r="RE334" s="97"/>
      <c r="RF334" s="97"/>
      <c r="RG334" s="97"/>
      <c r="RH334" s="97"/>
      <c r="RI334" s="97"/>
      <c r="RJ334" s="97"/>
      <c r="RK334" s="97"/>
      <c r="RL334" s="97"/>
      <c r="RM334" s="97"/>
      <c r="RN334" s="97"/>
      <c r="RO334" s="97"/>
      <c r="RP334" s="97"/>
      <c r="RQ334" s="97"/>
      <c r="RR334" s="97"/>
      <c r="RS334" s="97"/>
      <c r="RT334" s="97"/>
      <c r="RU334" s="97"/>
      <c r="RV334" s="97"/>
      <c r="RW334" s="97"/>
      <c r="RX334" s="97"/>
      <c r="RY334" s="97"/>
      <c r="RZ334" s="97"/>
      <c r="SA334" s="97"/>
      <c r="SB334" s="97"/>
      <c r="SC334" s="97"/>
      <c r="SD334" s="97"/>
      <c r="SE334" s="97"/>
      <c r="SF334" s="97"/>
      <c r="SG334" s="97"/>
      <c r="SH334" s="97"/>
      <c r="SI334" s="97"/>
      <c r="SJ334" s="97"/>
      <c r="SK334" s="97"/>
      <c r="SL334" s="97"/>
      <c r="SM334" s="97"/>
      <c r="SN334" s="97"/>
      <c r="SO334" s="97"/>
      <c r="SP334" s="97"/>
      <c r="SQ334" s="97"/>
      <c r="SR334" s="97"/>
      <c r="SS334" s="97"/>
      <c r="ST334" s="97"/>
      <c r="SU334" s="97"/>
      <c r="SV334" s="97"/>
      <c r="SW334" s="97"/>
      <c r="SX334" s="97"/>
      <c r="SY334" s="97"/>
      <c r="SZ334" s="97"/>
      <c r="TA334" s="97"/>
      <c r="TB334" s="97"/>
      <c r="TC334" s="97"/>
      <c r="TD334" s="97"/>
      <c r="TE334" s="97"/>
      <c r="TF334" s="97"/>
      <c r="TG334" s="97"/>
      <c r="TH334" s="97"/>
      <c r="TI334" s="97"/>
      <c r="TJ334" s="97"/>
      <c r="TK334" s="97"/>
      <c r="TL334" s="97"/>
      <c r="TM334" s="97"/>
      <c r="TN334" s="97"/>
      <c r="TO334" s="97"/>
      <c r="TP334" s="97"/>
      <c r="TQ334" s="97"/>
      <c r="TR334" s="97"/>
      <c r="TS334" s="97"/>
      <c r="TT334" s="97"/>
      <c r="TU334" s="97"/>
      <c r="TV334" s="97"/>
      <c r="TW334" s="97"/>
      <c r="TX334" s="97"/>
      <c r="TY334" s="97"/>
      <c r="TZ334" s="97"/>
      <c r="UA334" s="97"/>
      <c r="UB334" s="97"/>
      <c r="UC334" s="97"/>
      <c r="UD334" s="97"/>
      <c r="UE334" s="97"/>
      <c r="UF334" s="97"/>
      <c r="UG334" s="97"/>
      <c r="UH334" s="97"/>
      <c r="UI334" s="97"/>
      <c r="UJ334" s="97"/>
      <c r="UK334" s="97"/>
      <c r="UL334" s="97"/>
      <c r="UM334" s="97"/>
      <c r="UN334" s="97"/>
      <c r="UO334" s="97"/>
      <c r="UP334" s="97"/>
      <c r="UQ334" s="97"/>
      <c r="UR334" s="97"/>
      <c r="US334" s="97"/>
      <c r="UT334" s="97"/>
      <c r="UU334" s="97"/>
      <c r="UV334" s="97"/>
      <c r="UW334" s="97"/>
      <c r="UX334" s="97"/>
      <c r="UY334" s="97"/>
      <c r="UZ334" s="97"/>
      <c r="VA334" s="97"/>
      <c r="VB334" s="97"/>
      <c r="VC334" s="97"/>
      <c r="VD334" s="97"/>
      <c r="VE334" s="97"/>
      <c r="VF334" s="97"/>
    </row>
    <row r="335" spans="1:578" s="98" customFormat="1" ht="15">
      <c r="A335" s="84">
        <v>257</v>
      </c>
      <c r="B335" s="29" t="s">
        <v>43</v>
      </c>
      <c r="C335" s="85" t="s">
        <v>44</v>
      </c>
      <c r="D335" s="86">
        <v>203</v>
      </c>
      <c r="E335" s="85" t="s">
        <v>45</v>
      </c>
      <c r="F335" s="25" t="s">
        <v>46</v>
      </c>
      <c r="G335" s="29" t="s">
        <v>813</v>
      </c>
      <c r="H335" s="26" t="s">
        <v>814</v>
      </c>
      <c r="I335" s="89">
        <v>39575</v>
      </c>
      <c r="J335" s="90" t="s">
        <v>58</v>
      </c>
      <c r="K335" s="90"/>
      <c r="L335" s="88">
        <v>40</v>
      </c>
      <c r="M335" s="88" t="s">
        <v>49</v>
      </c>
      <c r="N335" s="88" t="s">
        <v>59</v>
      </c>
      <c r="O335" s="26" t="s">
        <v>808</v>
      </c>
      <c r="P335" s="87" t="s">
        <v>1194</v>
      </c>
      <c r="Q335" s="34" t="s">
        <v>1148</v>
      </c>
      <c r="R335" s="88">
        <v>1</v>
      </c>
      <c r="S335" s="91">
        <v>14762</v>
      </c>
      <c r="T335" s="92">
        <v>600</v>
      </c>
      <c r="U335" s="91"/>
      <c r="V335" s="91">
        <f t="shared" si="140"/>
        <v>15362</v>
      </c>
      <c r="W335" s="92"/>
      <c r="X335" s="92"/>
      <c r="Y335" s="92">
        <f t="shared" si="141"/>
        <v>15362</v>
      </c>
      <c r="Z335" s="91">
        <v>1114</v>
      </c>
      <c r="AA335" s="92">
        <v>679</v>
      </c>
      <c r="AB335" s="92">
        <f>102.68*3</f>
        <v>308.04000000000002</v>
      </c>
      <c r="AC335" s="92">
        <f t="shared" si="142"/>
        <v>2688.35</v>
      </c>
      <c r="AD335" s="92">
        <f t="shared" si="143"/>
        <v>460.85999999999996</v>
      </c>
      <c r="AE335" s="92">
        <f t="shared" si="144"/>
        <v>783.46199999999999</v>
      </c>
      <c r="AF335" s="92">
        <f t="shared" si="145"/>
        <v>307.24</v>
      </c>
      <c r="AG335" s="92">
        <f t="shared" si="146"/>
        <v>2859.166666666667</v>
      </c>
      <c r="AH335" s="92">
        <f t="shared" si="147"/>
        <v>28591.666666666668</v>
      </c>
      <c r="AI335" s="92">
        <f t="shared" si="148"/>
        <v>8577.5</v>
      </c>
      <c r="AJ335" s="92">
        <f t="shared" si="149"/>
        <v>25038.646444444446</v>
      </c>
      <c r="AK335" s="92">
        <f t="shared" si="150"/>
        <v>300463.75733333337</v>
      </c>
      <c r="AL335" s="92"/>
      <c r="AM335" s="92"/>
      <c r="AN335" s="92"/>
      <c r="AO335" s="92"/>
      <c r="AP335" s="97"/>
      <c r="AQ335" s="94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  <c r="IG335" s="97"/>
      <c r="IH335" s="97"/>
      <c r="II335" s="97"/>
      <c r="IJ335" s="97"/>
      <c r="IK335" s="97"/>
      <c r="IL335" s="97"/>
      <c r="IM335" s="97"/>
      <c r="IN335" s="97"/>
      <c r="IO335" s="97"/>
      <c r="IP335" s="97"/>
      <c r="IQ335" s="97"/>
      <c r="IR335" s="97"/>
      <c r="IS335" s="97"/>
      <c r="IT335" s="97"/>
      <c r="IU335" s="97"/>
      <c r="IV335" s="97"/>
      <c r="IW335" s="97"/>
      <c r="IX335" s="97"/>
      <c r="IY335" s="97"/>
      <c r="IZ335" s="97"/>
      <c r="JA335" s="97"/>
      <c r="JB335" s="97"/>
      <c r="JC335" s="97"/>
      <c r="JD335" s="97"/>
      <c r="JE335" s="97"/>
      <c r="JF335" s="97"/>
      <c r="JG335" s="97"/>
      <c r="JH335" s="97"/>
      <c r="JI335" s="97"/>
      <c r="JJ335" s="97"/>
      <c r="JK335" s="97"/>
      <c r="JL335" s="97"/>
      <c r="JM335" s="97"/>
      <c r="JN335" s="97"/>
      <c r="JO335" s="97"/>
      <c r="JP335" s="97"/>
      <c r="JQ335" s="97"/>
      <c r="JR335" s="97"/>
      <c r="JS335" s="97"/>
      <c r="JT335" s="97"/>
      <c r="JU335" s="97"/>
      <c r="JV335" s="97"/>
      <c r="JW335" s="97"/>
      <c r="JX335" s="97"/>
      <c r="JY335" s="97"/>
      <c r="JZ335" s="97"/>
      <c r="KA335" s="97"/>
      <c r="KB335" s="97"/>
      <c r="KC335" s="97"/>
      <c r="KD335" s="97"/>
      <c r="KE335" s="97"/>
      <c r="KF335" s="97"/>
      <c r="KG335" s="97"/>
      <c r="KH335" s="97"/>
      <c r="KI335" s="97"/>
      <c r="KJ335" s="97"/>
      <c r="KK335" s="97"/>
      <c r="KL335" s="97"/>
      <c r="KM335" s="97"/>
      <c r="KN335" s="97"/>
      <c r="KO335" s="97"/>
      <c r="KP335" s="97"/>
      <c r="KQ335" s="97"/>
      <c r="KR335" s="97"/>
      <c r="KS335" s="97"/>
      <c r="KT335" s="97"/>
      <c r="KU335" s="97"/>
      <c r="KV335" s="97"/>
      <c r="KW335" s="97"/>
      <c r="KX335" s="97"/>
      <c r="KY335" s="97"/>
      <c r="KZ335" s="97"/>
      <c r="LA335" s="97"/>
      <c r="LB335" s="97"/>
      <c r="LC335" s="97"/>
      <c r="LD335" s="97"/>
      <c r="LE335" s="97"/>
      <c r="LF335" s="97"/>
      <c r="LG335" s="97"/>
      <c r="LH335" s="97"/>
      <c r="LI335" s="97"/>
      <c r="LJ335" s="97"/>
      <c r="LK335" s="97"/>
      <c r="LL335" s="97"/>
      <c r="LM335" s="97"/>
      <c r="LN335" s="97"/>
      <c r="LO335" s="97"/>
      <c r="LP335" s="97"/>
      <c r="LQ335" s="97"/>
      <c r="LR335" s="97"/>
      <c r="LS335" s="97"/>
      <c r="LT335" s="97"/>
      <c r="LU335" s="97"/>
      <c r="LV335" s="97"/>
      <c r="LW335" s="97"/>
      <c r="LX335" s="97"/>
      <c r="LY335" s="97"/>
      <c r="LZ335" s="97"/>
      <c r="MA335" s="97"/>
      <c r="MB335" s="97"/>
      <c r="MC335" s="97"/>
      <c r="MD335" s="97"/>
      <c r="ME335" s="97"/>
      <c r="MF335" s="97"/>
      <c r="MG335" s="97"/>
      <c r="MH335" s="97"/>
      <c r="MI335" s="97"/>
      <c r="MJ335" s="97"/>
      <c r="MK335" s="97"/>
      <c r="ML335" s="97"/>
      <c r="MM335" s="97"/>
      <c r="MN335" s="97"/>
      <c r="MO335" s="97"/>
      <c r="MP335" s="97"/>
      <c r="MQ335" s="97"/>
      <c r="MR335" s="97"/>
      <c r="MS335" s="97"/>
      <c r="MT335" s="97"/>
      <c r="MU335" s="97"/>
      <c r="MV335" s="97"/>
      <c r="MW335" s="97"/>
      <c r="MX335" s="97"/>
      <c r="MY335" s="97"/>
      <c r="MZ335" s="97"/>
      <c r="NA335" s="97"/>
      <c r="NB335" s="97"/>
      <c r="NC335" s="97"/>
      <c r="ND335" s="97"/>
      <c r="NE335" s="97"/>
      <c r="NF335" s="97"/>
      <c r="NG335" s="97"/>
      <c r="NH335" s="97"/>
      <c r="NI335" s="97"/>
      <c r="NJ335" s="97"/>
      <c r="NK335" s="97"/>
      <c r="NL335" s="97"/>
      <c r="NM335" s="97"/>
      <c r="NN335" s="97"/>
      <c r="NO335" s="97"/>
      <c r="NP335" s="97"/>
      <c r="NQ335" s="97"/>
      <c r="NR335" s="97"/>
      <c r="NS335" s="97"/>
      <c r="NT335" s="97"/>
      <c r="NU335" s="97"/>
      <c r="NV335" s="97"/>
      <c r="NW335" s="97"/>
      <c r="NX335" s="97"/>
      <c r="NY335" s="97"/>
      <c r="NZ335" s="97"/>
      <c r="OA335" s="97"/>
      <c r="OB335" s="97"/>
      <c r="OC335" s="97"/>
      <c r="OD335" s="97"/>
      <c r="OE335" s="97"/>
      <c r="OF335" s="97"/>
      <c r="OG335" s="97"/>
      <c r="OH335" s="97"/>
      <c r="OI335" s="97"/>
      <c r="OJ335" s="97"/>
      <c r="OK335" s="97"/>
      <c r="OL335" s="97"/>
      <c r="OM335" s="97"/>
      <c r="ON335" s="97"/>
      <c r="OO335" s="97"/>
      <c r="OP335" s="97"/>
      <c r="OQ335" s="97"/>
      <c r="OR335" s="97"/>
      <c r="OS335" s="97"/>
      <c r="OT335" s="97"/>
      <c r="OU335" s="97"/>
      <c r="OV335" s="97"/>
      <c r="OW335" s="97"/>
      <c r="OX335" s="97"/>
      <c r="OY335" s="97"/>
      <c r="OZ335" s="97"/>
      <c r="PA335" s="97"/>
      <c r="PB335" s="97"/>
      <c r="PC335" s="97"/>
      <c r="PD335" s="97"/>
      <c r="PE335" s="97"/>
      <c r="PF335" s="97"/>
      <c r="PG335" s="97"/>
      <c r="PH335" s="97"/>
      <c r="PI335" s="97"/>
      <c r="PJ335" s="97"/>
      <c r="PK335" s="97"/>
      <c r="PL335" s="97"/>
      <c r="PM335" s="97"/>
      <c r="PN335" s="97"/>
      <c r="PO335" s="97"/>
      <c r="PP335" s="97"/>
      <c r="PQ335" s="97"/>
      <c r="PR335" s="97"/>
      <c r="PS335" s="97"/>
      <c r="PT335" s="97"/>
      <c r="PU335" s="97"/>
      <c r="PV335" s="97"/>
      <c r="PW335" s="97"/>
      <c r="PX335" s="97"/>
      <c r="PY335" s="97"/>
      <c r="PZ335" s="97"/>
      <c r="QA335" s="97"/>
      <c r="QB335" s="97"/>
      <c r="QC335" s="97"/>
      <c r="QD335" s="97"/>
      <c r="QE335" s="97"/>
      <c r="QF335" s="97"/>
      <c r="QG335" s="97"/>
      <c r="QH335" s="97"/>
      <c r="QI335" s="97"/>
      <c r="QJ335" s="97"/>
      <c r="QK335" s="97"/>
      <c r="QL335" s="97"/>
      <c r="QM335" s="97"/>
      <c r="QN335" s="97"/>
      <c r="QO335" s="97"/>
      <c r="QP335" s="97"/>
      <c r="QQ335" s="97"/>
      <c r="QR335" s="97"/>
      <c r="QS335" s="97"/>
      <c r="QT335" s="97"/>
      <c r="QU335" s="97"/>
      <c r="QV335" s="97"/>
      <c r="QW335" s="97"/>
      <c r="QX335" s="97"/>
      <c r="QY335" s="97"/>
      <c r="QZ335" s="97"/>
      <c r="RA335" s="97"/>
      <c r="RB335" s="97"/>
      <c r="RC335" s="97"/>
      <c r="RD335" s="97"/>
      <c r="RE335" s="97"/>
      <c r="RF335" s="97"/>
      <c r="RG335" s="97"/>
      <c r="RH335" s="97"/>
      <c r="RI335" s="97"/>
      <c r="RJ335" s="97"/>
      <c r="RK335" s="97"/>
      <c r="RL335" s="97"/>
      <c r="RM335" s="97"/>
      <c r="RN335" s="97"/>
      <c r="RO335" s="97"/>
      <c r="RP335" s="97"/>
      <c r="RQ335" s="97"/>
      <c r="RR335" s="97"/>
      <c r="RS335" s="97"/>
      <c r="RT335" s="97"/>
      <c r="RU335" s="97"/>
      <c r="RV335" s="97"/>
      <c r="RW335" s="97"/>
      <c r="RX335" s="97"/>
      <c r="RY335" s="97"/>
      <c r="RZ335" s="97"/>
      <c r="SA335" s="97"/>
      <c r="SB335" s="97"/>
      <c r="SC335" s="97"/>
      <c r="SD335" s="97"/>
      <c r="SE335" s="97"/>
      <c r="SF335" s="97"/>
      <c r="SG335" s="97"/>
      <c r="SH335" s="97"/>
      <c r="SI335" s="97"/>
      <c r="SJ335" s="97"/>
      <c r="SK335" s="97"/>
      <c r="SL335" s="97"/>
      <c r="SM335" s="97"/>
      <c r="SN335" s="97"/>
      <c r="SO335" s="97"/>
      <c r="SP335" s="97"/>
      <c r="SQ335" s="97"/>
      <c r="SR335" s="97"/>
      <c r="SS335" s="97"/>
      <c r="ST335" s="97"/>
      <c r="SU335" s="97"/>
      <c r="SV335" s="97"/>
      <c r="SW335" s="97"/>
      <c r="SX335" s="97"/>
      <c r="SY335" s="97"/>
      <c r="SZ335" s="97"/>
      <c r="TA335" s="97"/>
      <c r="TB335" s="97"/>
      <c r="TC335" s="97"/>
      <c r="TD335" s="97"/>
      <c r="TE335" s="97"/>
      <c r="TF335" s="97"/>
      <c r="TG335" s="97"/>
      <c r="TH335" s="97"/>
      <c r="TI335" s="97"/>
      <c r="TJ335" s="97"/>
      <c r="TK335" s="97"/>
      <c r="TL335" s="97"/>
      <c r="TM335" s="97"/>
      <c r="TN335" s="97"/>
      <c r="TO335" s="97"/>
      <c r="TP335" s="97"/>
      <c r="TQ335" s="97"/>
      <c r="TR335" s="97"/>
      <c r="TS335" s="97"/>
      <c r="TT335" s="97"/>
      <c r="TU335" s="97"/>
      <c r="TV335" s="97"/>
      <c r="TW335" s="97"/>
      <c r="TX335" s="97"/>
      <c r="TY335" s="97"/>
      <c r="TZ335" s="97"/>
      <c r="UA335" s="97"/>
      <c r="UB335" s="97"/>
      <c r="UC335" s="97"/>
      <c r="UD335" s="97"/>
      <c r="UE335" s="97"/>
      <c r="UF335" s="97"/>
      <c r="UG335" s="97"/>
      <c r="UH335" s="97"/>
      <c r="UI335" s="97"/>
      <c r="UJ335" s="97"/>
      <c r="UK335" s="97"/>
      <c r="UL335" s="97"/>
      <c r="UM335" s="97"/>
      <c r="UN335" s="97"/>
      <c r="UO335" s="97"/>
      <c r="UP335" s="97"/>
      <c r="UQ335" s="97"/>
      <c r="UR335" s="97"/>
      <c r="US335" s="97"/>
      <c r="UT335" s="97"/>
      <c r="UU335" s="97"/>
      <c r="UV335" s="97"/>
      <c r="UW335" s="97"/>
      <c r="UX335" s="97"/>
      <c r="UY335" s="97"/>
      <c r="UZ335" s="97"/>
      <c r="VA335" s="97"/>
      <c r="VB335" s="97"/>
      <c r="VC335" s="97"/>
      <c r="VD335" s="97"/>
      <c r="VE335" s="97"/>
      <c r="VF335" s="97"/>
    </row>
    <row r="336" spans="1:578" s="98" customFormat="1" ht="15">
      <c r="A336" s="84">
        <v>258</v>
      </c>
      <c r="B336" s="29" t="s">
        <v>43</v>
      </c>
      <c r="C336" s="85" t="s">
        <v>44</v>
      </c>
      <c r="D336" s="86">
        <v>203</v>
      </c>
      <c r="E336" s="85" t="s">
        <v>45</v>
      </c>
      <c r="F336" s="25" t="s">
        <v>46</v>
      </c>
      <c r="G336" s="29" t="s">
        <v>815</v>
      </c>
      <c r="H336" s="26" t="s">
        <v>816</v>
      </c>
      <c r="I336" s="89">
        <v>39576</v>
      </c>
      <c r="J336" s="90" t="s">
        <v>58</v>
      </c>
      <c r="K336" s="90"/>
      <c r="L336" s="88">
        <v>40</v>
      </c>
      <c r="M336" s="88" t="s">
        <v>49</v>
      </c>
      <c r="N336" s="88" t="s">
        <v>59</v>
      </c>
      <c r="O336" s="26" t="s">
        <v>808</v>
      </c>
      <c r="P336" s="87" t="s">
        <v>1194</v>
      </c>
      <c r="Q336" s="34" t="s">
        <v>1148</v>
      </c>
      <c r="R336" s="88">
        <v>1</v>
      </c>
      <c r="S336" s="91">
        <v>14762</v>
      </c>
      <c r="T336" s="92">
        <v>600</v>
      </c>
      <c r="U336" s="91"/>
      <c r="V336" s="91">
        <f t="shared" si="140"/>
        <v>15362</v>
      </c>
      <c r="W336" s="92"/>
      <c r="X336" s="92"/>
      <c r="Y336" s="92">
        <f t="shared" si="141"/>
        <v>15362</v>
      </c>
      <c r="Z336" s="91">
        <v>1114</v>
      </c>
      <c r="AA336" s="92">
        <v>679</v>
      </c>
      <c r="AB336" s="92">
        <f>102.68*3</f>
        <v>308.04000000000002</v>
      </c>
      <c r="AC336" s="92">
        <f t="shared" si="142"/>
        <v>2688.35</v>
      </c>
      <c r="AD336" s="92">
        <f t="shared" si="143"/>
        <v>460.85999999999996</v>
      </c>
      <c r="AE336" s="92">
        <f t="shared" si="144"/>
        <v>783.46199999999999</v>
      </c>
      <c r="AF336" s="92">
        <f t="shared" si="145"/>
        <v>307.24</v>
      </c>
      <c r="AG336" s="92">
        <f t="shared" si="146"/>
        <v>2859.166666666667</v>
      </c>
      <c r="AH336" s="92">
        <f t="shared" si="147"/>
        <v>28591.666666666668</v>
      </c>
      <c r="AI336" s="92">
        <f t="shared" si="148"/>
        <v>8577.5</v>
      </c>
      <c r="AJ336" s="92">
        <f t="shared" si="149"/>
        <v>25038.646444444446</v>
      </c>
      <c r="AK336" s="92">
        <f t="shared" si="150"/>
        <v>300463.75733333337</v>
      </c>
      <c r="AL336" s="92"/>
      <c r="AM336" s="92"/>
      <c r="AN336" s="92"/>
      <c r="AO336" s="92"/>
      <c r="AP336" s="97"/>
      <c r="AQ336" s="94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  <c r="IG336" s="97"/>
      <c r="IH336" s="97"/>
      <c r="II336" s="97"/>
      <c r="IJ336" s="97"/>
      <c r="IK336" s="97"/>
      <c r="IL336" s="97"/>
      <c r="IM336" s="97"/>
      <c r="IN336" s="97"/>
      <c r="IO336" s="97"/>
      <c r="IP336" s="97"/>
      <c r="IQ336" s="97"/>
      <c r="IR336" s="97"/>
      <c r="IS336" s="97"/>
      <c r="IT336" s="97"/>
      <c r="IU336" s="97"/>
      <c r="IV336" s="97"/>
      <c r="IW336" s="97"/>
      <c r="IX336" s="97"/>
      <c r="IY336" s="97"/>
      <c r="IZ336" s="97"/>
      <c r="JA336" s="97"/>
      <c r="JB336" s="97"/>
      <c r="JC336" s="97"/>
      <c r="JD336" s="97"/>
      <c r="JE336" s="97"/>
      <c r="JF336" s="97"/>
      <c r="JG336" s="97"/>
      <c r="JH336" s="97"/>
      <c r="JI336" s="97"/>
      <c r="JJ336" s="97"/>
      <c r="JK336" s="97"/>
      <c r="JL336" s="97"/>
      <c r="JM336" s="97"/>
      <c r="JN336" s="97"/>
      <c r="JO336" s="97"/>
      <c r="JP336" s="97"/>
      <c r="JQ336" s="97"/>
      <c r="JR336" s="97"/>
      <c r="JS336" s="97"/>
      <c r="JT336" s="97"/>
      <c r="JU336" s="97"/>
      <c r="JV336" s="97"/>
      <c r="JW336" s="97"/>
      <c r="JX336" s="97"/>
      <c r="JY336" s="97"/>
      <c r="JZ336" s="97"/>
      <c r="KA336" s="97"/>
      <c r="KB336" s="97"/>
      <c r="KC336" s="97"/>
      <c r="KD336" s="97"/>
      <c r="KE336" s="97"/>
      <c r="KF336" s="97"/>
      <c r="KG336" s="97"/>
      <c r="KH336" s="97"/>
      <c r="KI336" s="97"/>
      <c r="KJ336" s="97"/>
      <c r="KK336" s="97"/>
      <c r="KL336" s="97"/>
      <c r="KM336" s="97"/>
      <c r="KN336" s="97"/>
      <c r="KO336" s="97"/>
      <c r="KP336" s="97"/>
      <c r="KQ336" s="97"/>
      <c r="KR336" s="97"/>
      <c r="KS336" s="97"/>
      <c r="KT336" s="97"/>
      <c r="KU336" s="97"/>
      <c r="KV336" s="97"/>
      <c r="KW336" s="97"/>
      <c r="KX336" s="97"/>
      <c r="KY336" s="97"/>
      <c r="KZ336" s="97"/>
      <c r="LA336" s="97"/>
      <c r="LB336" s="97"/>
      <c r="LC336" s="97"/>
      <c r="LD336" s="97"/>
      <c r="LE336" s="97"/>
      <c r="LF336" s="97"/>
      <c r="LG336" s="97"/>
      <c r="LH336" s="97"/>
      <c r="LI336" s="97"/>
      <c r="LJ336" s="97"/>
      <c r="LK336" s="97"/>
      <c r="LL336" s="97"/>
      <c r="LM336" s="97"/>
      <c r="LN336" s="97"/>
      <c r="LO336" s="97"/>
      <c r="LP336" s="97"/>
      <c r="LQ336" s="97"/>
      <c r="LR336" s="97"/>
      <c r="LS336" s="97"/>
      <c r="LT336" s="97"/>
      <c r="LU336" s="97"/>
      <c r="LV336" s="97"/>
      <c r="LW336" s="97"/>
      <c r="LX336" s="97"/>
      <c r="LY336" s="97"/>
      <c r="LZ336" s="97"/>
      <c r="MA336" s="97"/>
      <c r="MB336" s="97"/>
      <c r="MC336" s="97"/>
      <c r="MD336" s="97"/>
      <c r="ME336" s="97"/>
      <c r="MF336" s="97"/>
      <c r="MG336" s="97"/>
      <c r="MH336" s="97"/>
      <c r="MI336" s="97"/>
      <c r="MJ336" s="97"/>
      <c r="MK336" s="97"/>
      <c r="ML336" s="97"/>
      <c r="MM336" s="97"/>
      <c r="MN336" s="97"/>
      <c r="MO336" s="97"/>
      <c r="MP336" s="97"/>
      <c r="MQ336" s="97"/>
      <c r="MR336" s="97"/>
      <c r="MS336" s="97"/>
      <c r="MT336" s="97"/>
      <c r="MU336" s="97"/>
      <c r="MV336" s="97"/>
      <c r="MW336" s="97"/>
      <c r="MX336" s="97"/>
      <c r="MY336" s="97"/>
      <c r="MZ336" s="97"/>
      <c r="NA336" s="97"/>
      <c r="NB336" s="97"/>
      <c r="NC336" s="97"/>
      <c r="ND336" s="97"/>
      <c r="NE336" s="97"/>
      <c r="NF336" s="97"/>
      <c r="NG336" s="97"/>
      <c r="NH336" s="97"/>
      <c r="NI336" s="97"/>
      <c r="NJ336" s="97"/>
      <c r="NK336" s="97"/>
      <c r="NL336" s="97"/>
      <c r="NM336" s="97"/>
      <c r="NN336" s="97"/>
      <c r="NO336" s="97"/>
      <c r="NP336" s="97"/>
      <c r="NQ336" s="97"/>
      <c r="NR336" s="97"/>
      <c r="NS336" s="97"/>
      <c r="NT336" s="97"/>
      <c r="NU336" s="97"/>
      <c r="NV336" s="97"/>
      <c r="NW336" s="97"/>
      <c r="NX336" s="97"/>
      <c r="NY336" s="97"/>
      <c r="NZ336" s="97"/>
      <c r="OA336" s="97"/>
      <c r="OB336" s="97"/>
      <c r="OC336" s="97"/>
      <c r="OD336" s="97"/>
      <c r="OE336" s="97"/>
      <c r="OF336" s="97"/>
      <c r="OG336" s="97"/>
      <c r="OH336" s="97"/>
      <c r="OI336" s="97"/>
      <c r="OJ336" s="97"/>
      <c r="OK336" s="97"/>
      <c r="OL336" s="97"/>
      <c r="OM336" s="97"/>
      <c r="ON336" s="97"/>
      <c r="OO336" s="97"/>
      <c r="OP336" s="97"/>
      <c r="OQ336" s="97"/>
      <c r="OR336" s="97"/>
      <c r="OS336" s="97"/>
      <c r="OT336" s="97"/>
      <c r="OU336" s="97"/>
      <c r="OV336" s="97"/>
      <c r="OW336" s="97"/>
      <c r="OX336" s="97"/>
      <c r="OY336" s="97"/>
      <c r="OZ336" s="97"/>
      <c r="PA336" s="97"/>
      <c r="PB336" s="97"/>
      <c r="PC336" s="97"/>
      <c r="PD336" s="97"/>
      <c r="PE336" s="97"/>
      <c r="PF336" s="97"/>
      <c r="PG336" s="97"/>
      <c r="PH336" s="97"/>
      <c r="PI336" s="97"/>
      <c r="PJ336" s="97"/>
      <c r="PK336" s="97"/>
      <c r="PL336" s="97"/>
      <c r="PM336" s="97"/>
      <c r="PN336" s="97"/>
      <c r="PO336" s="97"/>
      <c r="PP336" s="97"/>
      <c r="PQ336" s="97"/>
      <c r="PR336" s="97"/>
      <c r="PS336" s="97"/>
      <c r="PT336" s="97"/>
      <c r="PU336" s="97"/>
      <c r="PV336" s="97"/>
      <c r="PW336" s="97"/>
      <c r="PX336" s="97"/>
      <c r="PY336" s="97"/>
      <c r="PZ336" s="97"/>
      <c r="QA336" s="97"/>
      <c r="QB336" s="97"/>
      <c r="QC336" s="97"/>
      <c r="QD336" s="97"/>
      <c r="QE336" s="97"/>
      <c r="QF336" s="97"/>
      <c r="QG336" s="97"/>
      <c r="QH336" s="97"/>
      <c r="QI336" s="97"/>
      <c r="QJ336" s="97"/>
      <c r="QK336" s="97"/>
      <c r="QL336" s="97"/>
      <c r="QM336" s="97"/>
      <c r="QN336" s="97"/>
      <c r="QO336" s="97"/>
      <c r="QP336" s="97"/>
      <c r="QQ336" s="97"/>
      <c r="QR336" s="97"/>
      <c r="QS336" s="97"/>
      <c r="QT336" s="97"/>
      <c r="QU336" s="97"/>
      <c r="QV336" s="97"/>
      <c r="QW336" s="97"/>
      <c r="QX336" s="97"/>
      <c r="QY336" s="97"/>
      <c r="QZ336" s="97"/>
      <c r="RA336" s="97"/>
      <c r="RB336" s="97"/>
      <c r="RC336" s="97"/>
      <c r="RD336" s="97"/>
      <c r="RE336" s="97"/>
      <c r="RF336" s="97"/>
      <c r="RG336" s="97"/>
      <c r="RH336" s="97"/>
      <c r="RI336" s="97"/>
      <c r="RJ336" s="97"/>
      <c r="RK336" s="97"/>
      <c r="RL336" s="97"/>
      <c r="RM336" s="97"/>
      <c r="RN336" s="97"/>
      <c r="RO336" s="97"/>
      <c r="RP336" s="97"/>
      <c r="RQ336" s="97"/>
      <c r="RR336" s="97"/>
      <c r="RS336" s="97"/>
      <c r="RT336" s="97"/>
      <c r="RU336" s="97"/>
      <c r="RV336" s="97"/>
      <c r="RW336" s="97"/>
      <c r="RX336" s="97"/>
      <c r="RY336" s="97"/>
      <c r="RZ336" s="97"/>
      <c r="SA336" s="97"/>
      <c r="SB336" s="97"/>
      <c r="SC336" s="97"/>
      <c r="SD336" s="97"/>
      <c r="SE336" s="97"/>
      <c r="SF336" s="97"/>
      <c r="SG336" s="97"/>
      <c r="SH336" s="97"/>
      <c r="SI336" s="97"/>
      <c r="SJ336" s="97"/>
      <c r="SK336" s="97"/>
      <c r="SL336" s="97"/>
      <c r="SM336" s="97"/>
      <c r="SN336" s="97"/>
      <c r="SO336" s="97"/>
      <c r="SP336" s="97"/>
      <c r="SQ336" s="97"/>
      <c r="SR336" s="97"/>
      <c r="SS336" s="97"/>
      <c r="ST336" s="97"/>
      <c r="SU336" s="97"/>
      <c r="SV336" s="97"/>
      <c r="SW336" s="97"/>
      <c r="SX336" s="97"/>
      <c r="SY336" s="97"/>
      <c r="SZ336" s="97"/>
      <c r="TA336" s="97"/>
      <c r="TB336" s="97"/>
      <c r="TC336" s="97"/>
      <c r="TD336" s="97"/>
      <c r="TE336" s="97"/>
      <c r="TF336" s="97"/>
      <c r="TG336" s="97"/>
      <c r="TH336" s="97"/>
      <c r="TI336" s="97"/>
      <c r="TJ336" s="97"/>
      <c r="TK336" s="97"/>
      <c r="TL336" s="97"/>
      <c r="TM336" s="97"/>
      <c r="TN336" s="97"/>
      <c r="TO336" s="97"/>
      <c r="TP336" s="97"/>
      <c r="TQ336" s="97"/>
      <c r="TR336" s="97"/>
      <c r="TS336" s="97"/>
      <c r="TT336" s="97"/>
      <c r="TU336" s="97"/>
      <c r="TV336" s="97"/>
      <c r="TW336" s="97"/>
      <c r="TX336" s="97"/>
      <c r="TY336" s="97"/>
      <c r="TZ336" s="97"/>
      <c r="UA336" s="97"/>
      <c r="UB336" s="97"/>
      <c r="UC336" s="97"/>
      <c r="UD336" s="97"/>
      <c r="UE336" s="97"/>
      <c r="UF336" s="97"/>
      <c r="UG336" s="97"/>
      <c r="UH336" s="97"/>
      <c r="UI336" s="97"/>
      <c r="UJ336" s="97"/>
      <c r="UK336" s="97"/>
      <c r="UL336" s="97"/>
      <c r="UM336" s="97"/>
      <c r="UN336" s="97"/>
      <c r="UO336" s="97"/>
      <c r="UP336" s="97"/>
      <c r="UQ336" s="97"/>
      <c r="UR336" s="97"/>
      <c r="US336" s="97"/>
      <c r="UT336" s="97"/>
      <c r="UU336" s="97"/>
      <c r="UV336" s="97"/>
      <c r="UW336" s="97"/>
      <c r="UX336" s="97"/>
      <c r="UY336" s="97"/>
      <c r="UZ336" s="97"/>
      <c r="VA336" s="97"/>
      <c r="VB336" s="97"/>
      <c r="VC336" s="97"/>
      <c r="VD336" s="97"/>
      <c r="VE336" s="97"/>
      <c r="VF336" s="97"/>
    </row>
    <row r="337" spans="1:578" s="98" customFormat="1" ht="15">
      <c r="A337" s="84">
        <v>259</v>
      </c>
      <c r="B337" s="29" t="s">
        <v>43</v>
      </c>
      <c r="C337" s="85" t="s">
        <v>44</v>
      </c>
      <c r="D337" s="86">
        <v>203</v>
      </c>
      <c r="E337" s="85" t="s">
        <v>45</v>
      </c>
      <c r="F337" s="25" t="s">
        <v>46</v>
      </c>
      <c r="G337" s="29"/>
      <c r="H337" s="27" t="s">
        <v>817</v>
      </c>
      <c r="I337" s="89"/>
      <c r="J337" s="90"/>
      <c r="K337" s="90">
        <v>22</v>
      </c>
      <c r="L337" s="88">
        <v>40</v>
      </c>
      <c r="M337" s="88" t="s">
        <v>54</v>
      </c>
      <c r="N337" s="88" t="s">
        <v>50</v>
      </c>
      <c r="O337" s="26" t="s">
        <v>818</v>
      </c>
      <c r="P337" s="87" t="s">
        <v>1194</v>
      </c>
      <c r="Q337" s="34" t="s">
        <v>1148</v>
      </c>
      <c r="R337" s="88">
        <v>1</v>
      </c>
      <c r="S337" s="92">
        <v>42219</v>
      </c>
      <c r="T337" s="92"/>
      <c r="U337" s="92"/>
      <c r="V337" s="91">
        <f t="shared" si="140"/>
        <v>42219</v>
      </c>
      <c r="W337" s="92"/>
      <c r="X337" s="92"/>
      <c r="Y337" s="92">
        <f t="shared" si="141"/>
        <v>42219</v>
      </c>
      <c r="Z337" s="92">
        <v>1865</v>
      </c>
      <c r="AA337" s="92">
        <v>1345</v>
      </c>
      <c r="AB337" s="93"/>
      <c r="AC337" s="92">
        <f t="shared" si="142"/>
        <v>7388.3249999999998</v>
      </c>
      <c r="AD337" s="92">
        <f t="shared" si="143"/>
        <v>1266.57</v>
      </c>
      <c r="AE337" s="92">
        <f t="shared" si="144"/>
        <v>2153.1689999999999</v>
      </c>
      <c r="AF337" s="92">
        <f t="shared" si="145"/>
        <v>844.38</v>
      </c>
      <c r="AG337" s="92">
        <f t="shared" si="146"/>
        <v>7571.5</v>
      </c>
      <c r="AH337" s="92">
        <f t="shared" si="147"/>
        <v>75715</v>
      </c>
      <c r="AI337" s="92">
        <f t="shared" si="148"/>
        <v>22714.5</v>
      </c>
      <c r="AJ337" s="92">
        <f t="shared" si="149"/>
        <v>65914.86066666666</v>
      </c>
      <c r="AK337" s="92">
        <f t="shared" si="150"/>
        <v>790978.32799999998</v>
      </c>
      <c r="AL337" s="93"/>
      <c r="AM337" s="92"/>
      <c r="AN337" s="92"/>
      <c r="AO337" s="92"/>
      <c r="AP337" s="97"/>
      <c r="AQ337" s="94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  <c r="IG337" s="97"/>
      <c r="IH337" s="97"/>
      <c r="II337" s="97"/>
      <c r="IJ337" s="97"/>
      <c r="IK337" s="97"/>
      <c r="IL337" s="97"/>
      <c r="IM337" s="97"/>
      <c r="IN337" s="97"/>
      <c r="IO337" s="97"/>
      <c r="IP337" s="97"/>
      <c r="IQ337" s="97"/>
      <c r="IR337" s="97"/>
      <c r="IS337" s="97"/>
      <c r="IT337" s="97"/>
      <c r="IU337" s="97"/>
      <c r="IV337" s="97"/>
      <c r="IW337" s="97"/>
      <c r="IX337" s="97"/>
      <c r="IY337" s="97"/>
      <c r="IZ337" s="97"/>
      <c r="JA337" s="97"/>
      <c r="JB337" s="97"/>
      <c r="JC337" s="97"/>
      <c r="JD337" s="97"/>
      <c r="JE337" s="97"/>
      <c r="JF337" s="97"/>
      <c r="JG337" s="97"/>
      <c r="JH337" s="97"/>
      <c r="JI337" s="97"/>
      <c r="JJ337" s="97"/>
      <c r="JK337" s="97"/>
      <c r="JL337" s="97"/>
      <c r="JM337" s="97"/>
      <c r="JN337" s="97"/>
      <c r="JO337" s="97"/>
      <c r="JP337" s="97"/>
      <c r="JQ337" s="97"/>
      <c r="JR337" s="97"/>
      <c r="JS337" s="97"/>
      <c r="JT337" s="97"/>
      <c r="JU337" s="97"/>
      <c r="JV337" s="97"/>
      <c r="JW337" s="97"/>
      <c r="JX337" s="97"/>
      <c r="JY337" s="97"/>
      <c r="JZ337" s="97"/>
      <c r="KA337" s="97"/>
      <c r="KB337" s="97"/>
      <c r="KC337" s="97"/>
      <c r="KD337" s="97"/>
      <c r="KE337" s="97"/>
      <c r="KF337" s="97"/>
      <c r="KG337" s="97"/>
      <c r="KH337" s="97"/>
      <c r="KI337" s="97"/>
      <c r="KJ337" s="97"/>
      <c r="KK337" s="97"/>
      <c r="KL337" s="97"/>
      <c r="KM337" s="97"/>
      <c r="KN337" s="97"/>
      <c r="KO337" s="97"/>
      <c r="KP337" s="97"/>
      <c r="KQ337" s="97"/>
      <c r="KR337" s="97"/>
      <c r="KS337" s="97"/>
      <c r="KT337" s="97"/>
      <c r="KU337" s="97"/>
      <c r="KV337" s="97"/>
      <c r="KW337" s="97"/>
      <c r="KX337" s="97"/>
      <c r="KY337" s="97"/>
      <c r="KZ337" s="97"/>
      <c r="LA337" s="97"/>
      <c r="LB337" s="97"/>
      <c r="LC337" s="97"/>
      <c r="LD337" s="97"/>
      <c r="LE337" s="97"/>
      <c r="LF337" s="97"/>
      <c r="LG337" s="97"/>
      <c r="LH337" s="97"/>
      <c r="LI337" s="97"/>
      <c r="LJ337" s="97"/>
      <c r="LK337" s="97"/>
      <c r="LL337" s="97"/>
      <c r="LM337" s="97"/>
      <c r="LN337" s="97"/>
      <c r="LO337" s="97"/>
      <c r="LP337" s="97"/>
      <c r="LQ337" s="97"/>
      <c r="LR337" s="97"/>
      <c r="LS337" s="97"/>
      <c r="LT337" s="97"/>
      <c r="LU337" s="97"/>
      <c r="LV337" s="97"/>
      <c r="LW337" s="97"/>
      <c r="LX337" s="97"/>
      <c r="LY337" s="97"/>
      <c r="LZ337" s="97"/>
      <c r="MA337" s="97"/>
      <c r="MB337" s="97"/>
      <c r="MC337" s="97"/>
      <c r="MD337" s="97"/>
      <c r="ME337" s="97"/>
      <c r="MF337" s="97"/>
      <c r="MG337" s="97"/>
      <c r="MH337" s="97"/>
      <c r="MI337" s="97"/>
      <c r="MJ337" s="97"/>
      <c r="MK337" s="97"/>
      <c r="ML337" s="97"/>
      <c r="MM337" s="97"/>
      <c r="MN337" s="97"/>
      <c r="MO337" s="97"/>
      <c r="MP337" s="97"/>
      <c r="MQ337" s="97"/>
      <c r="MR337" s="97"/>
      <c r="MS337" s="97"/>
      <c r="MT337" s="97"/>
      <c r="MU337" s="97"/>
      <c r="MV337" s="97"/>
      <c r="MW337" s="97"/>
      <c r="MX337" s="97"/>
      <c r="MY337" s="97"/>
      <c r="MZ337" s="97"/>
      <c r="NA337" s="97"/>
      <c r="NB337" s="97"/>
      <c r="NC337" s="97"/>
      <c r="ND337" s="97"/>
      <c r="NE337" s="97"/>
      <c r="NF337" s="97"/>
      <c r="NG337" s="97"/>
      <c r="NH337" s="97"/>
      <c r="NI337" s="97"/>
      <c r="NJ337" s="97"/>
      <c r="NK337" s="97"/>
      <c r="NL337" s="97"/>
      <c r="NM337" s="97"/>
      <c r="NN337" s="97"/>
      <c r="NO337" s="97"/>
      <c r="NP337" s="97"/>
      <c r="NQ337" s="97"/>
      <c r="NR337" s="97"/>
      <c r="NS337" s="97"/>
      <c r="NT337" s="97"/>
      <c r="NU337" s="97"/>
      <c r="NV337" s="97"/>
      <c r="NW337" s="97"/>
      <c r="NX337" s="97"/>
      <c r="NY337" s="97"/>
      <c r="NZ337" s="97"/>
      <c r="OA337" s="97"/>
      <c r="OB337" s="97"/>
      <c r="OC337" s="97"/>
      <c r="OD337" s="97"/>
      <c r="OE337" s="97"/>
      <c r="OF337" s="97"/>
      <c r="OG337" s="97"/>
      <c r="OH337" s="97"/>
      <c r="OI337" s="97"/>
      <c r="OJ337" s="97"/>
      <c r="OK337" s="97"/>
      <c r="OL337" s="97"/>
      <c r="OM337" s="97"/>
      <c r="ON337" s="97"/>
      <c r="OO337" s="97"/>
      <c r="OP337" s="97"/>
      <c r="OQ337" s="97"/>
      <c r="OR337" s="97"/>
      <c r="OS337" s="97"/>
      <c r="OT337" s="97"/>
      <c r="OU337" s="97"/>
      <c r="OV337" s="97"/>
      <c r="OW337" s="97"/>
      <c r="OX337" s="97"/>
      <c r="OY337" s="97"/>
      <c r="OZ337" s="97"/>
      <c r="PA337" s="97"/>
      <c r="PB337" s="97"/>
      <c r="PC337" s="97"/>
      <c r="PD337" s="97"/>
      <c r="PE337" s="97"/>
      <c r="PF337" s="97"/>
      <c r="PG337" s="97"/>
      <c r="PH337" s="97"/>
      <c r="PI337" s="97"/>
      <c r="PJ337" s="97"/>
      <c r="PK337" s="97"/>
      <c r="PL337" s="97"/>
      <c r="PM337" s="97"/>
      <c r="PN337" s="97"/>
      <c r="PO337" s="97"/>
      <c r="PP337" s="97"/>
      <c r="PQ337" s="97"/>
      <c r="PR337" s="97"/>
      <c r="PS337" s="97"/>
      <c r="PT337" s="97"/>
      <c r="PU337" s="97"/>
      <c r="PV337" s="97"/>
      <c r="PW337" s="97"/>
      <c r="PX337" s="97"/>
      <c r="PY337" s="97"/>
      <c r="PZ337" s="97"/>
      <c r="QA337" s="97"/>
      <c r="QB337" s="97"/>
      <c r="QC337" s="97"/>
      <c r="QD337" s="97"/>
      <c r="QE337" s="97"/>
      <c r="QF337" s="97"/>
      <c r="QG337" s="97"/>
      <c r="QH337" s="97"/>
      <c r="QI337" s="97"/>
      <c r="QJ337" s="97"/>
      <c r="QK337" s="97"/>
      <c r="QL337" s="97"/>
      <c r="QM337" s="97"/>
      <c r="QN337" s="97"/>
      <c r="QO337" s="97"/>
      <c r="QP337" s="97"/>
      <c r="QQ337" s="97"/>
      <c r="QR337" s="97"/>
      <c r="QS337" s="97"/>
      <c r="QT337" s="97"/>
      <c r="QU337" s="97"/>
      <c r="QV337" s="97"/>
      <c r="QW337" s="97"/>
      <c r="QX337" s="97"/>
      <c r="QY337" s="97"/>
      <c r="QZ337" s="97"/>
      <c r="RA337" s="97"/>
      <c r="RB337" s="97"/>
      <c r="RC337" s="97"/>
      <c r="RD337" s="97"/>
      <c r="RE337" s="97"/>
      <c r="RF337" s="97"/>
      <c r="RG337" s="97"/>
      <c r="RH337" s="97"/>
      <c r="RI337" s="97"/>
      <c r="RJ337" s="97"/>
      <c r="RK337" s="97"/>
      <c r="RL337" s="97"/>
      <c r="RM337" s="97"/>
      <c r="RN337" s="97"/>
      <c r="RO337" s="97"/>
      <c r="RP337" s="97"/>
      <c r="RQ337" s="97"/>
      <c r="RR337" s="97"/>
      <c r="RS337" s="97"/>
      <c r="RT337" s="97"/>
      <c r="RU337" s="97"/>
      <c r="RV337" s="97"/>
      <c r="RW337" s="97"/>
      <c r="RX337" s="97"/>
      <c r="RY337" s="97"/>
      <c r="RZ337" s="97"/>
      <c r="SA337" s="97"/>
      <c r="SB337" s="97"/>
      <c r="SC337" s="97"/>
      <c r="SD337" s="97"/>
      <c r="SE337" s="97"/>
      <c r="SF337" s="97"/>
      <c r="SG337" s="97"/>
      <c r="SH337" s="97"/>
      <c r="SI337" s="97"/>
      <c r="SJ337" s="97"/>
      <c r="SK337" s="97"/>
      <c r="SL337" s="97"/>
      <c r="SM337" s="97"/>
      <c r="SN337" s="97"/>
      <c r="SO337" s="97"/>
      <c r="SP337" s="97"/>
      <c r="SQ337" s="97"/>
      <c r="SR337" s="97"/>
      <c r="SS337" s="97"/>
      <c r="ST337" s="97"/>
      <c r="SU337" s="97"/>
      <c r="SV337" s="97"/>
      <c r="SW337" s="97"/>
      <c r="SX337" s="97"/>
      <c r="SY337" s="97"/>
      <c r="SZ337" s="97"/>
      <c r="TA337" s="97"/>
      <c r="TB337" s="97"/>
      <c r="TC337" s="97"/>
      <c r="TD337" s="97"/>
      <c r="TE337" s="97"/>
      <c r="TF337" s="97"/>
      <c r="TG337" s="97"/>
      <c r="TH337" s="97"/>
      <c r="TI337" s="97"/>
      <c r="TJ337" s="97"/>
      <c r="TK337" s="97"/>
      <c r="TL337" s="97"/>
      <c r="TM337" s="97"/>
      <c r="TN337" s="97"/>
      <c r="TO337" s="97"/>
      <c r="TP337" s="97"/>
      <c r="TQ337" s="97"/>
      <c r="TR337" s="97"/>
      <c r="TS337" s="97"/>
      <c r="TT337" s="97"/>
      <c r="TU337" s="97"/>
      <c r="TV337" s="97"/>
      <c r="TW337" s="97"/>
      <c r="TX337" s="97"/>
      <c r="TY337" s="97"/>
      <c r="TZ337" s="97"/>
      <c r="UA337" s="97"/>
      <c r="UB337" s="97"/>
      <c r="UC337" s="97"/>
      <c r="UD337" s="97"/>
      <c r="UE337" s="97"/>
      <c r="UF337" s="97"/>
      <c r="UG337" s="97"/>
      <c r="UH337" s="97"/>
      <c r="UI337" s="97"/>
      <c r="UJ337" s="97"/>
      <c r="UK337" s="97"/>
      <c r="UL337" s="97"/>
      <c r="UM337" s="97"/>
      <c r="UN337" s="97"/>
      <c r="UO337" s="97"/>
      <c r="UP337" s="97"/>
      <c r="UQ337" s="97"/>
      <c r="UR337" s="97"/>
      <c r="US337" s="97"/>
      <c r="UT337" s="97"/>
      <c r="UU337" s="97"/>
      <c r="UV337" s="97"/>
      <c r="UW337" s="97"/>
      <c r="UX337" s="97"/>
      <c r="UY337" s="97"/>
      <c r="UZ337" s="97"/>
      <c r="VA337" s="97"/>
      <c r="VB337" s="97"/>
      <c r="VC337" s="97"/>
      <c r="VD337" s="97"/>
      <c r="VE337" s="97"/>
      <c r="VF337" s="97"/>
    </row>
    <row r="338" spans="1:578" s="98" customFormat="1" ht="15">
      <c r="A338" s="84">
        <v>260</v>
      </c>
      <c r="B338" s="29" t="s">
        <v>43</v>
      </c>
      <c r="C338" s="85" t="s">
        <v>44</v>
      </c>
      <c r="D338" s="86">
        <v>203</v>
      </c>
      <c r="E338" s="85" t="s">
        <v>45</v>
      </c>
      <c r="F338" s="25" t="s">
        <v>46</v>
      </c>
      <c r="G338" s="29" t="s">
        <v>819</v>
      </c>
      <c r="H338" s="26" t="s">
        <v>820</v>
      </c>
      <c r="I338" s="89">
        <v>43481</v>
      </c>
      <c r="J338" s="90"/>
      <c r="K338" s="90">
        <v>15</v>
      </c>
      <c r="L338" s="88">
        <v>40</v>
      </c>
      <c r="M338" s="88" t="s">
        <v>54</v>
      </c>
      <c r="N338" s="88" t="s">
        <v>50</v>
      </c>
      <c r="O338" s="26" t="s">
        <v>821</v>
      </c>
      <c r="P338" s="87" t="s">
        <v>1194</v>
      </c>
      <c r="Q338" s="34" t="s">
        <v>1148</v>
      </c>
      <c r="R338" s="88">
        <v>1</v>
      </c>
      <c r="S338" s="91">
        <v>20272</v>
      </c>
      <c r="T338" s="91"/>
      <c r="U338" s="91"/>
      <c r="V338" s="91">
        <f t="shared" si="140"/>
        <v>20272</v>
      </c>
      <c r="W338" s="92"/>
      <c r="X338" s="92"/>
      <c r="Y338" s="92">
        <f t="shared" si="141"/>
        <v>20272</v>
      </c>
      <c r="Z338" s="91">
        <v>1206</v>
      </c>
      <c r="AA338" s="91">
        <v>755</v>
      </c>
      <c r="AB338" s="93"/>
      <c r="AC338" s="92">
        <f t="shared" si="142"/>
        <v>3547.6</v>
      </c>
      <c r="AD338" s="92">
        <f t="shared" si="143"/>
        <v>608.16</v>
      </c>
      <c r="AE338" s="92">
        <f t="shared" si="144"/>
        <v>1033.8719999999998</v>
      </c>
      <c r="AF338" s="92">
        <f t="shared" si="145"/>
        <v>405.44</v>
      </c>
      <c r="AG338" s="92">
        <f t="shared" si="146"/>
        <v>3705.5</v>
      </c>
      <c r="AH338" s="92">
        <f t="shared" si="147"/>
        <v>37055</v>
      </c>
      <c r="AI338" s="92">
        <f t="shared" si="148"/>
        <v>11116.5</v>
      </c>
      <c r="AJ338" s="92">
        <f t="shared" si="149"/>
        <v>32151.155333333329</v>
      </c>
      <c r="AK338" s="92">
        <f t="shared" si="150"/>
        <v>385813.86399999994</v>
      </c>
      <c r="AL338" s="93"/>
      <c r="AM338" s="92"/>
      <c r="AN338" s="92"/>
      <c r="AO338" s="92"/>
      <c r="AP338" s="97"/>
      <c r="AQ338" s="94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  <c r="IG338" s="97"/>
      <c r="IH338" s="97"/>
      <c r="II338" s="97"/>
      <c r="IJ338" s="97"/>
      <c r="IK338" s="97"/>
      <c r="IL338" s="97"/>
      <c r="IM338" s="97"/>
      <c r="IN338" s="97"/>
      <c r="IO338" s="97"/>
      <c r="IP338" s="97"/>
      <c r="IQ338" s="97"/>
      <c r="IR338" s="97"/>
      <c r="IS338" s="97"/>
      <c r="IT338" s="97"/>
      <c r="IU338" s="97"/>
      <c r="IV338" s="97"/>
      <c r="IW338" s="97"/>
      <c r="IX338" s="97"/>
      <c r="IY338" s="97"/>
      <c r="IZ338" s="97"/>
      <c r="JA338" s="97"/>
      <c r="JB338" s="97"/>
      <c r="JC338" s="97"/>
      <c r="JD338" s="97"/>
      <c r="JE338" s="97"/>
      <c r="JF338" s="97"/>
      <c r="JG338" s="97"/>
      <c r="JH338" s="97"/>
      <c r="JI338" s="97"/>
      <c r="JJ338" s="97"/>
      <c r="JK338" s="97"/>
      <c r="JL338" s="97"/>
      <c r="JM338" s="97"/>
      <c r="JN338" s="97"/>
      <c r="JO338" s="97"/>
      <c r="JP338" s="97"/>
      <c r="JQ338" s="97"/>
      <c r="JR338" s="97"/>
      <c r="JS338" s="97"/>
      <c r="JT338" s="97"/>
      <c r="JU338" s="97"/>
      <c r="JV338" s="97"/>
      <c r="JW338" s="97"/>
      <c r="JX338" s="97"/>
      <c r="JY338" s="97"/>
      <c r="JZ338" s="97"/>
      <c r="KA338" s="97"/>
      <c r="KB338" s="97"/>
      <c r="KC338" s="97"/>
      <c r="KD338" s="97"/>
      <c r="KE338" s="97"/>
      <c r="KF338" s="97"/>
      <c r="KG338" s="97"/>
      <c r="KH338" s="97"/>
      <c r="KI338" s="97"/>
      <c r="KJ338" s="97"/>
      <c r="KK338" s="97"/>
      <c r="KL338" s="97"/>
      <c r="KM338" s="97"/>
      <c r="KN338" s="97"/>
      <c r="KO338" s="97"/>
      <c r="KP338" s="97"/>
      <c r="KQ338" s="97"/>
      <c r="KR338" s="97"/>
      <c r="KS338" s="97"/>
      <c r="KT338" s="97"/>
      <c r="KU338" s="97"/>
      <c r="KV338" s="97"/>
      <c r="KW338" s="97"/>
      <c r="KX338" s="97"/>
      <c r="KY338" s="97"/>
      <c r="KZ338" s="97"/>
      <c r="LA338" s="97"/>
      <c r="LB338" s="97"/>
      <c r="LC338" s="97"/>
      <c r="LD338" s="97"/>
      <c r="LE338" s="97"/>
      <c r="LF338" s="97"/>
      <c r="LG338" s="97"/>
      <c r="LH338" s="97"/>
      <c r="LI338" s="97"/>
      <c r="LJ338" s="97"/>
      <c r="LK338" s="97"/>
      <c r="LL338" s="97"/>
      <c r="LM338" s="97"/>
      <c r="LN338" s="97"/>
      <c r="LO338" s="97"/>
      <c r="LP338" s="97"/>
      <c r="LQ338" s="97"/>
      <c r="LR338" s="97"/>
      <c r="LS338" s="97"/>
      <c r="LT338" s="97"/>
      <c r="LU338" s="97"/>
      <c r="LV338" s="97"/>
      <c r="LW338" s="97"/>
      <c r="LX338" s="97"/>
      <c r="LY338" s="97"/>
      <c r="LZ338" s="97"/>
      <c r="MA338" s="97"/>
      <c r="MB338" s="97"/>
      <c r="MC338" s="97"/>
      <c r="MD338" s="97"/>
      <c r="ME338" s="97"/>
      <c r="MF338" s="97"/>
      <c r="MG338" s="97"/>
      <c r="MH338" s="97"/>
      <c r="MI338" s="97"/>
      <c r="MJ338" s="97"/>
      <c r="MK338" s="97"/>
      <c r="ML338" s="97"/>
      <c r="MM338" s="97"/>
      <c r="MN338" s="97"/>
      <c r="MO338" s="97"/>
      <c r="MP338" s="97"/>
      <c r="MQ338" s="97"/>
      <c r="MR338" s="97"/>
      <c r="MS338" s="97"/>
      <c r="MT338" s="97"/>
      <c r="MU338" s="97"/>
      <c r="MV338" s="97"/>
      <c r="MW338" s="97"/>
      <c r="MX338" s="97"/>
      <c r="MY338" s="97"/>
      <c r="MZ338" s="97"/>
      <c r="NA338" s="97"/>
      <c r="NB338" s="97"/>
      <c r="NC338" s="97"/>
      <c r="ND338" s="97"/>
      <c r="NE338" s="97"/>
      <c r="NF338" s="97"/>
      <c r="NG338" s="97"/>
      <c r="NH338" s="97"/>
      <c r="NI338" s="97"/>
      <c r="NJ338" s="97"/>
      <c r="NK338" s="97"/>
      <c r="NL338" s="97"/>
      <c r="NM338" s="97"/>
      <c r="NN338" s="97"/>
      <c r="NO338" s="97"/>
      <c r="NP338" s="97"/>
      <c r="NQ338" s="97"/>
      <c r="NR338" s="97"/>
      <c r="NS338" s="97"/>
      <c r="NT338" s="97"/>
      <c r="NU338" s="97"/>
      <c r="NV338" s="97"/>
      <c r="NW338" s="97"/>
      <c r="NX338" s="97"/>
      <c r="NY338" s="97"/>
      <c r="NZ338" s="97"/>
      <c r="OA338" s="97"/>
      <c r="OB338" s="97"/>
      <c r="OC338" s="97"/>
      <c r="OD338" s="97"/>
      <c r="OE338" s="97"/>
      <c r="OF338" s="97"/>
      <c r="OG338" s="97"/>
      <c r="OH338" s="97"/>
      <c r="OI338" s="97"/>
      <c r="OJ338" s="97"/>
      <c r="OK338" s="97"/>
      <c r="OL338" s="97"/>
      <c r="OM338" s="97"/>
      <c r="ON338" s="97"/>
      <c r="OO338" s="97"/>
      <c r="OP338" s="97"/>
      <c r="OQ338" s="97"/>
      <c r="OR338" s="97"/>
      <c r="OS338" s="97"/>
      <c r="OT338" s="97"/>
      <c r="OU338" s="97"/>
      <c r="OV338" s="97"/>
      <c r="OW338" s="97"/>
      <c r="OX338" s="97"/>
      <c r="OY338" s="97"/>
      <c r="OZ338" s="97"/>
      <c r="PA338" s="97"/>
      <c r="PB338" s="97"/>
      <c r="PC338" s="97"/>
      <c r="PD338" s="97"/>
      <c r="PE338" s="97"/>
      <c r="PF338" s="97"/>
      <c r="PG338" s="97"/>
      <c r="PH338" s="97"/>
      <c r="PI338" s="97"/>
      <c r="PJ338" s="97"/>
      <c r="PK338" s="97"/>
      <c r="PL338" s="97"/>
      <c r="PM338" s="97"/>
      <c r="PN338" s="97"/>
      <c r="PO338" s="97"/>
      <c r="PP338" s="97"/>
      <c r="PQ338" s="97"/>
      <c r="PR338" s="97"/>
      <c r="PS338" s="97"/>
      <c r="PT338" s="97"/>
      <c r="PU338" s="97"/>
      <c r="PV338" s="97"/>
      <c r="PW338" s="97"/>
      <c r="PX338" s="97"/>
      <c r="PY338" s="97"/>
      <c r="PZ338" s="97"/>
      <c r="QA338" s="97"/>
      <c r="QB338" s="97"/>
      <c r="QC338" s="97"/>
      <c r="QD338" s="97"/>
      <c r="QE338" s="97"/>
      <c r="QF338" s="97"/>
      <c r="QG338" s="97"/>
      <c r="QH338" s="97"/>
      <c r="QI338" s="97"/>
      <c r="QJ338" s="97"/>
      <c r="QK338" s="97"/>
      <c r="QL338" s="97"/>
      <c r="QM338" s="97"/>
      <c r="QN338" s="97"/>
      <c r="QO338" s="97"/>
      <c r="QP338" s="97"/>
      <c r="QQ338" s="97"/>
      <c r="QR338" s="97"/>
      <c r="QS338" s="97"/>
      <c r="QT338" s="97"/>
      <c r="QU338" s="97"/>
      <c r="QV338" s="97"/>
      <c r="QW338" s="97"/>
      <c r="QX338" s="97"/>
      <c r="QY338" s="97"/>
      <c r="QZ338" s="97"/>
      <c r="RA338" s="97"/>
      <c r="RB338" s="97"/>
      <c r="RC338" s="97"/>
      <c r="RD338" s="97"/>
      <c r="RE338" s="97"/>
      <c r="RF338" s="97"/>
      <c r="RG338" s="97"/>
      <c r="RH338" s="97"/>
      <c r="RI338" s="97"/>
      <c r="RJ338" s="97"/>
      <c r="RK338" s="97"/>
      <c r="RL338" s="97"/>
      <c r="RM338" s="97"/>
      <c r="RN338" s="97"/>
      <c r="RO338" s="97"/>
      <c r="RP338" s="97"/>
      <c r="RQ338" s="97"/>
      <c r="RR338" s="97"/>
      <c r="RS338" s="97"/>
      <c r="RT338" s="97"/>
      <c r="RU338" s="97"/>
      <c r="RV338" s="97"/>
      <c r="RW338" s="97"/>
      <c r="RX338" s="97"/>
      <c r="RY338" s="97"/>
      <c r="RZ338" s="97"/>
      <c r="SA338" s="97"/>
      <c r="SB338" s="97"/>
      <c r="SC338" s="97"/>
      <c r="SD338" s="97"/>
      <c r="SE338" s="97"/>
      <c r="SF338" s="97"/>
      <c r="SG338" s="97"/>
      <c r="SH338" s="97"/>
      <c r="SI338" s="97"/>
      <c r="SJ338" s="97"/>
      <c r="SK338" s="97"/>
      <c r="SL338" s="97"/>
      <c r="SM338" s="97"/>
      <c r="SN338" s="97"/>
      <c r="SO338" s="97"/>
      <c r="SP338" s="97"/>
      <c r="SQ338" s="97"/>
      <c r="SR338" s="97"/>
      <c r="SS338" s="97"/>
      <c r="ST338" s="97"/>
      <c r="SU338" s="97"/>
      <c r="SV338" s="97"/>
      <c r="SW338" s="97"/>
      <c r="SX338" s="97"/>
      <c r="SY338" s="97"/>
      <c r="SZ338" s="97"/>
      <c r="TA338" s="97"/>
      <c r="TB338" s="97"/>
      <c r="TC338" s="97"/>
      <c r="TD338" s="97"/>
      <c r="TE338" s="97"/>
      <c r="TF338" s="97"/>
      <c r="TG338" s="97"/>
      <c r="TH338" s="97"/>
      <c r="TI338" s="97"/>
      <c r="TJ338" s="97"/>
      <c r="TK338" s="97"/>
      <c r="TL338" s="97"/>
      <c r="TM338" s="97"/>
      <c r="TN338" s="97"/>
      <c r="TO338" s="97"/>
      <c r="TP338" s="97"/>
      <c r="TQ338" s="97"/>
      <c r="TR338" s="97"/>
      <c r="TS338" s="97"/>
      <c r="TT338" s="97"/>
      <c r="TU338" s="97"/>
      <c r="TV338" s="97"/>
      <c r="TW338" s="97"/>
      <c r="TX338" s="97"/>
      <c r="TY338" s="97"/>
      <c r="TZ338" s="97"/>
      <c r="UA338" s="97"/>
      <c r="UB338" s="97"/>
      <c r="UC338" s="97"/>
      <c r="UD338" s="97"/>
      <c r="UE338" s="97"/>
      <c r="UF338" s="97"/>
      <c r="UG338" s="97"/>
      <c r="UH338" s="97"/>
      <c r="UI338" s="97"/>
      <c r="UJ338" s="97"/>
      <c r="UK338" s="97"/>
      <c r="UL338" s="97"/>
      <c r="UM338" s="97"/>
      <c r="UN338" s="97"/>
      <c r="UO338" s="97"/>
      <c r="UP338" s="97"/>
      <c r="UQ338" s="97"/>
      <c r="UR338" s="97"/>
      <c r="US338" s="97"/>
      <c r="UT338" s="97"/>
      <c r="UU338" s="97"/>
      <c r="UV338" s="97"/>
      <c r="UW338" s="97"/>
      <c r="UX338" s="97"/>
      <c r="UY338" s="97"/>
      <c r="UZ338" s="97"/>
      <c r="VA338" s="97"/>
      <c r="VB338" s="97"/>
      <c r="VC338" s="97"/>
      <c r="VD338" s="97"/>
      <c r="VE338" s="97"/>
      <c r="VF338" s="97"/>
    </row>
    <row r="339" spans="1:578" s="98" customFormat="1" ht="15">
      <c r="A339" s="84">
        <v>261</v>
      </c>
      <c r="B339" s="29" t="s">
        <v>43</v>
      </c>
      <c r="C339" s="85" t="s">
        <v>44</v>
      </c>
      <c r="D339" s="86">
        <v>203</v>
      </c>
      <c r="E339" s="85" t="s">
        <v>45</v>
      </c>
      <c r="F339" s="25" t="s">
        <v>46</v>
      </c>
      <c r="G339" s="29" t="s">
        <v>822</v>
      </c>
      <c r="H339" s="26" t="s">
        <v>823</v>
      </c>
      <c r="I339" s="89">
        <v>37288</v>
      </c>
      <c r="J339" s="90" t="s">
        <v>58</v>
      </c>
      <c r="K339" s="90"/>
      <c r="L339" s="88">
        <v>40</v>
      </c>
      <c r="M339" s="88" t="s">
        <v>54</v>
      </c>
      <c r="N339" s="88" t="s">
        <v>59</v>
      </c>
      <c r="O339" s="26" t="s">
        <v>68</v>
      </c>
      <c r="P339" s="87" t="s">
        <v>1194</v>
      </c>
      <c r="Q339" s="34" t="s">
        <v>1148</v>
      </c>
      <c r="R339" s="88">
        <v>1</v>
      </c>
      <c r="S339" s="91">
        <v>14762</v>
      </c>
      <c r="T339" s="92">
        <v>600</v>
      </c>
      <c r="U339" s="91"/>
      <c r="V339" s="91">
        <f t="shared" si="140"/>
        <v>15362</v>
      </c>
      <c r="W339" s="92"/>
      <c r="X339" s="92"/>
      <c r="Y339" s="92">
        <f t="shared" si="141"/>
        <v>15362</v>
      </c>
      <c r="Z339" s="91">
        <v>1114</v>
      </c>
      <c r="AA339" s="92">
        <v>679</v>
      </c>
      <c r="AB339" s="93">
        <f>102.68*4</f>
        <v>410.72</v>
      </c>
      <c r="AC339" s="92">
        <f t="shared" si="142"/>
        <v>2688.35</v>
      </c>
      <c r="AD339" s="92">
        <f t="shared" si="143"/>
        <v>460.85999999999996</v>
      </c>
      <c r="AE339" s="92">
        <f t="shared" si="144"/>
        <v>783.46199999999999</v>
      </c>
      <c r="AF339" s="92">
        <f t="shared" si="145"/>
        <v>307.24</v>
      </c>
      <c r="AG339" s="92">
        <f t="shared" si="146"/>
        <v>2859.166666666667</v>
      </c>
      <c r="AH339" s="92">
        <f t="shared" si="147"/>
        <v>28591.666666666668</v>
      </c>
      <c r="AI339" s="92">
        <f t="shared" si="148"/>
        <v>8577.5</v>
      </c>
      <c r="AJ339" s="92">
        <f t="shared" si="149"/>
        <v>25141.326444444447</v>
      </c>
      <c r="AK339" s="92">
        <f t="shared" si="150"/>
        <v>301695.91733333335</v>
      </c>
      <c r="AL339" s="92"/>
      <c r="AM339" s="92"/>
      <c r="AN339" s="92"/>
      <c r="AO339" s="92"/>
      <c r="AP339" s="97"/>
      <c r="AQ339" s="94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  <c r="IG339" s="97"/>
      <c r="IH339" s="97"/>
      <c r="II339" s="97"/>
      <c r="IJ339" s="97"/>
      <c r="IK339" s="97"/>
      <c r="IL339" s="97"/>
      <c r="IM339" s="97"/>
      <c r="IN339" s="97"/>
      <c r="IO339" s="97"/>
      <c r="IP339" s="97"/>
      <c r="IQ339" s="97"/>
      <c r="IR339" s="97"/>
      <c r="IS339" s="97"/>
      <c r="IT339" s="97"/>
      <c r="IU339" s="97"/>
      <c r="IV339" s="97"/>
      <c r="IW339" s="97"/>
      <c r="IX339" s="97"/>
      <c r="IY339" s="97"/>
      <c r="IZ339" s="97"/>
      <c r="JA339" s="97"/>
      <c r="JB339" s="97"/>
      <c r="JC339" s="97"/>
      <c r="JD339" s="97"/>
      <c r="JE339" s="97"/>
      <c r="JF339" s="97"/>
      <c r="JG339" s="97"/>
      <c r="JH339" s="97"/>
      <c r="JI339" s="97"/>
      <c r="JJ339" s="97"/>
      <c r="JK339" s="97"/>
      <c r="JL339" s="97"/>
      <c r="JM339" s="97"/>
      <c r="JN339" s="97"/>
      <c r="JO339" s="97"/>
      <c r="JP339" s="97"/>
      <c r="JQ339" s="97"/>
      <c r="JR339" s="97"/>
      <c r="JS339" s="97"/>
      <c r="JT339" s="97"/>
      <c r="JU339" s="97"/>
      <c r="JV339" s="97"/>
      <c r="JW339" s="97"/>
      <c r="JX339" s="97"/>
      <c r="JY339" s="97"/>
      <c r="JZ339" s="97"/>
      <c r="KA339" s="97"/>
      <c r="KB339" s="97"/>
      <c r="KC339" s="97"/>
      <c r="KD339" s="97"/>
      <c r="KE339" s="97"/>
      <c r="KF339" s="97"/>
      <c r="KG339" s="97"/>
      <c r="KH339" s="97"/>
      <c r="KI339" s="97"/>
      <c r="KJ339" s="97"/>
      <c r="KK339" s="97"/>
      <c r="KL339" s="97"/>
      <c r="KM339" s="97"/>
      <c r="KN339" s="97"/>
      <c r="KO339" s="97"/>
      <c r="KP339" s="97"/>
      <c r="KQ339" s="97"/>
      <c r="KR339" s="97"/>
      <c r="KS339" s="97"/>
      <c r="KT339" s="97"/>
      <c r="KU339" s="97"/>
      <c r="KV339" s="97"/>
      <c r="KW339" s="97"/>
      <c r="KX339" s="97"/>
      <c r="KY339" s="97"/>
      <c r="KZ339" s="97"/>
      <c r="LA339" s="97"/>
      <c r="LB339" s="97"/>
      <c r="LC339" s="97"/>
      <c r="LD339" s="97"/>
      <c r="LE339" s="97"/>
      <c r="LF339" s="97"/>
      <c r="LG339" s="97"/>
      <c r="LH339" s="97"/>
      <c r="LI339" s="97"/>
      <c r="LJ339" s="97"/>
      <c r="LK339" s="97"/>
      <c r="LL339" s="97"/>
      <c r="LM339" s="97"/>
      <c r="LN339" s="97"/>
      <c r="LO339" s="97"/>
      <c r="LP339" s="97"/>
      <c r="LQ339" s="97"/>
      <c r="LR339" s="97"/>
      <c r="LS339" s="97"/>
      <c r="LT339" s="97"/>
      <c r="LU339" s="97"/>
      <c r="LV339" s="97"/>
      <c r="LW339" s="97"/>
      <c r="LX339" s="97"/>
      <c r="LY339" s="97"/>
      <c r="LZ339" s="97"/>
      <c r="MA339" s="97"/>
      <c r="MB339" s="97"/>
      <c r="MC339" s="97"/>
      <c r="MD339" s="97"/>
      <c r="ME339" s="97"/>
      <c r="MF339" s="97"/>
      <c r="MG339" s="97"/>
      <c r="MH339" s="97"/>
      <c r="MI339" s="97"/>
      <c r="MJ339" s="97"/>
      <c r="MK339" s="97"/>
      <c r="ML339" s="97"/>
      <c r="MM339" s="97"/>
      <c r="MN339" s="97"/>
      <c r="MO339" s="97"/>
      <c r="MP339" s="97"/>
      <c r="MQ339" s="97"/>
      <c r="MR339" s="97"/>
      <c r="MS339" s="97"/>
      <c r="MT339" s="97"/>
      <c r="MU339" s="97"/>
      <c r="MV339" s="97"/>
      <c r="MW339" s="97"/>
      <c r="MX339" s="97"/>
      <c r="MY339" s="97"/>
      <c r="MZ339" s="97"/>
      <c r="NA339" s="97"/>
      <c r="NB339" s="97"/>
      <c r="NC339" s="97"/>
      <c r="ND339" s="97"/>
      <c r="NE339" s="97"/>
      <c r="NF339" s="97"/>
      <c r="NG339" s="97"/>
      <c r="NH339" s="97"/>
      <c r="NI339" s="97"/>
      <c r="NJ339" s="97"/>
      <c r="NK339" s="97"/>
      <c r="NL339" s="97"/>
      <c r="NM339" s="97"/>
      <c r="NN339" s="97"/>
      <c r="NO339" s="97"/>
      <c r="NP339" s="97"/>
      <c r="NQ339" s="97"/>
      <c r="NR339" s="97"/>
      <c r="NS339" s="97"/>
      <c r="NT339" s="97"/>
      <c r="NU339" s="97"/>
      <c r="NV339" s="97"/>
      <c r="NW339" s="97"/>
      <c r="NX339" s="97"/>
      <c r="NY339" s="97"/>
      <c r="NZ339" s="97"/>
      <c r="OA339" s="97"/>
      <c r="OB339" s="97"/>
      <c r="OC339" s="97"/>
      <c r="OD339" s="97"/>
      <c r="OE339" s="97"/>
      <c r="OF339" s="97"/>
      <c r="OG339" s="97"/>
      <c r="OH339" s="97"/>
      <c r="OI339" s="97"/>
      <c r="OJ339" s="97"/>
      <c r="OK339" s="97"/>
      <c r="OL339" s="97"/>
      <c r="OM339" s="97"/>
      <c r="ON339" s="97"/>
      <c r="OO339" s="97"/>
      <c r="OP339" s="97"/>
      <c r="OQ339" s="97"/>
      <c r="OR339" s="97"/>
      <c r="OS339" s="97"/>
      <c r="OT339" s="97"/>
      <c r="OU339" s="97"/>
      <c r="OV339" s="97"/>
      <c r="OW339" s="97"/>
      <c r="OX339" s="97"/>
      <c r="OY339" s="97"/>
      <c r="OZ339" s="97"/>
      <c r="PA339" s="97"/>
      <c r="PB339" s="97"/>
      <c r="PC339" s="97"/>
      <c r="PD339" s="97"/>
      <c r="PE339" s="97"/>
      <c r="PF339" s="97"/>
      <c r="PG339" s="97"/>
      <c r="PH339" s="97"/>
      <c r="PI339" s="97"/>
      <c r="PJ339" s="97"/>
      <c r="PK339" s="97"/>
      <c r="PL339" s="97"/>
      <c r="PM339" s="97"/>
      <c r="PN339" s="97"/>
      <c r="PO339" s="97"/>
      <c r="PP339" s="97"/>
      <c r="PQ339" s="97"/>
      <c r="PR339" s="97"/>
      <c r="PS339" s="97"/>
      <c r="PT339" s="97"/>
      <c r="PU339" s="97"/>
      <c r="PV339" s="97"/>
      <c r="PW339" s="97"/>
      <c r="PX339" s="97"/>
      <c r="PY339" s="97"/>
      <c r="PZ339" s="97"/>
      <c r="QA339" s="97"/>
      <c r="QB339" s="97"/>
      <c r="QC339" s="97"/>
      <c r="QD339" s="97"/>
      <c r="QE339" s="97"/>
      <c r="QF339" s="97"/>
      <c r="QG339" s="97"/>
      <c r="QH339" s="97"/>
      <c r="QI339" s="97"/>
      <c r="QJ339" s="97"/>
      <c r="QK339" s="97"/>
      <c r="QL339" s="97"/>
      <c r="QM339" s="97"/>
      <c r="QN339" s="97"/>
      <c r="QO339" s="97"/>
      <c r="QP339" s="97"/>
      <c r="QQ339" s="97"/>
      <c r="QR339" s="97"/>
      <c r="QS339" s="97"/>
      <c r="QT339" s="97"/>
      <c r="QU339" s="97"/>
      <c r="QV339" s="97"/>
      <c r="QW339" s="97"/>
      <c r="QX339" s="97"/>
      <c r="QY339" s="97"/>
      <c r="QZ339" s="97"/>
      <c r="RA339" s="97"/>
      <c r="RB339" s="97"/>
      <c r="RC339" s="97"/>
      <c r="RD339" s="97"/>
      <c r="RE339" s="97"/>
      <c r="RF339" s="97"/>
      <c r="RG339" s="97"/>
      <c r="RH339" s="97"/>
      <c r="RI339" s="97"/>
      <c r="RJ339" s="97"/>
      <c r="RK339" s="97"/>
      <c r="RL339" s="97"/>
      <c r="RM339" s="97"/>
      <c r="RN339" s="97"/>
      <c r="RO339" s="97"/>
      <c r="RP339" s="97"/>
      <c r="RQ339" s="97"/>
      <c r="RR339" s="97"/>
      <c r="RS339" s="97"/>
      <c r="RT339" s="97"/>
      <c r="RU339" s="97"/>
      <c r="RV339" s="97"/>
      <c r="RW339" s="97"/>
      <c r="RX339" s="97"/>
      <c r="RY339" s="97"/>
      <c r="RZ339" s="97"/>
      <c r="SA339" s="97"/>
      <c r="SB339" s="97"/>
      <c r="SC339" s="97"/>
      <c r="SD339" s="97"/>
      <c r="SE339" s="97"/>
      <c r="SF339" s="97"/>
      <c r="SG339" s="97"/>
      <c r="SH339" s="97"/>
      <c r="SI339" s="97"/>
      <c r="SJ339" s="97"/>
      <c r="SK339" s="97"/>
      <c r="SL339" s="97"/>
      <c r="SM339" s="97"/>
      <c r="SN339" s="97"/>
      <c r="SO339" s="97"/>
      <c r="SP339" s="97"/>
      <c r="SQ339" s="97"/>
      <c r="SR339" s="97"/>
      <c r="SS339" s="97"/>
      <c r="ST339" s="97"/>
      <c r="SU339" s="97"/>
      <c r="SV339" s="97"/>
      <c r="SW339" s="97"/>
      <c r="SX339" s="97"/>
      <c r="SY339" s="97"/>
      <c r="SZ339" s="97"/>
      <c r="TA339" s="97"/>
      <c r="TB339" s="97"/>
      <c r="TC339" s="97"/>
      <c r="TD339" s="97"/>
      <c r="TE339" s="97"/>
      <c r="TF339" s="97"/>
      <c r="TG339" s="97"/>
      <c r="TH339" s="97"/>
      <c r="TI339" s="97"/>
      <c r="TJ339" s="97"/>
      <c r="TK339" s="97"/>
      <c r="TL339" s="97"/>
      <c r="TM339" s="97"/>
      <c r="TN339" s="97"/>
      <c r="TO339" s="97"/>
      <c r="TP339" s="97"/>
      <c r="TQ339" s="97"/>
      <c r="TR339" s="97"/>
      <c r="TS339" s="97"/>
      <c r="TT339" s="97"/>
      <c r="TU339" s="97"/>
      <c r="TV339" s="97"/>
      <c r="TW339" s="97"/>
      <c r="TX339" s="97"/>
      <c r="TY339" s="97"/>
      <c r="TZ339" s="97"/>
      <c r="UA339" s="97"/>
      <c r="UB339" s="97"/>
      <c r="UC339" s="97"/>
      <c r="UD339" s="97"/>
      <c r="UE339" s="97"/>
      <c r="UF339" s="97"/>
      <c r="UG339" s="97"/>
      <c r="UH339" s="97"/>
      <c r="UI339" s="97"/>
      <c r="UJ339" s="97"/>
      <c r="UK339" s="97"/>
      <c r="UL339" s="97"/>
      <c r="UM339" s="97"/>
      <c r="UN339" s="97"/>
      <c r="UO339" s="97"/>
      <c r="UP339" s="97"/>
      <c r="UQ339" s="97"/>
      <c r="UR339" s="97"/>
      <c r="US339" s="97"/>
      <c r="UT339" s="97"/>
      <c r="UU339" s="97"/>
      <c r="UV339" s="97"/>
      <c r="UW339" s="97"/>
      <c r="UX339" s="97"/>
      <c r="UY339" s="97"/>
      <c r="UZ339" s="97"/>
      <c r="VA339" s="97"/>
      <c r="VB339" s="97"/>
      <c r="VC339" s="97"/>
      <c r="VD339" s="97"/>
      <c r="VE339" s="97"/>
      <c r="VF339" s="97"/>
    </row>
    <row r="340" spans="1:578" s="98" customFormat="1" ht="15">
      <c r="A340" s="84">
        <v>262</v>
      </c>
      <c r="B340" s="29" t="s">
        <v>43</v>
      </c>
      <c r="C340" s="85" t="s">
        <v>44</v>
      </c>
      <c r="D340" s="86">
        <v>203</v>
      </c>
      <c r="E340" s="85" t="s">
        <v>45</v>
      </c>
      <c r="F340" s="29" t="s">
        <v>46</v>
      </c>
      <c r="G340" s="88" t="s">
        <v>824</v>
      </c>
      <c r="H340" s="26" t="s">
        <v>825</v>
      </c>
      <c r="I340" s="89">
        <v>43450</v>
      </c>
      <c r="J340" s="90"/>
      <c r="K340" s="90">
        <v>11</v>
      </c>
      <c r="L340" s="88">
        <v>40</v>
      </c>
      <c r="M340" s="88" t="s">
        <v>54</v>
      </c>
      <c r="N340" s="88" t="s">
        <v>50</v>
      </c>
      <c r="O340" s="27" t="s">
        <v>261</v>
      </c>
      <c r="P340" s="87" t="s">
        <v>1194</v>
      </c>
      <c r="Q340" s="34" t="s">
        <v>1148</v>
      </c>
      <c r="R340" s="88">
        <v>1</v>
      </c>
      <c r="S340" s="91">
        <v>14133</v>
      </c>
      <c r="T340" s="91">
        <v>600</v>
      </c>
      <c r="U340" s="91"/>
      <c r="V340" s="91">
        <f t="shared" si="140"/>
        <v>14733</v>
      </c>
      <c r="W340" s="92"/>
      <c r="X340" s="92"/>
      <c r="Y340" s="92">
        <f t="shared" si="141"/>
        <v>14733</v>
      </c>
      <c r="Z340" s="91">
        <v>1093</v>
      </c>
      <c r="AA340" s="91">
        <v>679</v>
      </c>
      <c r="AB340" s="93"/>
      <c r="AC340" s="92">
        <f t="shared" si="142"/>
        <v>2578.2749999999996</v>
      </c>
      <c r="AD340" s="92">
        <f t="shared" si="143"/>
        <v>441.99</v>
      </c>
      <c r="AE340" s="92">
        <f t="shared" si="144"/>
        <v>751.38299999999992</v>
      </c>
      <c r="AF340" s="92">
        <f t="shared" si="145"/>
        <v>294.66000000000003</v>
      </c>
      <c r="AG340" s="92">
        <f t="shared" si="146"/>
        <v>2750.833333333333</v>
      </c>
      <c r="AH340" s="92">
        <f t="shared" si="147"/>
        <v>27508.333333333332</v>
      </c>
      <c r="AI340" s="92">
        <f t="shared" si="148"/>
        <v>8252.5</v>
      </c>
      <c r="AJ340" s="92">
        <f t="shared" si="149"/>
        <v>23780.613555555559</v>
      </c>
      <c r="AK340" s="92">
        <f t="shared" si="150"/>
        <v>285367.36266666674</v>
      </c>
      <c r="AL340" s="92"/>
      <c r="AM340" s="92"/>
      <c r="AN340" s="92"/>
      <c r="AO340" s="92"/>
      <c r="AP340" s="97"/>
      <c r="AQ340" s="94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  <c r="IG340" s="97"/>
      <c r="IH340" s="97"/>
      <c r="II340" s="97"/>
      <c r="IJ340" s="97"/>
      <c r="IK340" s="97"/>
      <c r="IL340" s="97"/>
      <c r="IM340" s="97"/>
      <c r="IN340" s="97"/>
      <c r="IO340" s="97"/>
      <c r="IP340" s="97"/>
      <c r="IQ340" s="97"/>
      <c r="IR340" s="97"/>
      <c r="IS340" s="97"/>
      <c r="IT340" s="97"/>
      <c r="IU340" s="97"/>
      <c r="IV340" s="97"/>
      <c r="IW340" s="97"/>
      <c r="IX340" s="97"/>
      <c r="IY340" s="97"/>
      <c r="IZ340" s="97"/>
      <c r="JA340" s="97"/>
      <c r="JB340" s="97"/>
      <c r="JC340" s="97"/>
      <c r="JD340" s="97"/>
      <c r="JE340" s="97"/>
      <c r="JF340" s="97"/>
      <c r="JG340" s="97"/>
      <c r="JH340" s="97"/>
      <c r="JI340" s="97"/>
      <c r="JJ340" s="97"/>
      <c r="JK340" s="97"/>
      <c r="JL340" s="97"/>
      <c r="JM340" s="97"/>
      <c r="JN340" s="97"/>
      <c r="JO340" s="97"/>
      <c r="JP340" s="97"/>
      <c r="JQ340" s="97"/>
      <c r="JR340" s="97"/>
      <c r="JS340" s="97"/>
      <c r="JT340" s="97"/>
      <c r="JU340" s="97"/>
      <c r="JV340" s="97"/>
      <c r="JW340" s="97"/>
      <c r="JX340" s="97"/>
      <c r="JY340" s="97"/>
      <c r="JZ340" s="97"/>
      <c r="KA340" s="97"/>
      <c r="KB340" s="97"/>
      <c r="KC340" s="97"/>
      <c r="KD340" s="97"/>
      <c r="KE340" s="97"/>
      <c r="KF340" s="97"/>
      <c r="KG340" s="97"/>
      <c r="KH340" s="97"/>
      <c r="KI340" s="97"/>
      <c r="KJ340" s="97"/>
      <c r="KK340" s="97"/>
      <c r="KL340" s="97"/>
      <c r="KM340" s="97"/>
      <c r="KN340" s="97"/>
      <c r="KO340" s="97"/>
      <c r="KP340" s="97"/>
      <c r="KQ340" s="97"/>
      <c r="KR340" s="97"/>
      <c r="KS340" s="97"/>
      <c r="KT340" s="97"/>
      <c r="KU340" s="97"/>
      <c r="KV340" s="97"/>
      <c r="KW340" s="97"/>
      <c r="KX340" s="97"/>
      <c r="KY340" s="97"/>
      <c r="KZ340" s="97"/>
      <c r="LA340" s="97"/>
      <c r="LB340" s="97"/>
      <c r="LC340" s="97"/>
      <c r="LD340" s="97"/>
      <c r="LE340" s="97"/>
      <c r="LF340" s="97"/>
      <c r="LG340" s="97"/>
      <c r="LH340" s="97"/>
      <c r="LI340" s="97"/>
      <c r="LJ340" s="97"/>
      <c r="LK340" s="97"/>
      <c r="LL340" s="97"/>
      <c r="LM340" s="97"/>
      <c r="LN340" s="97"/>
      <c r="LO340" s="97"/>
      <c r="LP340" s="97"/>
      <c r="LQ340" s="97"/>
      <c r="LR340" s="97"/>
      <c r="LS340" s="97"/>
      <c r="LT340" s="97"/>
      <c r="LU340" s="97"/>
      <c r="LV340" s="97"/>
      <c r="LW340" s="97"/>
      <c r="LX340" s="97"/>
      <c r="LY340" s="97"/>
      <c r="LZ340" s="97"/>
      <c r="MA340" s="97"/>
      <c r="MB340" s="97"/>
      <c r="MC340" s="97"/>
      <c r="MD340" s="97"/>
      <c r="ME340" s="97"/>
      <c r="MF340" s="97"/>
      <c r="MG340" s="97"/>
      <c r="MH340" s="97"/>
      <c r="MI340" s="97"/>
      <c r="MJ340" s="97"/>
      <c r="MK340" s="97"/>
      <c r="ML340" s="97"/>
      <c r="MM340" s="97"/>
      <c r="MN340" s="97"/>
      <c r="MO340" s="97"/>
      <c r="MP340" s="97"/>
      <c r="MQ340" s="97"/>
      <c r="MR340" s="97"/>
      <c r="MS340" s="97"/>
      <c r="MT340" s="97"/>
      <c r="MU340" s="97"/>
      <c r="MV340" s="97"/>
      <c r="MW340" s="97"/>
      <c r="MX340" s="97"/>
      <c r="MY340" s="97"/>
      <c r="MZ340" s="97"/>
      <c r="NA340" s="97"/>
      <c r="NB340" s="97"/>
      <c r="NC340" s="97"/>
      <c r="ND340" s="97"/>
      <c r="NE340" s="97"/>
      <c r="NF340" s="97"/>
      <c r="NG340" s="97"/>
      <c r="NH340" s="97"/>
      <c r="NI340" s="97"/>
      <c r="NJ340" s="97"/>
      <c r="NK340" s="97"/>
      <c r="NL340" s="97"/>
      <c r="NM340" s="97"/>
      <c r="NN340" s="97"/>
      <c r="NO340" s="97"/>
      <c r="NP340" s="97"/>
      <c r="NQ340" s="97"/>
      <c r="NR340" s="97"/>
      <c r="NS340" s="97"/>
      <c r="NT340" s="97"/>
      <c r="NU340" s="97"/>
      <c r="NV340" s="97"/>
      <c r="NW340" s="97"/>
      <c r="NX340" s="97"/>
      <c r="NY340" s="97"/>
      <c r="NZ340" s="97"/>
      <c r="OA340" s="97"/>
      <c r="OB340" s="97"/>
      <c r="OC340" s="97"/>
      <c r="OD340" s="97"/>
      <c r="OE340" s="97"/>
      <c r="OF340" s="97"/>
      <c r="OG340" s="97"/>
      <c r="OH340" s="97"/>
      <c r="OI340" s="97"/>
      <c r="OJ340" s="97"/>
      <c r="OK340" s="97"/>
      <c r="OL340" s="97"/>
      <c r="OM340" s="97"/>
      <c r="ON340" s="97"/>
      <c r="OO340" s="97"/>
      <c r="OP340" s="97"/>
      <c r="OQ340" s="97"/>
      <c r="OR340" s="97"/>
      <c r="OS340" s="97"/>
      <c r="OT340" s="97"/>
      <c r="OU340" s="97"/>
      <c r="OV340" s="97"/>
      <c r="OW340" s="97"/>
      <c r="OX340" s="97"/>
      <c r="OY340" s="97"/>
      <c r="OZ340" s="97"/>
      <c r="PA340" s="97"/>
      <c r="PB340" s="97"/>
      <c r="PC340" s="97"/>
      <c r="PD340" s="97"/>
      <c r="PE340" s="97"/>
      <c r="PF340" s="97"/>
      <c r="PG340" s="97"/>
      <c r="PH340" s="97"/>
      <c r="PI340" s="97"/>
      <c r="PJ340" s="97"/>
      <c r="PK340" s="97"/>
      <c r="PL340" s="97"/>
      <c r="PM340" s="97"/>
      <c r="PN340" s="97"/>
      <c r="PO340" s="97"/>
      <c r="PP340" s="97"/>
      <c r="PQ340" s="97"/>
      <c r="PR340" s="97"/>
      <c r="PS340" s="97"/>
      <c r="PT340" s="97"/>
      <c r="PU340" s="97"/>
      <c r="PV340" s="97"/>
      <c r="PW340" s="97"/>
      <c r="PX340" s="97"/>
      <c r="PY340" s="97"/>
      <c r="PZ340" s="97"/>
      <c r="QA340" s="97"/>
      <c r="QB340" s="97"/>
      <c r="QC340" s="97"/>
      <c r="QD340" s="97"/>
      <c r="QE340" s="97"/>
      <c r="QF340" s="97"/>
      <c r="QG340" s="97"/>
      <c r="QH340" s="97"/>
      <c r="QI340" s="97"/>
      <c r="QJ340" s="97"/>
      <c r="QK340" s="97"/>
      <c r="QL340" s="97"/>
      <c r="QM340" s="97"/>
      <c r="QN340" s="97"/>
      <c r="QO340" s="97"/>
      <c r="QP340" s="97"/>
      <c r="QQ340" s="97"/>
      <c r="QR340" s="97"/>
      <c r="QS340" s="97"/>
      <c r="QT340" s="97"/>
      <c r="QU340" s="97"/>
      <c r="QV340" s="97"/>
      <c r="QW340" s="97"/>
      <c r="QX340" s="97"/>
      <c r="QY340" s="97"/>
      <c r="QZ340" s="97"/>
      <c r="RA340" s="97"/>
      <c r="RB340" s="97"/>
      <c r="RC340" s="97"/>
      <c r="RD340" s="97"/>
      <c r="RE340" s="97"/>
      <c r="RF340" s="97"/>
      <c r="RG340" s="97"/>
      <c r="RH340" s="97"/>
      <c r="RI340" s="97"/>
      <c r="RJ340" s="97"/>
      <c r="RK340" s="97"/>
      <c r="RL340" s="97"/>
      <c r="RM340" s="97"/>
      <c r="RN340" s="97"/>
      <c r="RO340" s="97"/>
      <c r="RP340" s="97"/>
      <c r="RQ340" s="97"/>
      <c r="RR340" s="97"/>
      <c r="RS340" s="97"/>
      <c r="RT340" s="97"/>
      <c r="RU340" s="97"/>
      <c r="RV340" s="97"/>
      <c r="RW340" s="97"/>
      <c r="RX340" s="97"/>
      <c r="RY340" s="97"/>
      <c r="RZ340" s="97"/>
      <c r="SA340" s="97"/>
      <c r="SB340" s="97"/>
      <c r="SC340" s="97"/>
      <c r="SD340" s="97"/>
      <c r="SE340" s="97"/>
      <c r="SF340" s="97"/>
      <c r="SG340" s="97"/>
      <c r="SH340" s="97"/>
      <c r="SI340" s="97"/>
      <c r="SJ340" s="97"/>
      <c r="SK340" s="97"/>
      <c r="SL340" s="97"/>
      <c r="SM340" s="97"/>
      <c r="SN340" s="97"/>
      <c r="SO340" s="97"/>
      <c r="SP340" s="97"/>
      <c r="SQ340" s="97"/>
      <c r="SR340" s="97"/>
      <c r="SS340" s="97"/>
      <c r="ST340" s="97"/>
      <c r="SU340" s="97"/>
      <c r="SV340" s="97"/>
      <c r="SW340" s="97"/>
      <c r="SX340" s="97"/>
      <c r="SY340" s="97"/>
      <c r="SZ340" s="97"/>
      <c r="TA340" s="97"/>
      <c r="TB340" s="97"/>
      <c r="TC340" s="97"/>
      <c r="TD340" s="97"/>
      <c r="TE340" s="97"/>
      <c r="TF340" s="97"/>
      <c r="TG340" s="97"/>
      <c r="TH340" s="97"/>
      <c r="TI340" s="97"/>
      <c r="TJ340" s="97"/>
      <c r="TK340" s="97"/>
      <c r="TL340" s="97"/>
      <c r="TM340" s="97"/>
      <c r="TN340" s="97"/>
      <c r="TO340" s="97"/>
      <c r="TP340" s="97"/>
      <c r="TQ340" s="97"/>
      <c r="TR340" s="97"/>
      <c r="TS340" s="97"/>
      <c r="TT340" s="97"/>
      <c r="TU340" s="97"/>
      <c r="TV340" s="97"/>
      <c r="TW340" s="97"/>
      <c r="TX340" s="97"/>
      <c r="TY340" s="97"/>
      <c r="TZ340" s="97"/>
      <c r="UA340" s="97"/>
      <c r="UB340" s="97"/>
      <c r="UC340" s="97"/>
      <c r="UD340" s="97"/>
      <c r="UE340" s="97"/>
      <c r="UF340" s="97"/>
      <c r="UG340" s="97"/>
      <c r="UH340" s="97"/>
      <c r="UI340" s="97"/>
      <c r="UJ340" s="97"/>
      <c r="UK340" s="97"/>
      <c r="UL340" s="97"/>
      <c r="UM340" s="97"/>
      <c r="UN340" s="97"/>
      <c r="UO340" s="97"/>
      <c r="UP340" s="97"/>
      <c r="UQ340" s="97"/>
      <c r="UR340" s="97"/>
      <c r="US340" s="97"/>
      <c r="UT340" s="97"/>
      <c r="UU340" s="97"/>
      <c r="UV340" s="97"/>
      <c r="UW340" s="97"/>
      <c r="UX340" s="97"/>
      <c r="UY340" s="97"/>
      <c r="UZ340" s="97"/>
      <c r="VA340" s="97"/>
      <c r="VB340" s="97"/>
      <c r="VC340" s="97"/>
      <c r="VD340" s="97"/>
      <c r="VE340" s="97"/>
      <c r="VF340" s="97"/>
    </row>
    <row r="341" spans="1:578" s="98" customFormat="1" ht="15">
      <c r="A341" s="84">
        <v>263</v>
      </c>
      <c r="B341" s="29" t="s">
        <v>43</v>
      </c>
      <c r="C341" s="85" t="s">
        <v>44</v>
      </c>
      <c r="D341" s="86">
        <v>203</v>
      </c>
      <c r="E341" s="85" t="s">
        <v>45</v>
      </c>
      <c r="F341" s="25" t="s">
        <v>46</v>
      </c>
      <c r="G341" s="29" t="s">
        <v>826</v>
      </c>
      <c r="H341" s="26" t="s">
        <v>827</v>
      </c>
      <c r="I341" s="89">
        <v>39965</v>
      </c>
      <c r="J341" s="90"/>
      <c r="K341" s="90">
        <v>13</v>
      </c>
      <c r="L341" s="88">
        <v>40</v>
      </c>
      <c r="M341" s="88" t="s">
        <v>54</v>
      </c>
      <c r="N341" s="29" t="s">
        <v>50</v>
      </c>
      <c r="O341" s="26" t="s">
        <v>828</v>
      </c>
      <c r="P341" s="87" t="s">
        <v>1194</v>
      </c>
      <c r="Q341" s="34" t="s">
        <v>1148</v>
      </c>
      <c r="R341" s="88">
        <v>1</v>
      </c>
      <c r="S341" s="91">
        <v>16246</v>
      </c>
      <c r="T341" s="91"/>
      <c r="U341" s="91">
        <v>81</v>
      </c>
      <c r="V341" s="91">
        <f t="shared" si="140"/>
        <v>16327</v>
      </c>
      <c r="W341" s="92"/>
      <c r="X341" s="92"/>
      <c r="Y341" s="92">
        <f t="shared" si="141"/>
        <v>16327</v>
      </c>
      <c r="Z341" s="91">
        <v>1128</v>
      </c>
      <c r="AA341" s="92">
        <v>703</v>
      </c>
      <c r="AB341" s="92">
        <f>102.68*3</f>
        <v>308.04000000000002</v>
      </c>
      <c r="AC341" s="92">
        <f t="shared" si="142"/>
        <v>2857.2249999999999</v>
      </c>
      <c r="AD341" s="92">
        <f t="shared" si="143"/>
        <v>489.81</v>
      </c>
      <c r="AE341" s="92">
        <f t="shared" si="144"/>
        <v>832.67699999999991</v>
      </c>
      <c r="AF341" s="92">
        <f t="shared" si="145"/>
        <v>326.54000000000002</v>
      </c>
      <c r="AG341" s="92">
        <f t="shared" si="146"/>
        <v>3026.333333333333</v>
      </c>
      <c r="AH341" s="92">
        <f t="shared" si="147"/>
        <v>30263.333333333332</v>
      </c>
      <c r="AI341" s="92">
        <f t="shared" si="148"/>
        <v>9079</v>
      </c>
      <c r="AJ341" s="92">
        <f t="shared" si="149"/>
        <v>26503.014222222224</v>
      </c>
      <c r="AK341" s="92">
        <f t="shared" si="150"/>
        <v>318036.1706666667</v>
      </c>
      <c r="AL341" s="92"/>
      <c r="AM341" s="92"/>
      <c r="AN341" s="92"/>
      <c r="AO341" s="92"/>
      <c r="AP341" s="97"/>
      <c r="AQ341" s="94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  <c r="IS341" s="97"/>
      <c r="IT341" s="97"/>
      <c r="IU341" s="97"/>
      <c r="IV341" s="97"/>
      <c r="IW341" s="97"/>
      <c r="IX341" s="97"/>
      <c r="IY341" s="97"/>
      <c r="IZ341" s="97"/>
      <c r="JA341" s="97"/>
      <c r="JB341" s="97"/>
      <c r="JC341" s="97"/>
      <c r="JD341" s="97"/>
      <c r="JE341" s="97"/>
      <c r="JF341" s="97"/>
      <c r="JG341" s="97"/>
      <c r="JH341" s="97"/>
      <c r="JI341" s="97"/>
      <c r="JJ341" s="97"/>
      <c r="JK341" s="97"/>
      <c r="JL341" s="97"/>
      <c r="JM341" s="97"/>
      <c r="JN341" s="97"/>
      <c r="JO341" s="97"/>
      <c r="JP341" s="97"/>
      <c r="JQ341" s="97"/>
      <c r="JR341" s="97"/>
      <c r="JS341" s="97"/>
      <c r="JT341" s="97"/>
      <c r="JU341" s="97"/>
      <c r="JV341" s="97"/>
      <c r="JW341" s="97"/>
      <c r="JX341" s="97"/>
      <c r="JY341" s="97"/>
      <c r="JZ341" s="97"/>
      <c r="KA341" s="97"/>
      <c r="KB341" s="97"/>
      <c r="KC341" s="97"/>
      <c r="KD341" s="97"/>
      <c r="KE341" s="97"/>
      <c r="KF341" s="97"/>
      <c r="KG341" s="97"/>
      <c r="KH341" s="97"/>
      <c r="KI341" s="97"/>
      <c r="KJ341" s="97"/>
      <c r="KK341" s="97"/>
      <c r="KL341" s="97"/>
      <c r="KM341" s="97"/>
      <c r="KN341" s="97"/>
      <c r="KO341" s="97"/>
      <c r="KP341" s="97"/>
      <c r="KQ341" s="97"/>
      <c r="KR341" s="97"/>
      <c r="KS341" s="97"/>
      <c r="KT341" s="97"/>
      <c r="KU341" s="97"/>
      <c r="KV341" s="97"/>
      <c r="KW341" s="97"/>
      <c r="KX341" s="97"/>
      <c r="KY341" s="97"/>
      <c r="KZ341" s="97"/>
      <c r="LA341" s="97"/>
      <c r="LB341" s="97"/>
      <c r="LC341" s="97"/>
      <c r="LD341" s="97"/>
      <c r="LE341" s="97"/>
      <c r="LF341" s="97"/>
      <c r="LG341" s="97"/>
      <c r="LH341" s="97"/>
      <c r="LI341" s="97"/>
      <c r="LJ341" s="97"/>
      <c r="LK341" s="97"/>
      <c r="LL341" s="97"/>
      <c r="LM341" s="97"/>
      <c r="LN341" s="97"/>
      <c r="LO341" s="97"/>
      <c r="LP341" s="97"/>
      <c r="LQ341" s="97"/>
      <c r="LR341" s="97"/>
      <c r="LS341" s="97"/>
      <c r="LT341" s="97"/>
      <c r="LU341" s="97"/>
      <c r="LV341" s="97"/>
      <c r="LW341" s="97"/>
      <c r="LX341" s="97"/>
      <c r="LY341" s="97"/>
      <c r="LZ341" s="97"/>
      <c r="MA341" s="97"/>
      <c r="MB341" s="97"/>
      <c r="MC341" s="97"/>
      <c r="MD341" s="97"/>
      <c r="ME341" s="97"/>
      <c r="MF341" s="97"/>
      <c r="MG341" s="97"/>
      <c r="MH341" s="97"/>
      <c r="MI341" s="97"/>
      <c r="MJ341" s="97"/>
      <c r="MK341" s="97"/>
      <c r="ML341" s="97"/>
      <c r="MM341" s="97"/>
      <c r="MN341" s="97"/>
      <c r="MO341" s="97"/>
      <c r="MP341" s="97"/>
      <c r="MQ341" s="97"/>
      <c r="MR341" s="97"/>
      <c r="MS341" s="97"/>
      <c r="MT341" s="97"/>
      <c r="MU341" s="97"/>
      <c r="MV341" s="97"/>
      <c r="MW341" s="97"/>
      <c r="MX341" s="97"/>
      <c r="MY341" s="97"/>
      <c r="MZ341" s="97"/>
      <c r="NA341" s="97"/>
      <c r="NB341" s="97"/>
      <c r="NC341" s="97"/>
      <c r="ND341" s="97"/>
      <c r="NE341" s="97"/>
      <c r="NF341" s="97"/>
      <c r="NG341" s="97"/>
      <c r="NH341" s="97"/>
      <c r="NI341" s="97"/>
      <c r="NJ341" s="97"/>
      <c r="NK341" s="97"/>
      <c r="NL341" s="97"/>
      <c r="NM341" s="97"/>
      <c r="NN341" s="97"/>
      <c r="NO341" s="97"/>
      <c r="NP341" s="97"/>
      <c r="NQ341" s="97"/>
      <c r="NR341" s="97"/>
      <c r="NS341" s="97"/>
      <c r="NT341" s="97"/>
      <c r="NU341" s="97"/>
      <c r="NV341" s="97"/>
      <c r="NW341" s="97"/>
      <c r="NX341" s="97"/>
      <c r="NY341" s="97"/>
      <c r="NZ341" s="97"/>
      <c r="OA341" s="97"/>
      <c r="OB341" s="97"/>
      <c r="OC341" s="97"/>
      <c r="OD341" s="97"/>
      <c r="OE341" s="97"/>
      <c r="OF341" s="97"/>
      <c r="OG341" s="97"/>
      <c r="OH341" s="97"/>
      <c r="OI341" s="97"/>
      <c r="OJ341" s="97"/>
      <c r="OK341" s="97"/>
      <c r="OL341" s="97"/>
      <c r="OM341" s="97"/>
      <c r="ON341" s="97"/>
      <c r="OO341" s="97"/>
      <c r="OP341" s="97"/>
      <c r="OQ341" s="97"/>
      <c r="OR341" s="97"/>
      <c r="OS341" s="97"/>
      <c r="OT341" s="97"/>
      <c r="OU341" s="97"/>
      <c r="OV341" s="97"/>
      <c r="OW341" s="97"/>
      <c r="OX341" s="97"/>
      <c r="OY341" s="97"/>
      <c r="OZ341" s="97"/>
      <c r="PA341" s="97"/>
      <c r="PB341" s="97"/>
      <c r="PC341" s="97"/>
      <c r="PD341" s="97"/>
      <c r="PE341" s="97"/>
      <c r="PF341" s="97"/>
      <c r="PG341" s="97"/>
      <c r="PH341" s="97"/>
      <c r="PI341" s="97"/>
      <c r="PJ341" s="97"/>
      <c r="PK341" s="97"/>
      <c r="PL341" s="97"/>
      <c r="PM341" s="97"/>
      <c r="PN341" s="97"/>
      <c r="PO341" s="97"/>
      <c r="PP341" s="97"/>
      <c r="PQ341" s="97"/>
      <c r="PR341" s="97"/>
      <c r="PS341" s="97"/>
      <c r="PT341" s="97"/>
      <c r="PU341" s="97"/>
      <c r="PV341" s="97"/>
      <c r="PW341" s="97"/>
      <c r="PX341" s="97"/>
      <c r="PY341" s="97"/>
      <c r="PZ341" s="97"/>
      <c r="QA341" s="97"/>
      <c r="QB341" s="97"/>
      <c r="QC341" s="97"/>
      <c r="QD341" s="97"/>
      <c r="QE341" s="97"/>
      <c r="QF341" s="97"/>
      <c r="QG341" s="97"/>
      <c r="QH341" s="97"/>
      <c r="QI341" s="97"/>
      <c r="QJ341" s="97"/>
      <c r="QK341" s="97"/>
      <c r="QL341" s="97"/>
      <c r="QM341" s="97"/>
      <c r="QN341" s="97"/>
      <c r="QO341" s="97"/>
      <c r="QP341" s="97"/>
      <c r="QQ341" s="97"/>
      <c r="QR341" s="97"/>
      <c r="QS341" s="97"/>
      <c r="QT341" s="97"/>
      <c r="QU341" s="97"/>
      <c r="QV341" s="97"/>
      <c r="QW341" s="97"/>
      <c r="QX341" s="97"/>
      <c r="QY341" s="97"/>
      <c r="QZ341" s="97"/>
      <c r="RA341" s="97"/>
      <c r="RB341" s="97"/>
      <c r="RC341" s="97"/>
      <c r="RD341" s="97"/>
      <c r="RE341" s="97"/>
      <c r="RF341" s="97"/>
      <c r="RG341" s="97"/>
      <c r="RH341" s="97"/>
      <c r="RI341" s="97"/>
      <c r="RJ341" s="97"/>
      <c r="RK341" s="97"/>
      <c r="RL341" s="97"/>
      <c r="RM341" s="97"/>
      <c r="RN341" s="97"/>
      <c r="RO341" s="97"/>
      <c r="RP341" s="97"/>
      <c r="RQ341" s="97"/>
      <c r="RR341" s="97"/>
      <c r="RS341" s="97"/>
      <c r="RT341" s="97"/>
      <c r="RU341" s="97"/>
      <c r="RV341" s="97"/>
      <c r="RW341" s="97"/>
      <c r="RX341" s="97"/>
      <c r="RY341" s="97"/>
      <c r="RZ341" s="97"/>
      <c r="SA341" s="97"/>
      <c r="SB341" s="97"/>
      <c r="SC341" s="97"/>
      <c r="SD341" s="97"/>
      <c r="SE341" s="97"/>
      <c r="SF341" s="97"/>
      <c r="SG341" s="97"/>
      <c r="SH341" s="97"/>
      <c r="SI341" s="97"/>
      <c r="SJ341" s="97"/>
      <c r="SK341" s="97"/>
      <c r="SL341" s="97"/>
      <c r="SM341" s="97"/>
      <c r="SN341" s="97"/>
      <c r="SO341" s="97"/>
      <c r="SP341" s="97"/>
      <c r="SQ341" s="97"/>
      <c r="SR341" s="97"/>
      <c r="SS341" s="97"/>
      <c r="ST341" s="97"/>
      <c r="SU341" s="97"/>
      <c r="SV341" s="97"/>
      <c r="SW341" s="97"/>
      <c r="SX341" s="97"/>
      <c r="SY341" s="97"/>
      <c r="SZ341" s="97"/>
      <c r="TA341" s="97"/>
      <c r="TB341" s="97"/>
      <c r="TC341" s="97"/>
      <c r="TD341" s="97"/>
      <c r="TE341" s="97"/>
      <c r="TF341" s="97"/>
      <c r="TG341" s="97"/>
      <c r="TH341" s="97"/>
      <c r="TI341" s="97"/>
      <c r="TJ341" s="97"/>
      <c r="TK341" s="97"/>
      <c r="TL341" s="97"/>
      <c r="TM341" s="97"/>
      <c r="TN341" s="97"/>
      <c r="TO341" s="97"/>
      <c r="TP341" s="97"/>
      <c r="TQ341" s="97"/>
      <c r="TR341" s="97"/>
      <c r="TS341" s="97"/>
      <c r="TT341" s="97"/>
      <c r="TU341" s="97"/>
      <c r="TV341" s="97"/>
      <c r="TW341" s="97"/>
      <c r="TX341" s="97"/>
      <c r="TY341" s="97"/>
      <c r="TZ341" s="97"/>
      <c r="UA341" s="97"/>
      <c r="UB341" s="97"/>
      <c r="UC341" s="97"/>
      <c r="UD341" s="97"/>
      <c r="UE341" s="97"/>
      <c r="UF341" s="97"/>
      <c r="UG341" s="97"/>
      <c r="UH341" s="97"/>
      <c r="UI341" s="97"/>
      <c r="UJ341" s="97"/>
      <c r="UK341" s="97"/>
      <c r="UL341" s="97"/>
      <c r="UM341" s="97"/>
      <c r="UN341" s="97"/>
      <c r="UO341" s="97"/>
      <c r="UP341" s="97"/>
      <c r="UQ341" s="97"/>
      <c r="UR341" s="97"/>
      <c r="US341" s="97"/>
      <c r="UT341" s="97"/>
      <c r="UU341" s="97"/>
      <c r="UV341" s="97"/>
      <c r="UW341" s="97"/>
      <c r="UX341" s="97"/>
      <c r="UY341" s="97"/>
      <c r="UZ341" s="97"/>
      <c r="VA341" s="97"/>
      <c r="VB341" s="97"/>
      <c r="VC341" s="97"/>
      <c r="VD341" s="97"/>
      <c r="VE341" s="97"/>
      <c r="VF341" s="97"/>
    </row>
    <row r="342" spans="1:578" s="98" customFormat="1" ht="15">
      <c r="A342" s="84">
        <v>264</v>
      </c>
      <c r="B342" s="29" t="s">
        <v>43</v>
      </c>
      <c r="C342" s="85" t="s">
        <v>44</v>
      </c>
      <c r="D342" s="86">
        <v>203</v>
      </c>
      <c r="E342" s="85" t="s">
        <v>45</v>
      </c>
      <c r="F342" s="25" t="s">
        <v>46</v>
      </c>
      <c r="G342" s="88" t="s">
        <v>829</v>
      </c>
      <c r="H342" s="27" t="s">
        <v>830</v>
      </c>
      <c r="I342" s="89">
        <v>38733</v>
      </c>
      <c r="J342" s="90">
        <v>8</v>
      </c>
      <c r="K342" s="90"/>
      <c r="L342" s="88">
        <v>40</v>
      </c>
      <c r="M342" s="88" t="s">
        <v>54</v>
      </c>
      <c r="N342" s="88" t="s">
        <v>59</v>
      </c>
      <c r="O342" s="26" t="s">
        <v>831</v>
      </c>
      <c r="P342" s="87" t="s">
        <v>1194</v>
      </c>
      <c r="Q342" s="34" t="s">
        <v>1148</v>
      </c>
      <c r="R342" s="88">
        <v>1</v>
      </c>
      <c r="S342" s="92">
        <f>13333+250+500</f>
        <v>14083</v>
      </c>
      <c r="T342" s="92">
        <v>600</v>
      </c>
      <c r="U342" s="92"/>
      <c r="V342" s="91">
        <f t="shared" ref="V342:V373" si="151">+S342+T342+U342</f>
        <v>14683</v>
      </c>
      <c r="W342" s="92"/>
      <c r="X342" s="92"/>
      <c r="Y342" s="92">
        <f t="shared" ref="Y342:Y373" si="152">+V342+W342+X342</f>
        <v>14683</v>
      </c>
      <c r="Z342" s="92">
        <v>1093</v>
      </c>
      <c r="AA342" s="92">
        <v>679</v>
      </c>
      <c r="AB342" s="92">
        <f>102.68*3</f>
        <v>308.04000000000002</v>
      </c>
      <c r="AC342" s="92">
        <f t="shared" ref="AC342:AC373" si="153">Y342*17.5%</f>
        <v>2569.5249999999996</v>
      </c>
      <c r="AD342" s="92">
        <f t="shared" ref="AD342:AD373" si="154">Y342*3%</f>
        <v>440.49</v>
      </c>
      <c r="AE342" s="92">
        <f t="shared" ref="AE342:AE373" si="155">Y342*5.1%</f>
        <v>748.83299999999997</v>
      </c>
      <c r="AF342" s="92">
        <f t="shared" ref="AF342:AF373" si="156">Y342*2%</f>
        <v>293.66000000000003</v>
      </c>
      <c r="AG342" s="92">
        <f t="shared" ref="AG342:AG373" si="157">(Y342+Z342+AA342)/30*5</f>
        <v>2742.5</v>
      </c>
      <c r="AH342" s="92">
        <f t="shared" ref="AH342:AH373" si="158">(Y342+Z342+AA342)/30*50</f>
        <v>27425</v>
      </c>
      <c r="AI342" s="92">
        <f t="shared" ref="AI342:AI373" si="159">(Y342+Z342+AA342)/2</f>
        <v>8227.5</v>
      </c>
      <c r="AJ342" s="92">
        <f t="shared" si="149"/>
        <v>24015.131333333335</v>
      </c>
      <c r="AK342" s="92">
        <f t="shared" ref="AK342:AK373" si="160">+AJ342*12</f>
        <v>288181.576</v>
      </c>
      <c r="AL342" s="92"/>
      <c r="AM342" s="92"/>
      <c r="AN342" s="92"/>
      <c r="AO342" s="92"/>
      <c r="AP342" s="97"/>
      <c r="AQ342" s="94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  <c r="IS342" s="97"/>
      <c r="IT342" s="97"/>
      <c r="IU342" s="97"/>
      <c r="IV342" s="97"/>
      <c r="IW342" s="97"/>
      <c r="IX342" s="97"/>
      <c r="IY342" s="97"/>
      <c r="IZ342" s="97"/>
      <c r="JA342" s="97"/>
      <c r="JB342" s="97"/>
      <c r="JC342" s="97"/>
      <c r="JD342" s="97"/>
      <c r="JE342" s="97"/>
      <c r="JF342" s="97"/>
      <c r="JG342" s="97"/>
      <c r="JH342" s="97"/>
      <c r="JI342" s="97"/>
      <c r="JJ342" s="97"/>
      <c r="JK342" s="97"/>
      <c r="JL342" s="97"/>
      <c r="JM342" s="97"/>
      <c r="JN342" s="97"/>
      <c r="JO342" s="97"/>
      <c r="JP342" s="97"/>
      <c r="JQ342" s="97"/>
      <c r="JR342" s="97"/>
      <c r="JS342" s="97"/>
      <c r="JT342" s="97"/>
      <c r="JU342" s="97"/>
      <c r="JV342" s="97"/>
      <c r="JW342" s="97"/>
      <c r="JX342" s="97"/>
      <c r="JY342" s="97"/>
      <c r="JZ342" s="97"/>
      <c r="KA342" s="97"/>
      <c r="KB342" s="97"/>
      <c r="KC342" s="97"/>
      <c r="KD342" s="97"/>
      <c r="KE342" s="97"/>
      <c r="KF342" s="97"/>
      <c r="KG342" s="97"/>
      <c r="KH342" s="97"/>
      <c r="KI342" s="97"/>
      <c r="KJ342" s="97"/>
      <c r="KK342" s="97"/>
      <c r="KL342" s="97"/>
      <c r="KM342" s="97"/>
      <c r="KN342" s="97"/>
      <c r="KO342" s="97"/>
      <c r="KP342" s="97"/>
      <c r="KQ342" s="97"/>
      <c r="KR342" s="97"/>
      <c r="KS342" s="97"/>
      <c r="KT342" s="97"/>
      <c r="KU342" s="97"/>
      <c r="KV342" s="97"/>
      <c r="KW342" s="97"/>
      <c r="KX342" s="97"/>
      <c r="KY342" s="97"/>
      <c r="KZ342" s="97"/>
      <c r="LA342" s="97"/>
      <c r="LB342" s="97"/>
      <c r="LC342" s="97"/>
      <c r="LD342" s="97"/>
      <c r="LE342" s="97"/>
      <c r="LF342" s="97"/>
      <c r="LG342" s="97"/>
      <c r="LH342" s="97"/>
      <c r="LI342" s="97"/>
      <c r="LJ342" s="97"/>
      <c r="LK342" s="97"/>
      <c r="LL342" s="97"/>
      <c r="LM342" s="97"/>
      <c r="LN342" s="97"/>
      <c r="LO342" s="97"/>
      <c r="LP342" s="97"/>
      <c r="LQ342" s="97"/>
      <c r="LR342" s="97"/>
      <c r="LS342" s="97"/>
      <c r="LT342" s="97"/>
      <c r="LU342" s="97"/>
      <c r="LV342" s="97"/>
      <c r="LW342" s="97"/>
      <c r="LX342" s="97"/>
      <c r="LY342" s="97"/>
      <c r="LZ342" s="97"/>
      <c r="MA342" s="97"/>
      <c r="MB342" s="97"/>
      <c r="MC342" s="97"/>
      <c r="MD342" s="97"/>
      <c r="ME342" s="97"/>
      <c r="MF342" s="97"/>
      <c r="MG342" s="97"/>
      <c r="MH342" s="97"/>
      <c r="MI342" s="97"/>
      <c r="MJ342" s="97"/>
      <c r="MK342" s="97"/>
      <c r="ML342" s="97"/>
      <c r="MM342" s="97"/>
      <c r="MN342" s="97"/>
      <c r="MO342" s="97"/>
      <c r="MP342" s="97"/>
      <c r="MQ342" s="97"/>
      <c r="MR342" s="97"/>
      <c r="MS342" s="97"/>
      <c r="MT342" s="97"/>
      <c r="MU342" s="97"/>
      <c r="MV342" s="97"/>
      <c r="MW342" s="97"/>
      <c r="MX342" s="97"/>
      <c r="MY342" s="97"/>
      <c r="MZ342" s="97"/>
      <c r="NA342" s="97"/>
      <c r="NB342" s="97"/>
      <c r="NC342" s="97"/>
      <c r="ND342" s="97"/>
      <c r="NE342" s="97"/>
      <c r="NF342" s="97"/>
      <c r="NG342" s="97"/>
      <c r="NH342" s="97"/>
      <c r="NI342" s="97"/>
      <c r="NJ342" s="97"/>
      <c r="NK342" s="97"/>
      <c r="NL342" s="97"/>
      <c r="NM342" s="97"/>
      <c r="NN342" s="97"/>
      <c r="NO342" s="97"/>
      <c r="NP342" s="97"/>
      <c r="NQ342" s="97"/>
      <c r="NR342" s="97"/>
      <c r="NS342" s="97"/>
      <c r="NT342" s="97"/>
      <c r="NU342" s="97"/>
      <c r="NV342" s="97"/>
      <c r="NW342" s="97"/>
      <c r="NX342" s="97"/>
      <c r="NY342" s="97"/>
      <c r="NZ342" s="97"/>
      <c r="OA342" s="97"/>
      <c r="OB342" s="97"/>
      <c r="OC342" s="97"/>
      <c r="OD342" s="97"/>
      <c r="OE342" s="97"/>
      <c r="OF342" s="97"/>
      <c r="OG342" s="97"/>
      <c r="OH342" s="97"/>
      <c r="OI342" s="97"/>
      <c r="OJ342" s="97"/>
      <c r="OK342" s="97"/>
      <c r="OL342" s="97"/>
      <c r="OM342" s="97"/>
      <c r="ON342" s="97"/>
      <c r="OO342" s="97"/>
      <c r="OP342" s="97"/>
      <c r="OQ342" s="97"/>
      <c r="OR342" s="97"/>
      <c r="OS342" s="97"/>
      <c r="OT342" s="97"/>
      <c r="OU342" s="97"/>
      <c r="OV342" s="97"/>
      <c r="OW342" s="97"/>
      <c r="OX342" s="97"/>
      <c r="OY342" s="97"/>
      <c r="OZ342" s="97"/>
      <c r="PA342" s="97"/>
      <c r="PB342" s="97"/>
      <c r="PC342" s="97"/>
      <c r="PD342" s="97"/>
      <c r="PE342" s="97"/>
      <c r="PF342" s="97"/>
      <c r="PG342" s="97"/>
      <c r="PH342" s="97"/>
      <c r="PI342" s="97"/>
      <c r="PJ342" s="97"/>
      <c r="PK342" s="97"/>
      <c r="PL342" s="97"/>
      <c r="PM342" s="97"/>
      <c r="PN342" s="97"/>
      <c r="PO342" s="97"/>
      <c r="PP342" s="97"/>
      <c r="PQ342" s="97"/>
      <c r="PR342" s="97"/>
      <c r="PS342" s="97"/>
      <c r="PT342" s="97"/>
      <c r="PU342" s="97"/>
      <c r="PV342" s="97"/>
      <c r="PW342" s="97"/>
      <c r="PX342" s="97"/>
      <c r="PY342" s="97"/>
      <c r="PZ342" s="97"/>
      <c r="QA342" s="97"/>
      <c r="QB342" s="97"/>
      <c r="QC342" s="97"/>
      <c r="QD342" s="97"/>
      <c r="QE342" s="97"/>
      <c r="QF342" s="97"/>
      <c r="QG342" s="97"/>
      <c r="QH342" s="97"/>
      <c r="QI342" s="97"/>
      <c r="QJ342" s="97"/>
      <c r="QK342" s="97"/>
      <c r="QL342" s="97"/>
      <c r="QM342" s="97"/>
      <c r="QN342" s="97"/>
      <c r="QO342" s="97"/>
      <c r="QP342" s="97"/>
      <c r="QQ342" s="97"/>
      <c r="QR342" s="97"/>
      <c r="QS342" s="97"/>
      <c r="QT342" s="97"/>
      <c r="QU342" s="97"/>
      <c r="QV342" s="97"/>
      <c r="QW342" s="97"/>
      <c r="QX342" s="97"/>
      <c r="QY342" s="97"/>
      <c r="QZ342" s="97"/>
      <c r="RA342" s="97"/>
      <c r="RB342" s="97"/>
      <c r="RC342" s="97"/>
      <c r="RD342" s="97"/>
      <c r="RE342" s="97"/>
      <c r="RF342" s="97"/>
      <c r="RG342" s="97"/>
      <c r="RH342" s="97"/>
      <c r="RI342" s="97"/>
      <c r="RJ342" s="97"/>
      <c r="RK342" s="97"/>
      <c r="RL342" s="97"/>
      <c r="RM342" s="97"/>
      <c r="RN342" s="97"/>
      <c r="RO342" s="97"/>
      <c r="RP342" s="97"/>
      <c r="RQ342" s="97"/>
      <c r="RR342" s="97"/>
      <c r="RS342" s="97"/>
      <c r="RT342" s="97"/>
      <c r="RU342" s="97"/>
      <c r="RV342" s="97"/>
      <c r="RW342" s="97"/>
      <c r="RX342" s="97"/>
      <c r="RY342" s="97"/>
      <c r="RZ342" s="97"/>
      <c r="SA342" s="97"/>
      <c r="SB342" s="97"/>
      <c r="SC342" s="97"/>
      <c r="SD342" s="97"/>
      <c r="SE342" s="97"/>
      <c r="SF342" s="97"/>
      <c r="SG342" s="97"/>
      <c r="SH342" s="97"/>
      <c r="SI342" s="97"/>
      <c r="SJ342" s="97"/>
      <c r="SK342" s="97"/>
      <c r="SL342" s="97"/>
      <c r="SM342" s="97"/>
      <c r="SN342" s="97"/>
      <c r="SO342" s="97"/>
      <c r="SP342" s="97"/>
      <c r="SQ342" s="97"/>
      <c r="SR342" s="97"/>
      <c r="SS342" s="97"/>
      <c r="ST342" s="97"/>
      <c r="SU342" s="97"/>
      <c r="SV342" s="97"/>
      <c r="SW342" s="97"/>
      <c r="SX342" s="97"/>
      <c r="SY342" s="97"/>
      <c r="SZ342" s="97"/>
      <c r="TA342" s="97"/>
      <c r="TB342" s="97"/>
      <c r="TC342" s="97"/>
      <c r="TD342" s="97"/>
      <c r="TE342" s="97"/>
      <c r="TF342" s="97"/>
      <c r="TG342" s="97"/>
      <c r="TH342" s="97"/>
      <c r="TI342" s="97"/>
      <c r="TJ342" s="97"/>
      <c r="TK342" s="97"/>
      <c r="TL342" s="97"/>
      <c r="TM342" s="97"/>
      <c r="TN342" s="97"/>
      <c r="TO342" s="97"/>
      <c r="TP342" s="97"/>
      <c r="TQ342" s="97"/>
      <c r="TR342" s="97"/>
      <c r="TS342" s="97"/>
      <c r="TT342" s="97"/>
      <c r="TU342" s="97"/>
      <c r="TV342" s="97"/>
      <c r="TW342" s="97"/>
      <c r="TX342" s="97"/>
      <c r="TY342" s="97"/>
      <c r="TZ342" s="97"/>
      <c r="UA342" s="97"/>
      <c r="UB342" s="97"/>
      <c r="UC342" s="97"/>
      <c r="UD342" s="97"/>
      <c r="UE342" s="97"/>
      <c r="UF342" s="97"/>
      <c r="UG342" s="97"/>
      <c r="UH342" s="97"/>
      <c r="UI342" s="97"/>
      <c r="UJ342" s="97"/>
      <c r="UK342" s="97"/>
      <c r="UL342" s="97"/>
      <c r="UM342" s="97"/>
      <c r="UN342" s="97"/>
      <c r="UO342" s="97"/>
      <c r="UP342" s="97"/>
      <c r="UQ342" s="97"/>
      <c r="UR342" s="97"/>
      <c r="US342" s="97"/>
      <c r="UT342" s="97"/>
      <c r="UU342" s="97"/>
      <c r="UV342" s="97"/>
      <c r="UW342" s="97"/>
      <c r="UX342" s="97"/>
      <c r="UY342" s="97"/>
      <c r="UZ342" s="97"/>
      <c r="VA342" s="97"/>
      <c r="VB342" s="97"/>
      <c r="VC342" s="97"/>
      <c r="VD342" s="97"/>
      <c r="VE342" s="97"/>
      <c r="VF342" s="97"/>
    </row>
    <row r="343" spans="1:578" s="102" customFormat="1" ht="15">
      <c r="A343" s="84">
        <v>265</v>
      </c>
      <c r="B343" s="29" t="s">
        <v>43</v>
      </c>
      <c r="C343" s="85" t="s">
        <v>44</v>
      </c>
      <c r="D343" s="86">
        <v>203</v>
      </c>
      <c r="E343" s="85" t="s">
        <v>45</v>
      </c>
      <c r="F343" s="25" t="s">
        <v>46</v>
      </c>
      <c r="G343" s="29" t="s">
        <v>832</v>
      </c>
      <c r="H343" s="26" t="s">
        <v>833</v>
      </c>
      <c r="I343" s="89">
        <v>39818</v>
      </c>
      <c r="J343" s="90" t="s">
        <v>260</v>
      </c>
      <c r="K343" s="90"/>
      <c r="L343" s="88">
        <v>40</v>
      </c>
      <c r="M343" s="88" t="s">
        <v>54</v>
      </c>
      <c r="N343" s="88" t="s">
        <v>59</v>
      </c>
      <c r="O343" s="26" t="s">
        <v>834</v>
      </c>
      <c r="P343" s="34" t="s">
        <v>1177</v>
      </c>
      <c r="Q343" s="34" t="s">
        <v>1148</v>
      </c>
      <c r="R343" s="88">
        <v>1</v>
      </c>
      <c r="S343" s="92">
        <v>13405</v>
      </c>
      <c r="T343" s="92">
        <v>600</v>
      </c>
      <c r="U343" s="92"/>
      <c r="V343" s="91">
        <f t="shared" si="151"/>
        <v>14005</v>
      </c>
      <c r="W343" s="92"/>
      <c r="X343" s="92"/>
      <c r="Y343" s="92">
        <f t="shared" si="152"/>
        <v>14005</v>
      </c>
      <c r="Z343" s="92">
        <v>1046</v>
      </c>
      <c r="AA343" s="92">
        <v>666</v>
      </c>
      <c r="AB343" s="92">
        <f>102.68*3</f>
        <v>308.04000000000002</v>
      </c>
      <c r="AC343" s="92">
        <f t="shared" si="153"/>
        <v>2450.875</v>
      </c>
      <c r="AD343" s="92">
        <f t="shared" si="154"/>
        <v>420.15</v>
      </c>
      <c r="AE343" s="92">
        <f t="shared" si="155"/>
        <v>714.255</v>
      </c>
      <c r="AF343" s="92">
        <f t="shared" si="156"/>
        <v>280.10000000000002</v>
      </c>
      <c r="AG343" s="92">
        <f t="shared" si="157"/>
        <v>2619.5</v>
      </c>
      <c r="AH343" s="92">
        <f t="shared" si="158"/>
        <v>26195</v>
      </c>
      <c r="AI343" s="92">
        <f t="shared" si="159"/>
        <v>7858.5</v>
      </c>
      <c r="AJ343" s="92">
        <f t="shared" ref="AJ343:AJ373" si="161">Y343+AB343+AC343+AD343+AE343+AF343+Z343+AA343+(AG343/12+AH343/12+AI343/12)</f>
        <v>22946.503333333334</v>
      </c>
      <c r="AK343" s="92">
        <f t="shared" si="160"/>
        <v>275358.04000000004</v>
      </c>
      <c r="AL343" s="92"/>
      <c r="AM343" s="99"/>
      <c r="AN343" s="99"/>
      <c r="AO343" s="99"/>
      <c r="AP343" s="97"/>
      <c r="AQ343" s="94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  <c r="IG343" s="97"/>
      <c r="IH343" s="97"/>
      <c r="II343" s="97"/>
      <c r="IJ343" s="97"/>
      <c r="IK343" s="97"/>
      <c r="IL343" s="97"/>
      <c r="IM343" s="97"/>
      <c r="IN343" s="97"/>
      <c r="IO343" s="97"/>
      <c r="IP343" s="97"/>
      <c r="IQ343" s="97"/>
      <c r="IR343" s="97"/>
      <c r="IS343" s="97"/>
      <c r="IT343" s="97"/>
      <c r="IU343" s="97"/>
      <c r="IV343" s="97"/>
      <c r="IW343" s="97"/>
      <c r="IX343" s="97"/>
      <c r="IY343" s="97"/>
      <c r="IZ343" s="97"/>
      <c r="JA343" s="97"/>
      <c r="JB343" s="97"/>
      <c r="JC343" s="97"/>
      <c r="JD343" s="97"/>
      <c r="JE343" s="97"/>
      <c r="JF343" s="97"/>
      <c r="JG343" s="97"/>
      <c r="JH343" s="97"/>
      <c r="JI343" s="97"/>
      <c r="JJ343" s="97"/>
      <c r="JK343" s="97"/>
      <c r="JL343" s="97"/>
      <c r="JM343" s="97"/>
      <c r="JN343" s="97"/>
      <c r="JO343" s="97"/>
      <c r="JP343" s="97"/>
      <c r="JQ343" s="97"/>
      <c r="JR343" s="97"/>
      <c r="JS343" s="97"/>
      <c r="JT343" s="97"/>
      <c r="JU343" s="97"/>
      <c r="JV343" s="97"/>
      <c r="JW343" s="97"/>
      <c r="JX343" s="97"/>
      <c r="JY343" s="97"/>
      <c r="JZ343" s="97"/>
      <c r="KA343" s="97"/>
      <c r="KB343" s="97"/>
      <c r="KC343" s="97"/>
      <c r="KD343" s="97"/>
      <c r="KE343" s="97"/>
      <c r="KF343" s="97"/>
      <c r="KG343" s="97"/>
      <c r="KH343" s="97"/>
      <c r="KI343" s="97"/>
      <c r="KJ343" s="97"/>
      <c r="KK343" s="97"/>
      <c r="KL343" s="97"/>
      <c r="KM343" s="97"/>
      <c r="KN343" s="97"/>
      <c r="KO343" s="97"/>
      <c r="KP343" s="97"/>
      <c r="KQ343" s="97"/>
      <c r="KR343" s="97"/>
      <c r="KS343" s="97"/>
      <c r="KT343" s="97"/>
      <c r="KU343" s="97"/>
      <c r="KV343" s="97"/>
      <c r="KW343" s="97"/>
      <c r="KX343" s="97"/>
      <c r="KY343" s="97"/>
      <c r="KZ343" s="97"/>
      <c r="LA343" s="97"/>
      <c r="LB343" s="97"/>
      <c r="LC343" s="97"/>
      <c r="LD343" s="97"/>
      <c r="LE343" s="97"/>
      <c r="LF343" s="97"/>
      <c r="LG343" s="97"/>
      <c r="LH343" s="97"/>
      <c r="LI343" s="97"/>
      <c r="LJ343" s="97"/>
      <c r="LK343" s="97"/>
      <c r="LL343" s="97"/>
      <c r="LM343" s="97"/>
      <c r="LN343" s="97"/>
      <c r="LO343" s="97"/>
      <c r="LP343" s="97"/>
      <c r="LQ343" s="97"/>
      <c r="LR343" s="97"/>
      <c r="LS343" s="97"/>
      <c r="LT343" s="97"/>
      <c r="LU343" s="97"/>
      <c r="LV343" s="97"/>
      <c r="LW343" s="97"/>
      <c r="LX343" s="97"/>
      <c r="LY343" s="97"/>
      <c r="LZ343" s="97"/>
      <c r="MA343" s="97"/>
      <c r="MB343" s="97"/>
      <c r="MC343" s="97"/>
      <c r="MD343" s="97"/>
      <c r="ME343" s="97"/>
      <c r="MF343" s="97"/>
      <c r="MG343" s="97"/>
      <c r="MH343" s="97"/>
      <c r="MI343" s="97"/>
      <c r="MJ343" s="97"/>
      <c r="MK343" s="97"/>
      <c r="ML343" s="97"/>
      <c r="MM343" s="97"/>
      <c r="MN343" s="97"/>
      <c r="MO343" s="97"/>
      <c r="MP343" s="97"/>
      <c r="MQ343" s="97"/>
      <c r="MR343" s="97"/>
      <c r="MS343" s="97"/>
      <c r="MT343" s="97"/>
      <c r="MU343" s="97"/>
      <c r="MV343" s="97"/>
      <c r="MW343" s="97"/>
      <c r="MX343" s="97"/>
      <c r="MY343" s="97"/>
      <c r="MZ343" s="97"/>
      <c r="NA343" s="97"/>
      <c r="NB343" s="97"/>
      <c r="NC343" s="97"/>
      <c r="ND343" s="97"/>
      <c r="NE343" s="97"/>
      <c r="NF343" s="97"/>
      <c r="NG343" s="97"/>
      <c r="NH343" s="97"/>
      <c r="NI343" s="97"/>
      <c r="NJ343" s="97"/>
      <c r="NK343" s="97"/>
      <c r="NL343" s="97"/>
      <c r="NM343" s="97"/>
      <c r="NN343" s="97"/>
      <c r="NO343" s="97"/>
      <c r="NP343" s="97"/>
      <c r="NQ343" s="97"/>
      <c r="NR343" s="97"/>
      <c r="NS343" s="97"/>
      <c r="NT343" s="97"/>
      <c r="NU343" s="97"/>
      <c r="NV343" s="97"/>
      <c r="NW343" s="97"/>
      <c r="NX343" s="97"/>
      <c r="NY343" s="97"/>
      <c r="NZ343" s="97"/>
      <c r="OA343" s="97"/>
      <c r="OB343" s="97"/>
      <c r="OC343" s="97"/>
      <c r="OD343" s="97"/>
      <c r="OE343" s="97"/>
      <c r="OF343" s="97"/>
      <c r="OG343" s="97"/>
      <c r="OH343" s="97"/>
      <c r="OI343" s="97"/>
      <c r="OJ343" s="97"/>
      <c r="OK343" s="97"/>
      <c r="OL343" s="97"/>
      <c r="OM343" s="97"/>
      <c r="ON343" s="97"/>
      <c r="OO343" s="97"/>
      <c r="OP343" s="97"/>
      <c r="OQ343" s="97"/>
      <c r="OR343" s="97"/>
      <c r="OS343" s="97"/>
      <c r="OT343" s="97"/>
      <c r="OU343" s="97"/>
      <c r="OV343" s="97"/>
      <c r="OW343" s="97"/>
      <c r="OX343" s="97"/>
      <c r="OY343" s="97"/>
      <c r="OZ343" s="97"/>
      <c r="PA343" s="97"/>
      <c r="PB343" s="97"/>
      <c r="PC343" s="97"/>
      <c r="PD343" s="97"/>
      <c r="PE343" s="97"/>
      <c r="PF343" s="97"/>
      <c r="PG343" s="97"/>
      <c r="PH343" s="97"/>
      <c r="PI343" s="97"/>
      <c r="PJ343" s="97"/>
      <c r="PK343" s="97"/>
      <c r="PL343" s="97"/>
      <c r="PM343" s="97"/>
      <c r="PN343" s="97"/>
      <c r="PO343" s="97"/>
      <c r="PP343" s="97"/>
      <c r="PQ343" s="97"/>
      <c r="PR343" s="97"/>
      <c r="PS343" s="97"/>
      <c r="PT343" s="97"/>
      <c r="PU343" s="97"/>
      <c r="PV343" s="97"/>
      <c r="PW343" s="97"/>
      <c r="PX343" s="97"/>
      <c r="PY343" s="97"/>
      <c r="PZ343" s="97"/>
      <c r="QA343" s="97"/>
      <c r="QB343" s="97"/>
      <c r="QC343" s="97"/>
      <c r="QD343" s="97"/>
      <c r="QE343" s="97"/>
      <c r="QF343" s="97"/>
      <c r="QG343" s="97"/>
      <c r="QH343" s="97"/>
      <c r="QI343" s="97"/>
      <c r="QJ343" s="97"/>
      <c r="QK343" s="97"/>
      <c r="QL343" s="97"/>
      <c r="QM343" s="97"/>
      <c r="QN343" s="97"/>
      <c r="QO343" s="97"/>
      <c r="QP343" s="97"/>
      <c r="QQ343" s="97"/>
      <c r="QR343" s="97"/>
      <c r="QS343" s="97"/>
      <c r="QT343" s="97"/>
      <c r="QU343" s="97"/>
      <c r="QV343" s="97"/>
      <c r="QW343" s="97"/>
      <c r="QX343" s="97"/>
      <c r="QY343" s="97"/>
      <c r="QZ343" s="97"/>
      <c r="RA343" s="97"/>
      <c r="RB343" s="97"/>
      <c r="RC343" s="97"/>
      <c r="RD343" s="97"/>
      <c r="RE343" s="97"/>
      <c r="RF343" s="97"/>
      <c r="RG343" s="97"/>
      <c r="RH343" s="97"/>
      <c r="RI343" s="97"/>
      <c r="RJ343" s="97"/>
      <c r="RK343" s="97"/>
      <c r="RL343" s="97"/>
      <c r="RM343" s="97"/>
      <c r="RN343" s="97"/>
      <c r="RO343" s="97"/>
      <c r="RP343" s="97"/>
      <c r="RQ343" s="97"/>
      <c r="RR343" s="97"/>
      <c r="RS343" s="97"/>
      <c r="RT343" s="97"/>
      <c r="RU343" s="97"/>
      <c r="RV343" s="97"/>
      <c r="RW343" s="97"/>
      <c r="RX343" s="97"/>
      <c r="RY343" s="97"/>
      <c r="RZ343" s="97"/>
      <c r="SA343" s="97"/>
      <c r="SB343" s="97"/>
      <c r="SC343" s="97"/>
      <c r="SD343" s="97"/>
      <c r="SE343" s="97"/>
      <c r="SF343" s="97"/>
      <c r="SG343" s="97"/>
      <c r="SH343" s="97"/>
      <c r="SI343" s="97"/>
      <c r="SJ343" s="97"/>
      <c r="SK343" s="97"/>
      <c r="SL343" s="97"/>
      <c r="SM343" s="97"/>
      <c r="SN343" s="97"/>
      <c r="SO343" s="97"/>
      <c r="SP343" s="97"/>
      <c r="SQ343" s="97"/>
      <c r="SR343" s="97"/>
      <c r="SS343" s="97"/>
      <c r="ST343" s="97"/>
      <c r="SU343" s="97"/>
      <c r="SV343" s="97"/>
      <c r="SW343" s="97"/>
      <c r="SX343" s="97"/>
      <c r="SY343" s="97"/>
      <c r="SZ343" s="97"/>
      <c r="TA343" s="97"/>
      <c r="TB343" s="97"/>
      <c r="TC343" s="97"/>
      <c r="TD343" s="97"/>
      <c r="TE343" s="97"/>
      <c r="TF343" s="97"/>
      <c r="TG343" s="97"/>
      <c r="TH343" s="97"/>
      <c r="TI343" s="97"/>
      <c r="TJ343" s="97"/>
      <c r="TK343" s="97"/>
      <c r="TL343" s="97"/>
      <c r="TM343" s="97"/>
      <c r="TN343" s="97"/>
      <c r="TO343" s="97"/>
      <c r="TP343" s="97"/>
      <c r="TQ343" s="97"/>
      <c r="TR343" s="97"/>
      <c r="TS343" s="97"/>
      <c r="TT343" s="97"/>
      <c r="TU343" s="97"/>
      <c r="TV343" s="97"/>
      <c r="TW343" s="97"/>
      <c r="TX343" s="97"/>
      <c r="TY343" s="97"/>
      <c r="TZ343" s="97"/>
      <c r="UA343" s="97"/>
      <c r="UB343" s="97"/>
      <c r="UC343" s="97"/>
      <c r="UD343" s="97"/>
      <c r="UE343" s="97"/>
      <c r="UF343" s="97"/>
      <c r="UG343" s="97"/>
      <c r="UH343" s="97"/>
      <c r="UI343" s="97"/>
      <c r="UJ343" s="97"/>
      <c r="UK343" s="97"/>
      <c r="UL343" s="97"/>
      <c r="UM343" s="97"/>
      <c r="UN343" s="97"/>
      <c r="UO343" s="97"/>
      <c r="UP343" s="97"/>
      <c r="UQ343" s="97"/>
      <c r="UR343" s="97"/>
      <c r="US343" s="97"/>
      <c r="UT343" s="97"/>
      <c r="UU343" s="97"/>
      <c r="UV343" s="97"/>
      <c r="UW343" s="97"/>
      <c r="UX343" s="97"/>
      <c r="UY343" s="97"/>
      <c r="UZ343" s="97"/>
      <c r="VA343" s="97"/>
      <c r="VB343" s="97"/>
      <c r="VC343" s="97"/>
      <c r="VD343" s="97"/>
      <c r="VE343" s="97"/>
      <c r="VF343" s="97"/>
    </row>
    <row r="344" spans="1:578" s="96" customFormat="1" ht="15">
      <c r="A344" s="84">
        <v>266</v>
      </c>
      <c r="B344" s="29" t="s">
        <v>43</v>
      </c>
      <c r="C344" s="85" t="s">
        <v>44</v>
      </c>
      <c r="D344" s="86">
        <v>203</v>
      </c>
      <c r="E344" s="85" t="s">
        <v>45</v>
      </c>
      <c r="F344" s="25" t="s">
        <v>46</v>
      </c>
      <c r="G344" s="29" t="s">
        <v>835</v>
      </c>
      <c r="H344" s="26" t="s">
        <v>836</v>
      </c>
      <c r="I344" s="89">
        <v>37452</v>
      </c>
      <c r="J344" s="90" t="s">
        <v>260</v>
      </c>
      <c r="K344" s="90"/>
      <c r="L344" s="88">
        <v>40</v>
      </c>
      <c r="M344" s="88" t="s">
        <v>54</v>
      </c>
      <c r="N344" s="88" t="s">
        <v>59</v>
      </c>
      <c r="O344" s="26" t="s">
        <v>834</v>
      </c>
      <c r="P344" s="34" t="s">
        <v>1177</v>
      </c>
      <c r="Q344" s="34" t="s">
        <v>1148</v>
      </c>
      <c r="R344" s="88">
        <v>1</v>
      </c>
      <c r="S344" s="92">
        <v>13405</v>
      </c>
      <c r="T344" s="92">
        <v>600</v>
      </c>
      <c r="U344" s="92"/>
      <c r="V344" s="91">
        <f t="shared" si="151"/>
        <v>14005</v>
      </c>
      <c r="W344" s="92"/>
      <c r="X344" s="92"/>
      <c r="Y344" s="92">
        <f t="shared" si="152"/>
        <v>14005</v>
      </c>
      <c r="Z344" s="92">
        <v>1046</v>
      </c>
      <c r="AA344" s="92">
        <v>666</v>
      </c>
      <c r="AB344" s="93">
        <f>102.68*4</f>
        <v>410.72</v>
      </c>
      <c r="AC344" s="92">
        <f t="shared" si="153"/>
        <v>2450.875</v>
      </c>
      <c r="AD344" s="92">
        <f t="shared" si="154"/>
        <v>420.15</v>
      </c>
      <c r="AE344" s="92">
        <f t="shared" si="155"/>
        <v>714.255</v>
      </c>
      <c r="AF344" s="92">
        <f t="shared" si="156"/>
        <v>280.10000000000002</v>
      </c>
      <c r="AG344" s="92">
        <f t="shared" si="157"/>
        <v>2619.5</v>
      </c>
      <c r="AH344" s="92">
        <f t="shared" si="158"/>
        <v>26195</v>
      </c>
      <c r="AI344" s="92">
        <f t="shared" si="159"/>
        <v>7858.5</v>
      </c>
      <c r="AJ344" s="92">
        <f t="shared" si="161"/>
        <v>23049.183333333334</v>
      </c>
      <c r="AK344" s="92">
        <f t="shared" si="160"/>
        <v>276590.2</v>
      </c>
      <c r="AL344" s="92"/>
      <c r="AM344" s="92"/>
      <c r="AN344" s="92"/>
      <c r="AO344" s="92"/>
      <c r="AQ344" s="94"/>
    </row>
    <row r="345" spans="1:578" s="102" customFormat="1" ht="15">
      <c r="A345" s="84">
        <v>267</v>
      </c>
      <c r="B345" s="29" t="s">
        <v>43</v>
      </c>
      <c r="C345" s="85" t="s">
        <v>44</v>
      </c>
      <c r="D345" s="86">
        <v>203</v>
      </c>
      <c r="E345" s="85" t="s">
        <v>45</v>
      </c>
      <c r="F345" s="25" t="s">
        <v>46</v>
      </c>
      <c r="G345" s="29" t="s">
        <v>837</v>
      </c>
      <c r="H345" s="26" t="s">
        <v>838</v>
      </c>
      <c r="I345" s="89">
        <v>37473</v>
      </c>
      <c r="J345" s="90" t="s">
        <v>260</v>
      </c>
      <c r="K345" s="90"/>
      <c r="L345" s="88">
        <v>40</v>
      </c>
      <c r="M345" s="88" t="s">
        <v>54</v>
      </c>
      <c r="N345" s="88" t="s">
        <v>59</v>
      </c>
      <c r="O345" s="26" t="s">
        <v>261</v>
      </c>
      <c r="P345" s="34" t="s">
        <v>1177</v>
      </c>
      <c r="Q345" s="34" t="s">
        <v>1148</v>
      </c>
      <c r="R345" s="88">
        <v>1</v>
      </c>
      <c r="S345" s="92">
        <v>13405</v>
      </c>
      <c r="T345" s="92">
        <v>600</v>
      </c>
      <c r="U345" s="92"/>
      <c r="V345" s="91">
        <f t="shared" si="151"/>
        <v>14005</v>
      </c>
      <c r="W345" s="92"/>
      <c r="X345" s="92"/>
      <c r="Y345" s="92">
        <f t="shared" si="152"/>
        <v>14005</v>
      </c>
      <c r="Z345" s="92">
        <v>1046</v>
      </c>
      <c r="AA345" s="92">
        <v>666</v>
      </c>
      <c r="AB345" s="93">
        <f>102.68*4</f>
        <v>410.72</v>
      </c>
      <c r="AC345" s="92">
        <f t="shared" si="153"/>
        <v>2450.875</v>
      </c>
      <c r="AD345" s="92">
        <f t="shared" si="154"/>
        <v>420.15</v>
      </c>
      <c r="AE345" s="92">
        <f t="shared" si="155"/>
        <v>714.255</v>
      </c>
      <c r="AF345" s="92">
        <f t="shared" si="156"/>
        <v>280.10000000000002</v>
      </c>
      <c r="AG345" s="92">
        <f t="shared" si="157"/>
        <v>2619.5</v>
      </c>
      <c r="AH345" s="92">
        <f t="shared" si="158"/>
        <v>26195</v>
      </c>
      <c r="AI345" s="92">
        <f t="shared" si="159"/>
        <v>7858.5</v>
      </c>
      <c r="AJ345" s="92">
        <f t="shared" si="161"/>
        <v>23049.183333333334</v>
      </c>
      <c r="AK345" s="92">
        <f t="shared" si="160"/>
        <v>276590.2</v>
      </c>
      <c r="AL345" s="92"/>
      <c r="AM345" s="92"/>
      <c r="AN345" s="92"/>
      <c r="AO345" s="92"/>
      <c r="AP345" s="97"/>
      <c r="AQ345" s="94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  <c r="IG345" s="97"/>
      <c r="IH345" s="97"/>
      <c r="II345" s="97"/>
      <c r="IJ345" s="97"/>
      <c r="IK345" s="97"/>
      <c r="IL345" s="97"/>
      <c r="IM345" s="97"/>
      <c r="IN345" s="97"/>
      <c r="IO345" s="97"/>
      <c r="IP345" s="97"/>
      <c r="IQ345" s="97"/>
      <c r="IR345" s="97"/>
      <c r="IS345" s="97"/>
      <c r="IT345" s="97"/>
      <c r="IU345" s="97"/>
      <c r="IV345" s="97"/>
      <c r="IW345" s="97"/>
      <c r="IX345" s="97"/>
      <c r="IY345" s="97"/>
      <c r="IZ345" s="97"/>
      <c r="JA345" s="97"/>
      <c r="JB345" s="97"/>
      <c r="JC345" s="97"/>
      <c r="JD345" s="97"/>
      <c r="JE345" s="97"/>
      <c r="JF345" s="97"/>
      <c r="JG345" s="97"/>
      <c r="JH345" s="97"/>
      <c r="JI345" s="97"/>
      <c r="JJ345" s="97"/>
      <c r="JK345" s="97"/>
      <c r="JL345" s="97"/>
      <c r="JM345" s="97"/>
      <c r="JN345" s="97"/>
      <c r="JO345" s="97"/>
      <c r="JP345" s="97"/>
      <c r="JQ345" s="97"/>
      <c r="JR345" s="97"/>
      <c r="JS345" s="97"/>
      <c r="JT345" s="97"/>
      <c r="JU345" s="97"/>
      <c r="JV345" s="97"/>
      <c r="JW345" s="97"/>
      <c r="JX345" s="97"/>
      <c r="JY345" s="97"/>
      <c r="JZ345" s="97"/>
      <c r="KA345" s="97"/>
      <c r="KB345" s="97"/>
      <c r="KC345" s="97"/>
      <c r="KD345" s="97"/>
      <c r="KE345" s="97"/>
      <c r="KF345" s="97"/>
      <c r="KG345" s="97"/>
      <c r="KH345" s="97"/>
      <c r="KI345" s="97"/>
      <c r="KJ345" s="97"/>
      <c r="KK345" s="97"/>
      <c r="KL345" s="97"/>
      <c r="KM345" s="97"/>
      <c r="KN345" s="97"/>
      <c r="KO345" s="97"/>
      <c r="KP345" s="97"/>
      <c r="KQ345" s="97"/>
      <c r="KR345" s="97"/>
      <c r="KS345" s="97"/>
      <c r="KT345" s="97"/>
      <c r="KU345" s="97"/>
      <c r="KV345" s="97"/>
      <c r="KW345" s="97"/>
      <c r="KX345" s="97"/>
      <c r="KY345" s="97"/>
      <c r="KZ345" s="97"/>
      <c r="LA345" s="97"/>
      <c r="LB345" s="97"/>
      <c r="LC345" s="97"/>
      <c r="LD345" s="97"/>
      <c r="LE345" s="97"/>
      <c r="LF345" s="97"/>
      <c r="LG345" s="97"/>
      <c r="LH345" s="97"/>
      <c r="LI345" s="97"/>
      <c r="LJ345" s="97"/>
      <c r="LK345" s="97"/>
      <c r="LL345" s="97"/>
      <c r="LM345" s="97"/>
      <c r="LN345" s="97"/>
      <c r="LO345" s="97"/>
      <c r="LP345" s="97"/>
      <c r="LQ345" s="97"/>
      <c r="LR345" s="97"/>
      <c r="LS345" s="97"/>
      <c r="LT345" s="97"/>
      <c r="LU345" s="97"/>
      <c r="LV345" s="97"/>
      <c r="LW345" s="97"/>
      <c r="LX345" s="97"/>
      <c r="LY345" s="97"/>
      <c r="LZ345" s="97"/>
      <c r="MA345" s="97"/>
      <c r="MB345" s="97"/>
      <c r="MC345" s="97"/>
      <c r="MD345" s="97"/>
      <c r="ME345" s="97"/>
      <c r="MF345" s="97"/>
      <c r="MG345" s="97"/>
      <c r="MH345" s="97"/>
      <c r="MI345" s="97"/>
      <c r="MJ345" s="97"/>
      <c r="MK345" s="97"/>
      <c r="ML345" s="97"/>
      <c r="MM345" s="97"/>
      <c r="MN345" s="97"/>
      <c r="MO345" s="97"/>
      <c r="MP345" s="97"/>
      <c r="MQ345" s="97"/>
      <c r="MR345" s="97"/>
      <c r="MS345" s="97"/>
      <c r="MT345" s="97"/>
      <c r="MU345" s="97"/>
      <c r="MV345" s="97"/>
      <c r="MW345" s="97"/>
      <c r="MX345" s="97"/>
      <c r="MY345" s="97"/>
      <c r="MZ345" s="97"/>
      <c r="NA345" s="97"/>
      <c r="NB345" s="97"/>
      <c r="NC345" s="97"/>
      <c r="ND345" s="97"/>
      <c r="NE345" s="97"/>
      <c r="NF345" s="97"/>
      <c r="NG345" s="97"/>
      <c r="NH345" s="97"/>
      <c r="NI345" s="97"/>
      <c r="NJ345" s="97"/>
      <c r="NK345" s="97"/>
      <c r="NL345" s="97"/>
      <c r="NM345" s="97"/>
      <c r="NN345" s="97"/>
      <c r="NO345" s="97"/>
      <c r="NP345" s="97"/>
      <c r="NQ345" s="97"/>
      <c r="NR345" s="97"/>
      <c r="NS345" s="97"/>
      <c r="NT345" s="97"/>
      <c r="NU345" s="97"/>
      <c r="NV345" s="97"/>
      <c r="NW345" s="97"/>
      <c r="NX345" s="97"/>
      <c r="NY345" s="97"/>
      <c r="NZ345" s="97"/>
      <c r="OA345" s="97"/>
      <c r="OB345" s="97"/>
      <c r="OC345" s="97"/>
      <c r="OD345" s="97"/>
      <c r="OE345" s="97"/>
      <c r="OF345" s="97"/>
      <c r="OG345" s="97"/>
      <c r="OH345" s="97"/>
      <c r="OI345" s="97"/>
      <c r="OJ345" s="97"/>
      <c r="OK345" s="97"/>
      <c r="OL345" s="97"/>
      <c r="OM345" s="97"/>
      <c r="ON345" s="97"/>
      <c r="OO345" s="97"/>
      <c r="OP345" s="97"/>
      <c r="OQ345" s="97"/>
      <c r="OR345" s="97"/>
      <c r="OS345" s="97"/>
      <c r="OT345" s="97"/>
      <c r="OU345" s="97"/>
      <c r="OV345" s="97"/>
      <c r="OW345" s="97"/>
      <c r="OX345" s="97"/>
      <c r="OY345" s="97"/>
      <c r="OZ345" s="97"/>
      <c r="PA345" s="97"/>
      <c r="PB345" s="97"/>
      <c r="PC345" s="97"/>
      <c r="PD345" s="97"/>
      <c r="PE345" s="97"/>
      <c r="PF345" s="97"/>
      <c r="PG345" s="97"/>
      <c r="PH345" s="97"/>
      <c r="PI345" s="97"/>
      <c r="PJ345" s="97"/>
      <c r="PK345" s="97"/>
      <c r="PL345" s="97"/>
      <c r="PM345" s="97"/>
      <c r="PN345" s="97"/>
      <c r="PO345" s="97"/>
      <c r="PP345" s="97"/>
      <c r="PQ345" s="97"/>
      <c r="PR345" s="97"/>
      <c r="PS345" s="97"/>
      <c r="PT345" s="97"/>
      <c r="PU345" s="97"/>
      <c r="PV345" s="97"/>
      <c r="PW345" s="97"/>
      <c r="PX345" s="97"/>
      <c r="PY345" s="97"/>
      <c r="PZ345" s="97"/>
      <c r="QA345" s="97"/>
      <c r="QB345" s="97"/>
      <c r="QC345" s="97"/>
      <c r="QD345" s="97"/>
      <c r="QE345" s="97"/>
      <c r="QF345" s="97"/>
      <c r="QG345" s="97"/>
      <c r="QH345" s="97"/>
      <c r="QI345" s="97"/>
      <c r="QJ345" s="97"/>
      <c r="QK345" s="97"/>
      <c r="QL345" s="97"/>
      <c r="QM345" s="97"/>
      <c r="QN345" s="97"/>
      <c r="QO345" s="97"/>
      <c r="QP345" s="97"/>
      <c r="QQ345" s="97"/>
      <c r="QR345" s="97"/>
      <c r="QS345" s="97"/>
      <c r="QT345" s="97"/>
      <c r="QU345" s="97"/>
      <c r="QV345" s="97"/>
      <c r="QW345" s="97"/>
      <c r="QX345" s="97"/>
      <c r="QY345" s="97"/>
      <c r="QZ345" s="97"/>
      <c r="RA345" s="97"/>
      <c r="RB345" s="97"/>
      <c r="RC345" s="97"/>
      <c r="RD345" s="97"/>
      <c r="RE345" s="97"/>
      <c r="RF345" s="97"/>
      <c r="RG345" s="97"/>
      <c r="RH345" s="97"/>
      <c r="RI345" s="97"/>
      <c r="RJ345" s="97"/>
      <c r="RK345" s="97"/>
      <c r="RL345" s="97"/>
      <c r="RM345" s="97"/>
      <c r="RN345" s="97"/>
      <c r="RO345" s="97"/>
      <c r="RP345" s="97"/>
      <c r="RQ345" s="97"/>
      <c r="RR345" s="97"/>
      <c r="RS345" s="97"/>
      <c r="RT345" s="97"/>
      <c r="RU345" s="97"/>
      <c r="RV345" s="97"/>
      <c r="RW345" s="97"/>
      <c r="RX345" s="97"/>
      <c r="RY345" s="97"/>
      <c r="RZ345" s="97"/>
      <c r="SA345" s="97"/>
      <c r="SB345" s="97"/>
      <c r="SC345" s="97"/>
      <c r="SD345" s="97"/>
      <c r="SE345" s="97"/>
      <c r="SF345" s="97"/>
      <c r="SG345" s="97"/>
      <c r="SH345" s="97"/>
      <c r="SI345" s="97"/>
      <c r="SJ345" s="97"/>
      <c r="SK345" s="97"/>
      <c r="SL345" s="97"/>
      <c r="SM345" s="97"/>
      <c r="SN345" s="97"/>
      <c r="SO345" s="97"/>
      <c r="SP345" s="97"/>
      <c r="SQ345" s="97"/>
      <c r="SR345" s="97"/>
      <c r="SS345" s="97"/>
      <c r="ST345" s="97"/>
      <c r="SU345" s="97"/>
      <c r="SV345" s="97"/>
      <c r="SW345" s="97"/>
      <c r="SX345" s="97"/>
      <c r="SY345" s="97"/>
      <c r="SZ345" s="97"/>
      <c r="TA345" s="97"/>
      <c r="TB345" s="97"/>
      <c r="TC345" s="97"/>
      <c r="TD345" s="97"/>
      <c r="TE345" s="97"/>
      <c r="TF345" s="97"/>
      <c r="TG345" s="97"/>
      <c r="TH345" s="97"/>
      <c r="TI345" s="97"/>
      <c r="TJ345" s="97"/>
      <c r="TK345" s="97"/>
      <c r="TL345" s="97"/>
      <c r="TM345" s="97"/>
      <c r="TN345" s="97"/>
      <c r="TO345" s="97"/>
      <c r="TP345" s="97"/>
      <c r="TQ345" s="97"/>
      <c r="TR345" s="97"/>
      <c r="TS345" s="97"/>
      <c r="TT345" s="97"/>
      <c r="TU345" s="97"/>
      <c r="TV345" s="97"/>
      <c r="TW345" s="97"/>
      <c r="TX345" s="97"/>
      <c r="TY345" s="97"/>
      <c r="TZ345" s="97"/>
      <c r="UA345" s="97"/>
      <c r="UB345" s="97"/>
      <c r="UC345" s="97"/>
      <c r="UD345" s="97"/>
      <c r="UE345" s="97"/>
      <c r="UF345" s="97"/>
      <c r="UG345" s="97"/>
      <c r="UH345" s="97"/>
      <c r="UI345" s="97"/>
      <c r="UJ345" s="97"/>
      <c r="UK345" s="97"/>
      <c r="UL345" s="97"/>
      <c r="UM345" s="97"/>
      <c r="UN345" s="97"/>
      <c r="UO345" s="97"/>
      <c r="UP345" s="97"/>
      <c r="UQ345" s="97"/>
      <c r="UR345" s="97"/>
      <c r="US345" s="97"/>
      <c r="UT345" s="97"/>
      <c r="UU345" s="97"/>
      <c r="UV345" s="97"/>
      <c r="UW345" s="97"/>
      <c r="UX345" s="97"/>
      <c r="UY345" s="97"/>
      <c r="UZ345" s="97"/>
      <c r="VA345" s="97"/>
      <c r="VB345" s="97"/>
      <c r="VC345" s="97"/>
      <c r="VD345" s="97"/>
      <c r="VE345" s="97"/>
      <c r="VF345" s="97"/>
    </row>
    <row r="346" spans="1:578" s="102" customFormat="1" ht="15">
      <c r="A346" s="84">
        <v>268</v>
      </c>
      <c r="B346" s="29" t="s">
        <v>43</v>
      </c>
      <c r="C346" s="85" t="s">
        <v>44</v>
      </c>
      <c r="D346" s="86">
        <v>203</v>
      </c>
      <c r="E346" s="85" t="s">
        <v>45</v>
      </c>
      <c r="F346" s="25" t="s">
        <v>46</v>
      </c>
      <c r="G346" s="29" t="s">
        <v>839</v>
      </c>
      <c r="H346" s="26" t="s">
        <v>840</v>
      </c>
      <c r="I346" s="89">
        <v>35947</v>
      </c>
      <c r="J346" s="90" t="s">
        <v>58</v>
      </c>
      <c r="K346" s="90"/>
      <c r="L346" s="88">
        <v>40</v>
      </c>
      <c r="M346" s="88" t="s">
        <v>49</v>
      </c>
      <c r="N346" s="88" t="s">
        <v>59</v>
      </c>
      <c r="O346" s="26" t="s">
        <v>841</v>
      </c>
      <c r="P346" s="34" t="s">
        <v>1177</v>
      </c>
      <c r="Q346" s="34" t="s">
        <v>1148</v>
      </c>
      <c r="R346" s="88">
        <v>1</v>
      </c>
      <c r="S346" s="92">
        <v>14762</v>
      </c>
      <c r="T346" s="92">
        <v>600</v>
      </c>
      <c r="U346" s="92"/>
      <c r="V346" s="91">
        <f t="shared" si="151"/>
        <v>15362</v>
      </c>
      <c r="W346" s="92"/>
      <c r="X346" s="92"/>
      <c r="Y346" s="92">
        <f t="shared" si="152"/>
        <v>15362</v>
      </c>
      <c r="Z346" s="92">
        <v>1114</v>
      </c>
      <c r="AA346" s="92">
        <v>679</v>
      </c>
      <c r="AB346" s="92">
        <f>102.68*5</f>
        <v>513.40000000000009</v>
      </c>
      <c r="AC346" s="92">
        <f t="shared" si="153"/>
        <v>2688.35</v>
      </c>
      <c r="AD346" s="92">
        <f t="shared" si="154"/>
        <v>460.85999999999996</v>
      </c>
      <c r="AE346" s="92">
        <f t="shared" si="155"/>
        <v>783.46199999999999</v>
      </c>
      <c r="AF346" s="92">
        <f t="shared" si="156"/>
        <v>307.24</v>
      </c>
      <c r="AG346" s="92">
        <f t="shared" si="157"/>
        <v>2859.166666666667</v>
      </c>
      <c r="AH346" s="92">
        <f t="shared" si="158"/>
        <v>28591.666666666668</v>
      </c>
      <c r="AI346" s="92">
        <f t="shared" si="159"/>
        <v>8577.5</v>
      </c>
      <c r="AJ346" s="92">
        <f t="shared" si="161"/>
        <v>25244.006444444447</v>
      </c>
      <c r="AK346" s="92">
        <f t="shared" si="160"/>
        <v>302928.07733333338</v>
      </c>
      <c r="AL346" s="92"/>
      <c r="AM346" s="92"/>
      <c r="AN346" s="92"/>
      <c r="AO346" s="92"/>
      <c r="AP346" s="97"/>
      <c r="AQ346" s="94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  <c r="IG346" s="97"/>
      <c r="IH346" s="97"/>
      <c r="II346" s="97"/>
      <c r="IJ346" s="97"/>
      <c r="IK346" s="97"/>
      <c r="IL346" s="97"/>
      <c r="IM346" s="97"/>
      <c r="IN346" s="97"/>
      <c r="IO346" s="97"/>
      <c r="IP346" s="97"/>
      <c r="IQ346" s="97"/>
      <c r="IR346" s="97"/>
      <c r="IS346" s="97"/>
      <c r="IT346" s="97"/>
      <c r="IU346" s="97"/>
      <c r="IV346" s="97"/>
      <c r="IW346" s="97"/>
      <c r="IX346" s="97"/>
      <c r="IY346" s="97"/>
      <c r="IZ346" s="97"/>
      <c r="JA346" s="97"/>
      <c r="JB346" s="97"/>
      <c r="JC346" s="97"/>
      <c r="JD346" s="97"/>
      <c r="JE346" s="97"/>
      <c r="JF346" s="97"/>
      <c r="JG346" s="97"/>
      <c r="JH346" s="97"/>
      <c r="JI346" s="97"/>
      <c r="JJ346" s="97"/>
      <c r="JK346" s="97"/>
      <c r="JL346" s="97"/>
      <c r="JM346" s="97"/>
      <c r="JN346" s="97"/>
      <c r="JO346" s="97"/>
      <c r="JP346" s="97"/>
      <c r="JQ346" s="97"/>
      <c r="JR346" s="97"/>
      <c r="JS346" s="97"/>
      <c r="JT346" s="97"/>
      <c r="JU346" s="97"/>
      <c r="JV346" s="97"/>
      <c r="JW346" s="97"/>
      <c r="JX346" s="97"/>
      <c r="JY346" s="97"/>
      <c r="JZ346" s="97"/>
      <c r="KA346" s="97"/>
      <c r="KB346" s="97"/>
      <c r="KC346" s="97"/>
      <c r="KD346" s="97"/>
      <c r="KE346" s="97"/>
      <c r="KF346" s="97"/>
      <c r="KG346" s="97"/>
      <c r="KH346" s="97"/>
      <c r="KI346" s="97"/>
      <c r="KJ346" s="97"/>
      <c r="KK346" s="97"/>
      <c r="KL346" s="97"/>
      <c r="KM346" s="97"/>
      <c r="KN346" s="97"/>
      <c r="KO346" s="97"/>
      <c r="KP346" s="97"/>
      <c r="KQ346" s="97"/>
      <c r="KR346" s="97"/>
      <c r="KS346" s="97"/>
      <c r="KT346" s="97"/>
      <c r="KU346" s="97"/>
      <c r="KV346" s="97"/>
      <c r="KW346" s="97"/>
      <c r="KX346" s="97"/>
      <c r="KY346" s="97"/>
      <c r="KZ346" s="97"/>
      <c r="LA346" s="97"/>
      <c r="LB346" s="97"/>
      <c r="LC346" s="97"/>
      <c r="LD346" s="97"/>
      <c r="LE346" s="97"/>
      <c r="LF346" s="97"/>
      <c r="LG346" s="97"/>
      <c r="LH346" s="97"/>
      <c r="LI346" s="97"/>
      <c r="LJ346" s="97"/>
      <c r="LK346" s="97"/>
      <c r="LL346" s="97"/>
      <c r="LM346" s="97"/>
      <c r="LN346" s="97"/>
      <c r="LO346" s="97"/>
      <c r="LP346" s="97"/>
      <c r="LQ346" s="97"/>
      <c r="LR346" s="97"/>
      <c r="LS346" s="97"/>
      <c r="LT346" s="97"/>
      <c r="LU346" s="97"/>
      <c r="LV346" s="97"/>
      <c r="LW346" s="97"/>
      <c r="LX346" s="97"/>
      <c r="LY346" s="97"/>
      <c r="LZ346" s="97"/>
      <c r="MA346" s="97"/>
      <c r="MB346" s="97"/>
      <c r="MC346" s="97"/>
      <c r="MD346" s="97"/>
      <c r="ME346" s="97"/>
      <c r="MF346" s="97"/>
      <c r="MG346" s="97"/>
      <c r="MH346" s="97"/>
      <c r="MI346" s="97"/>
      <c r="MJ346" s="97"/>
      <c r="MK346" s="97"/>
      <c r="ML346" s="97"/>
      <c r="MM346" s="97"/>
      <c r="MN346" s="97"/>
      <c r="MO346" s="97"/>
      <c r="MP346" s="97"/>
      <c r="MQ346" s="97"/>
      <c r="MR346" s="97"/>
      <c r="MS346" s="97"/>
      <c r="MT346" s="97"/>
      <c r="MU346" s="97"/>
      <c r="MV346" s="97"/>
      <c r="MW346" s="97"/>
      <c r="MX346" s="97"/>
      <c r="MY346" s="97"/>
      <c r="MZ346" s="97"/>
      <c r="NA346" s="97"/>
      <c r="NB346" s="97"/>
      <c r="NC346" s="97"/>
      <c r="ND346" s="97"/>
      <c r="NE346" s="97"/>
      <c r="NF346" s="97"/>
      <c r="NG346" s="97"/>
      <c r="NH346" s="97"/>
      <c r="NI346" s="97"/>
      <c r="NJ346" s="97"/>
      <c r="NK346" s="97"/>
      <c r="NL346" s="97"/>
      <c r="NM346" s="97"/>
      <c r="NN346" s="97"/>
      <c r="NO346" s="97"/>
      <c r="NP346" s="97"/>
      <c r="NQ346" s="97"/>
      <c r="NR346" s="97"/>
      <c r="NS346" s="97"/>
      <c r="NT346" s="97"/>
      <c r="NU346" s="97"/>
      <c r="NV346" s="97"/>
      <c r="NW346" s="97"/>
      <c r="NX346" s="97"/>
      <c r="NY346" s="97"/>
      <c r="NZ346" s="97"/>
      <c r="OA346" s="97"/>
      <c r="OB346" s="97"/>
      <c r="OC346" s="97"/>
      <c r="OD346" s="97"/>
      <c r="OE346" s="97"/>
      <c r="OF346" s="97"/>
      <c r="OG346" s="97"/>
      <c r="OH346" s="97"/>
      <c r="OI346" s="97"/>
      <c r="OJ346" s="97"/>
      <c r="OK346" s="97"/>
      <c r="OL346" s="97"/>
      <c r="OM346" s="97"/>
      <c r="ON346" s="97"/>
      <c r="OO346" s="97"/>
      <c r="OP346" s="97"/>
      <c r="OQ346" s="97"/>
      <c r="OR346" s="97"/>
      <c r="OS346" s="97"/>
      <c r="OT346" s="97"/>
      <c r="OU346" s="97"/>
      <c r="OV346" s="97"/>
      <c r="OW346" s="97"/>
      <c r="OX346" s="97"/>
      <c r="OY346" s="97"/>
      <c r="OZ346" s="97"/>
      <c r="PA346" s="97"/>
      <c r="PB346" s="97"/>
      <c r="PC346" s="97"/>
      <c r="PD346" s="97"/>
      <c r="PE346" s="97"/>
      <c r="PF346" s="97"/>
      <c r="PG346" s="97"/>
      <c r="PH346" s="97"/>
      <c r="PI346" s="97"/>
      <c r="PJ346" s="97"/>
      <c r="PK346" s="97"/>
      <c r="PL346" s="97"/>
      <c r="PM346" s="97"/>
      <c r="PN346" s="97"/>
      <c r="PO346" s="97"/>
      <c r="PP346" s="97"/>
      <c r="PQ346" s="97"/>
      <c r="PR346" s="97"/>
      <c r="PS346" s="97"/>
      <c r="PT346" s="97"/>
      <c r="PU346" s="97"/>
      <c r="PV346" s="97"/>
      <c r="PW346" s="97"/>
      <c r="PX346" s="97"/>
      <c r="PY346" s="97"/>
      <c r="PZ346" s="97"/>
      <c r="QA346" s="97"/>
      <c r="QB346" s="97"/>
      <c r="QC346" s="97"/>
      <c r="QD346" s="97"/>
      <c r="QE346" s="97"/>
      <c r="QF346" s="97"/>
      <c r="QG346" s="97"/>
      <c r="QH346" s="97"/>
      <c r="QI346" s="97"/>
      <c r="QJ346" s="97"/>
      <c r="QK346" s="97"/>
      <c r="QL346" s="97"/>
      <c r="QM346" s="97"/>
      <c r="QN346" s="97"/>
      <c r="QO346" s="97"/>
      <c r="QP346" s="97"/>
      <c r="QQ346" s="97"/>
      <c r="QR346" s="97"/>
      <c r="QS346" s="97"/>
      <c r="QT346" s="97"/>
      <c r="QU346" s="97"/>
      <c r="QV346" s="97"/>
      <c r="QW346" s="97"/>
      <c r="QX346" s="97"/>
      <c r="QY346" s="97"/>
      <c r="QZ346" s="97"/>
      <c r="RA346" s="97"/>
      <c r="RB346" s="97"/>
      <c r="RC346" s="97"/>
      <c r="RD346" s="97"/>
      <c r="RE346" s="97"/>
      <c r="RF346" s="97"/>
      <c r="RG346" s="97"/>
      <c r="RH346" s="97"/>
      <c r="RI346" s="97"/>
      <c r="RJ346" s="97"/>
      <c r="RK346" s="97"/>
      <c r="RL346" s="97"/>
      <c r="RM346" s="97"/>
      <c r="RN346" s="97"/>
      <c r="RO346" s="97"/>
      <c r="RP346" s="97"/>
      <c r="RQ346" s="97"/>
      <c r="RR346" s="97"/>
      <c r="RS346" s="97"/>
      <c r="RT346" s="97"/>
      <c r="RU346" s="97"/>
      <c r="RV346" s="97"/>
      <c r="RW346" s="97"/>
      <c r="RX346" s="97"/>
      <c r="RY346" s="97"/>
      <c r="RZ346" s="97"/>
      <c r="SA346" s="97"/>
      <c r="SB346" s="97"/>
      <c r="SC346" s="97"/>
      <c r="SD346" s="97"/>
      <c r="SE346" s="97"/>
      <c r="SF346" s="97"/>
      <c r="SG346" s="97"/>
      <c r="SH346" s="97"/>
      <c r="SI346" s="97"/>
      <c r="SJ346" s="97"/>
      <c r="SK346" s="97"/>
      <c r="SL346" s="97"/>
      <c r="SM346" s="97"/>
      <c r="SN346" s="97"/>
      <c r="SO346" s="97"/>
      <c r="SP346" s="97"/>
      <c r="SQ346" s="97"/>
      <c r="SR346" s="97"/>
      <c r="SS346" s="97"/>
      <c r="ST346" s="97"/>
      <c r="SU346" s="97"/>
      <c r="SV346" s="97"/>
      <c r="SW346" s="97"/>
      <c r="SX346" s="97"/>
      <c r="SY346" s="97"/>
      <c r="SZ346" s="97"/>
      <c r="TA346" s="97"/>
      <c r="TB346" s="97"/>
      <c r="TC346" s="97"/>
      <c r="TD346" s="97"/>
      <c r="TE346" s="97"/>
      <c r="TF346" s="97"/>
      <c r="TG346" s="97"/>
      <c r="TH346" s="97"/>
      <c r="TI346" s="97"/>
      <c r="TJ346" s="97"/>
      <c r="TK346" s="97"/>
      <c r="TL346" s="97"/>
      <c r="TM346" s="97"/>
      <c r="TN346" s="97"/>
      <c r="TO346" s="97"/>
      <c r="TP346" s="97"/>
      <c r="TQ346" s="97"/>
      <c r="TR346" s="97"/>
      <c r="TS346" s="97"/>
      <c r="TT346" s="97"/>
      <c r="TU346" s="97"/>
      <c r="TV346" s="97"/>
      <c r="TW346" s="97"/>
      <c r="TX346" s="97"/>
      <c r="TY346" s="97"/>
      <c r="TZ346" s="97"/>
      <c r="UA346" s="97"/>
      <c r="UB346" s="97"/>
      <c r="UC346" s="97"/>
      <c r="UD346" s="97"/>
      <c r="UE346" s="97"/>
      <c r="UF346" s="97"/>
      <c r="UG346" s="97"/>
      <c r="UH346" s="97"/>
      <c r="UI346" s="97"/>
      <c r="UJ346" s="97"/>
      <c r="UK346" s="97"/>
      <c r="UL346" s="97"/>
      <c r="UM346" s="97"/>
      <c r="UN346" s="97"/>
      <c r="UO346" s="97"/>
      <c r="UP346" s="97"/>
      <c r="UQ346" s="97"/>
      <c r="UR346" s="97"/>
      <c r="US346" s="97"/>
      <c r="UT346" s="97"/>
      <c r="UU346" s="97"/>
      <c r="UV346" s="97"/>
      <c r="UW346" s="97"/>
      <c r="UX346" s="97"/>
      <c r="UY346" s="97"/>
      <c r="UZ346" s="97"/>
      <c r="VA346" s="97"/>
      <c r="VB346" s="97"/>
      <c r="VC346" s="97"/>
      <c r="VD346" s="97"/>
      <c r="VE346" s="97"/>
      <c r="VF346" s="97"/>
    </row>
    <row r="347" spans="1:578" s="102" customFormat="1" ht="15">
      <c r="A347" s="84">
        <v>269</v>
      </c>
      <c r="B347" s="29" t="s">
        <v>43</v>
      </c>
      <c r="C347" s="85" t="s">
        <v>44</v>
      </c>
      <c r="D347" s="86">
        <v>203</v>
      </c>
      <c r="E347" s="85" t="s">
        <v>45</v>
      </c>
      <c r="F347" s="25" t="s">
        <v>46</v>
      </c>
      <c r="G347" s="29" t="s">
        <v>842</v>
      </c>
      <c r="H347" s="26" t="s">
        <v>843</v>
      </c>
      <c r="I347" s="89">
        <v>43512</v>
      </c>
      <c r="J347" s="90"/>
      <c r="K347" s="90">
        <v>23</v>
      </c>
      <c r="L347" s="88">
        <v>40</v>
      </c>
      <c r="M347" s="88" t="s">
        <v>49</v>
      </c>
      <c r="N347" s="88" t="s">
        <v>50</v>
      </c>
      <c r="O347" s="27" t="s">
        <v>1178</v>
      </c>
      <c r="P347" s="34" t="s">
        <v>1177</v>
      </c>
      <c r="Q347" s="34" t="s">
        <v>1148</v>
      </c>
      <c r="R347" s="88">
        <v>1</v>
      </c>
      <c r="S347" s="91">
        <v>47094</v>
      </c>
      <c r="T347" s="91"/>
      <c r="U347" s="91"/>
      <c r="V347" s="91">
        <f t="shared" si="151"/>
        <v>47094</v>
      </c>
      <c r="W347" s="92"/>
      <c r="X347" s="92"/>
      <c r="Y347" s="92">
        <f t="shared" si="152"/>
        <v>47094</v>
      </c>
      <c r="Z347" s="91">
        <v>1920</v>
      </c>
      <c r="AA347" s="91">
        <v>1376</v>
      </c>
      <c r="AB347" s="93"/>
      <c r="AC347" s="92">
        <f t="shared" si="153"/>
        <v>8241.4499999999989</v>
      </c>
      <c r="AD347" s="92">
        <f t="shared" si="154"/>
        <v>1412.82</v>
      </c>
      <c r="AE347" s="92">
        <f t="shared" si="155"/>
        <v>2401.7939999999999</v>
      </c>
      <c r="AF347" s="92">
        <f t="shared" si="156"/>
        <v>941.88</v>
      </c>
      <c r="AG347" s="92">
        <f t="shared" si="157"/>
        <v>8398.3333333333339</v>
      </c>
      <c r="AH347" s="92">
        <f t="shared" si="158"/>
        <v>83983.333333333343</v>
      </c>
      <c r="AI347" s="92">
        <f t="shared" si="159"/>
        <v>25195</v>
      </c>
      <c r="AJ347" s="92">
        <f t="shared" si="161"/>
        <v>73185.999555555551</v>
      </c>
      <c r="AK347" s="92">
        <f t="shared" si="160"/>
        <v>878231.99466666661</v>
      </c>
      <c r="AL347" s="92"/>
      <c r="AM347" s="92"/>
      <c r="AN347" s="92"/>
      <c r="AO347" s="92"/>
      <c r="AP347" s="97"/>
      <c r="AQ347" s="94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  <c r="HG347" s="97"/>
      <c r="HH347" s="97"/>
      <c r="HI347" s="97"/>
      <c r="HJ347" s="97"/>
      <c r="HK347" s="97"/>
      <c r="HL347" s="97"/>
      <c r="HM347" s="97"/>
      <c r="HN347" s="97"/>
      <c r="HO347" s="97"/>
      <c r="HP347" s="97"/>
      <c r="HQ347" s="97"/>
      <c r="HR347" s="97"/>
      <c r="HS347" s="97"/>
      <c r="HT347" s="97"/>
      <c r="HU347" s="97"/>
      <c r="HV347" s="97"/>
      <c r="HW347" s="97"/>
      <c r="HX347" s="97"/>
      <c r="HY347" s="97"/>
      <c r="HZ347" s="97"/>
      <c r="IA347" s="97"/>
      <c r="IB347" s="97"/>
      <c r="IC347" s="97"/>
      <c r="ID347" s="97"/>
      <c r="IE347" s="97"/>
      <c r="IF347" s="97"/>
      <c r="IG347" s="97"/>
      <c r="IH347" s="97"/>
      <c r="II347" s="97"/>
      <c r="IJ347" s="97"/>
      <c r="IK347" s="97"/>
      <c r="IL347" s="97"/>
      <c r="IM347" s="97"/>
      <c r="IN347" s="97"/>
      <c r="IO347" s="97"/>
      <c r="IP347" s="97"/>
      <c r="IQ347" s="97"/>
      <c r="IR347" s="97"/>
      <c r="IS347" s="97"/>
      <c r="IT347" s="97"/>
      <c r="IU347" s="97"/>
      <c r="IV347" s="97"/>
      <c r="IW347" s="97"/>
      <c r="IX347" s="97"/>
      <c r="IY347" s="97"/>
      <c r="IZ347" s="97"/>
      <c r="JA347" s="97"/>
      <c r="JB347" s="97"/>
      <c r="JC347" s="97"/>
      <c r="JD347" s="97"/>
      <c r="JE347" s="97"/>
      <c r="JF347" s="97"/>
      <c r="JG347" s="97"/>
      <c r="JH347" s="97"/>
      <c r="JI347" s="97"/>
      <c r="JJ347" s="97"/>
      <c r="JK347" s="97"/>
      <c r="JL347" s="97"/>
      <c r="JM347" s="97"/>
      <c r="JN347" s="97"/>
      <c r="JO347" s="97"/>
      <c r="JP347" s="97"/>
      <c r="JQ347" s="97"/>
      <c r="JR347" s="97"/>
      <c r="JS347" s="97"/>
      <c r="JT347" s="97"/>
      <c r="JU347" s="97"/>
      <c r="JV347" s="97"/>
      <c r="JW347" s="97"/>
      <c r="JX347" s="97"/>
      <c r="JY347" s="97"/>
      <c r="JZ347" s="97"/>
      <c r="KA347" s="97"/>
      <c r="KB347" s="97"/>
      <c r="KC347" s="97"/>
      <c r="KD347" s="97"/>
      <c r="KE347" s="97"/>
      <c r="KF347" s="97"/>
      <c r="KG347" s="97"/>
      <c r="KH347" s="97"/>
      <c r="KI347" s="97"/>
      <c r="KJ347" s="97"/>
      <c r="KK347" s="97"/>
      <c r="KL347" s="97"/>
      <c r="KM347" s="97"/>
      <c r="KN347" s="97"/>
      <c r="KO347" s="97"/>
      <c r="KP347" s="97"/>
      <c r="KQ347" s="97"/>
      <c r="KR347" s="97"/>
      <c r="KS347" s="97"/>
      <c r="KT347" s="97"/>
      <c r="KU347" s="97"/>
      <c r="KV347" s="97"/>
      <c r="KW347" s="97"/>
      <c r="KX347" s="97"/>
      <c r="KY347" s="97"/>
      <c r="KZ347" s="97"/>
      <c r="LA347" s="97"/>
      <c r="LB347" s="97"/>
      <c r="LC347" s="97"/>
      <c r="LD347" s="97"/>
      <c r="LE347" s="97"/>
      <c r="LF347" s="97"/>
      <c r="LG347" s="97"/>
      <c r="LH347" s="97"/>
      <c r="LI347" s="97"/>
      <c r="LJ347" s="97"/>
      <c r="LK347" s="97"/>
      <c r="LL347" s="97"/>
      <c r="LM347" s="97"/>
      <c r="LN347" s="97"/>
      <c r="LO347" s="97"/>
      <c r="LP347" s="97"/>
      <c r="LQ347" s="97"/>
      <c r="LR347" s="97"/>
      <c r="LS347" s="97"/>
      <c r="LT347" s="97"/>
      <c r="LU347" s="97"/>
      <c r="LV347" s="97"/>
      <c r="LW347" s="97"/>
      <c r="LX347" s="97"/>
      <c r="LY347" s="97"/>
      <c r="LZ347" s="97"/>
      <c r="MA347" s="97"/>
      <c r="MB347" s="97"/>
      <c r="MC347" s="97"/>
      <c r="MD347" s="97"/>
      <c r="ME347" s="97"/>
      <c r="MF347" s="97"/>
      <c r="MG347" s="97"/>
      <c r="MH347" s="97"/>
      <c r="MI347" s="97"/>
      <c r="MJ347" s="97"/>
      <c r="MK347" s="97"/>
      <c r="ML347" s="97"/>
      <c r="MM347" s="97"/>
      <c r="MN347" s="97"/>
      <c r="MO347" s="97"/>
      <c r="MP347" s="97"/>
      <c r="MQ347" s="97"/>
      <c r="MR347" s="97"/>
      <c r="MS347" s="97"/>
      <c r="MT347" s="97"/>
      <c r="MU347" s="97"/>
      <c r="MV347" s="97"/>
      <c r="MW347" s="97"/>
      <c r="MX347" s="97"/>
      <c r="MY347" s="97"/>
      <c r="MZ347" s="97"/>
      <c r="NA347" s="97"/>
      <c r="NB347" s="97"/>
      <c r="NC347" s="97"/>
      <c r="ND347" s="97"/>
      <c r="NE347" s="97"/>
      <c r="NF347" s="97"/>
      <c r="NG347" s="97"/>
      <c r="NH347" s="97"/>
      <c r="NI347" s="97"/>
      <c r="NJ347" s="97"/>
      <c r="NK347" s="97"/>
      <c r="NL347" s="97"/>
      <c r="NM347" s="97"/>
      <c r="NN347" s="97"/>
      <c r="NO347" s="97"/>
      <c r="NP347" s="97"/>
      <c r="NQ347" s="97"/>
      <c r="NR347" s="97"/>
      <c r="NS347" s="97"/>
      <c r="NT347" s="97"/>
      <c r="NU347" s="97"/>
      <c r="NV347" s="97"/>
      <c r="NW347" s="97"/>
      <c r="NX347" s="97"/>
      <c r="NY347" s="97"/>
      <c r="NZ347" s="97"/>
      <c r="OA347" s="97"/>
      <c r="OB347" s="97"/>
      <c r="OC347" s="97"/>
      <c r="OD347" s="97"/>
      <c r="OE347" s="97"/>
      <c r="OF347" s="97"/>
      <c r="OG347" s="97"/>
      <c r="OH347" s="97"/>
      <c r="OI347" s="97"/>
      <c r="OJ347" s="97"/>
      <c r="OK347" s="97"/>
      <c r="OL347" s="97"/>
      <c r="OM347" s="97"/>
      <c r="ON347" s="97"/>
      <c r="OO347" s="97"/>
      <c r="OP347" s="97"/>
      <c r="OQ347" s="97"/>
      <c r="OR347" s="97"/>
      <c r="OS347" s="97"/>
      <c r="OT347" s="97"/>
      <c r="OU347" s="97"/>
      <c r="OV347" s="97"/>
      <c r="OW347" s="97"/>
      <c r="OX347" s="97"/>
      <c r="OY347" s="97"/>
      <c r="OZ347" s="97"/>
      <c r="PA347" s="97"/>
      <c r="PB347" s="97"/>
      <c r="PC347" s="97"/>
      <c r="PD347" s="97"/>
      <c r="PE347" s="97"/>
      <c r="PF347" s="97"/>
      <c r="PG347" s="97"/>
      <c r="PH347" s="97"/>
      <c r="PI347" s="97"/>
      <c r="PJ347" s="97"/>
      <c r="PK347" s="97"/>
      <c r="PL347" s="97"/>
      <c r="PM347" s="97"/>
      <c r="PN347" s="97"/>
      <c r="PO347" s="97"/>
      <c r="PP347" s="97"/>
      <c r="PQ347" s="97"/>
      <c r="PR347" s="97"/>
      <c r="PS347" s="97"/>
      <c r="PT347" s="97"/>
      <c r="PU347" s="97"/>
      <c r="PV347" s="97"/>
      <c r="PW347" s="97"/>
      <c r="PX347" s="97"/>
      <c r="PY347" s="97"/>
      <c r="PZ347" s="97"/>
      <c r="QA347" s="97"/>
      <c r="QB347" s="97"/>
      <c r="QC347" s="97"/>
      <c r="QD347" s="97"/>
      <c r="QE347" s="97"/>
      <c r="QF347" s="97"/>
      <c r="QG347" s="97"/>
      <c r="QH347" s="97"/>
      <c r="QI347" s="97"/>
      <c r="QJ347" s="97"/>
      <c r="QK347" s="97"/>
      <c r="QL347" s="97"/>
      <c r="QM347" s="97"/>
      <c r="QN347" s="97"/>
      <c r="QO347" s="97"/>
      <c r="QP347" s="97"/>
      <c r="QQ347" s="97"/>
      <c r="QR347" s="97"/>
      <c r="QS347" s="97"/>
      <c r="QT347" s="97"/>
      <c r="QU347" s="97"/>
      <c r="QV347" s="97"/>
      <c r="QW347" s="97"/>
      <c r="QX347" s="97"/>
      <c r="QY347" s="97"/>
      <c r="QZ347" s="97"/>
      <c r="RA347" s="97"/>
      <c r="RB347" s="97"/>
      <c r="RC347" s="97"/>
      <c r="RD347" s="97"/>
      <c r="RE347" s="97"/>
      <c r="RF347" s="97"/>
      <c r="RG347" s="97"/>
      <c r="RH347" s="97"/>
      <c r="RI347" s="97"/>
      <c r="RJ347" s="97"/>
      <c r="RK347" s="97"/>
      <c r="RL347" s="97"/>
      <c r="RM347" s="97"/>
      <c r="RN347" s="97"/>
      <c r="RO347" s="97"/>
      <c r="RP347" s="97"/>
      <c r="RQ347" s="97"/>
      <c r="RR347" s="97"/>
      <c r="RS347" s="97"/>
      <c r="RT347" s="97"/>
      <c r="RU347" s="97"/>
      <c r="RV347" s="97"/>
      <c r="RW347" s="97"/>
      <c r="RX347" s="97"/>
      <c r="RY347" s="97"/>
      <c r="RZ347" s="97"/>
      <c r="SA347" s="97"/>
      <c r="SB347" s="97"/>
      <c r="SC347" s="97"/>
      <c r="SD347" s="97"/>
      <c r="SE347" s="97"/>
      <c r="SF347" s="97"/>
      <c r="SG347" s="97"/>
      <c r="SH347" s="97"/>
      <c r="SI347" s="97"/>
      <c r="SJ347" s="97"/>
      <c r="SK347" s="97"/>
      <c r="SL347" s="97"/>
      <c r="SM347" s="97"/>
      <c r="SN347" s="97"/>
      <c r="SO347" s="97"/>
      <c r="SP347" s="97"/>
      <c r="SQ347" s="97"/>
      <c r="SR347" s="97"/>
      <c r="SS347" s="97"/>
      <c r="ST347" s="97"/>
      <c r="SU347" s="97"/>
      <c r="SV347" s="97"/>
      <c r="SW347" s="97"/>
      <c r="SX347" s="97"/>
      <c r="SY347" s="97"/>
      <c r="SZ347" s="97"/>
      <c r="TA347" s="97"/>
      <c r="TB347" s="97"/>
      <c r="TC347" s="97"/>
      <c r="TD347" s="97"/>
      <c r="TE347" s="97"/>
      <c r="TF347" s="97"/>
      <c r="TG347" s="97"/>
      <c r="TH347" s="97"/>
      <c r="TI347" s="97"/>
      <c r="TJ347" s="97"/>
      <c r="TK347" s="97"/>
      <c r="TL347" s="97"/>
      <c r="TM347" s="97"/>
      <c r="TN347" s="97"/>
      <c r="TO347" s="97"/>
      <c r="TP347" s="97"/>
      <c r="TQ347" s="97"/>
      <c r="TR347" s="97"/>
      <c r="TS347" s="97"/>
      <c r="TT347" s="97"/>
      <c r="TU347" s="97"/>
      <c r="TV347" s="97"/>
      <c r="TW347" s="97"/>
      <c r="TX347" s="97"/>
      <c r="TY347" s="97"/>
      <c r="TZ347" s="97"/>
      <c r="UA347" s="97"/>
      <c r="UB347" s="97"/>
      <c r="UC347" s="97"/>
      <c r="UD347" s="97"/>
      <c r="UE347" s="97"/>
      <c r="UF347" s="97"/>
      <c r="UG347" s="97"/>
      <c r="UH347" s="97"/>
      <c r="UI347" s="97"/>
      <c r="UJ347" s="97"/>
      <c r="UK347" s="97"/>
      <c r="UL347" s="97"/>
      <c r="UM347" s="97"/>
      <c r="UN347" s="97"/>
      <c r="UO347" s="97"/>
      <c r="UP347" s="97"/>
      <c r="UQ347" s="97"/>
      <c r="UR347" s="97"/>
      <c r="US347" s="97"/>
      <c r="UT347" s="97"/>
      <c r="UU347" s="97"/>
      <c r="UV347" s="97"/>
      <c r="UW347" s="97"/>
      <c r="UX347" s="97"/>
      <c r="UY347" s="97"/>
      <c r="UZ347" s="97"/>
      <c r="VA347" s="97"/>
      <c r="VB347" s="97"/>
      <c r="VC347" s="97"/>
      <c r="VD347" s="97"/>
      <c r="VE347" s="97"/>
      <c r="VF347" s="97"/>
    </row>
    <row r="348" spans="1:578" s="98" customFormat="1" ht="15">
      <c r="A348" s="84">
        <v>270</v>
      </c>
      <c r="B348" s="29" t="s">
        <v>43</v>
      </c>
      <c r="C348" s="85" t="s">
        <v>44</v>
      </c>
      <c r="D348" s="86">
        <v>203</v>
      </c>
      <c r="E348" s="85" t="s">
        <v>45</v>
      </c>
      <c r="F348" s="25" t="s">
        <v>46</v>
      </c>
      <c r="G348" s="29" t="s">
        <v>844</v>
      </c>
      <c r="H348" s="26" t="s">
        <v>845</v>
      </c>
      <c r="I348" s="89">
        <v>37669</v>
      </c>
      <c r="J348" s="90"/>
      <c r="K348" s="90">
        <v>18</v>
      </c>
      <c r="L348" s="88">
        <v>40</v>
      </c>
      <c r="M348" s="88" t="s">
        <v>54</v>
      </c>
      <c r="N348" s="88" t="s">
        <v>50</v>
      </c>
      <c r="O348" s="26" t="s">
        <v>846</v>
      </c>
      <c r="P348" s="34" t="s">
        <v>1177</v>
      </c>
      <c r="Q348" s="34" t="s">
        <v>1148</v>
      </c>
      <c r="R348" s="88">
        <v>1</v>
      </c>
      <c r="S348" s="91">
        <v>29714</v>
      </c>
      <c r="T348" s="91"/>
      <c r="U348" s="91"/>
      <c r="V348" s="91">
        <f t="shared" si="151"/>
        <v>29714</v>
      </c>
      <c r="W348" s="92"/>
      <c r="X348" s="92"/>
      <c r="Y348" s="92">
        <f t="shared" si="152"/>
        <v>29714</v>
      </c>
      <c r="Z348" s="91">
        <v>1465</v>
      </c>
      <c r="AA348" s="91">
        <v>987</v>
      </c>
      <c r="AB348" s="93">
        <f>102.68*4</f>
        <v>410.72</v>
      </c>
      <c r="AC348" s="92">
        <f t="shared" si="153"/>
        <v>5199.95</v>
      </c>
      <c r="AD348" s="92">
        <f t="shared" si="154"/>
        <v>891.42</v>
      </c>
      <c r="AE348" s="92">
        <f t="shared" si="155"/>
        <v>1515.414</v>
      </c>
      <c r="AF348" s="92">
        <f t="shared" si="156"/>
        <v>594.28</v>
      </c>
      <c r="AG348" s="92">
        <f t="shared" si="157"/>
        <v>5361</v>
      </c>
      <c r="AH348" s="92">
        <f t="shared" si="158"/>
        <v>53610</v>
      </c>
      <c r="AI348" s="92">
        <f t="shared" si="159"/>
        <v>16083</v>
      </c>
      <c r="AJ348" s="92">
        <f t="shared" si="161"/>
        <v>47032.283999999992</v>
      </c>
      <c r="AK348" s="92">
        <f t="shared" si="160"/>
        <v>564387.40799999994</v>
      </c>
      <c r="AL348" s="92"/>
      <c r="AM348" s="99"/>
      <c r="AN348" s="99"/>
      <c r="AO348" s="99"/>
      <c r="AP348" s="97"/>
      <c r="AQ348" s="94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  <c r="FB348" s="97"/>
      <c r="FC348" s="97"/>
      <c r="FD348" s="97"/>
      <c r="FE348" s="97"/>
      <c r="FF348" s="97"/>
      <c r="FG348" s="97"/>
      <c r="FH348" s="97"/>
      <c r="FI348" s="97"/>
      <c r="FJ348" s="97"/>
      <c r="FK348" s="97"/>
      <c r="FL348" s="97"/>
      <c r="FM348" s="97"/>
      <c r="FN348" s="97"/>
      <c r="FO348" s="97"/>
      <c r="FP348" s="97"/>
      <c r="FQ348" s="97"/>
      <c r="FR348" s="97"/>
      <c r="FS348" s="97"/>
      <c r="FT348" s="97"/>
      <c r="FU348" s="97"/>
      <c r="FV348" s="97"/>
      <c r="FW348" s="97"/>
      <c r="FX348" s="97"/>
      <c r="FY348" s="97"/>
      <c r="FZ348" s="97"/>
      <c r="GA348" s="97"/>
      <c r="GB348" s="97"/>
      <c r="GC348" s="97"/>
      <c r="GD348" s="97"/>
      <c r="GE348" s="97"/>
      <c r="GF348" s="97"/>
      <c r="GG348" s="97"/>
      <c r="GH348" s="97"/>
      <c r="GI348" s="97"/>
      <c r="GJ348" s="97"/>
      <c r="GK348" s="97"/>
      <c r="GL348" s="97"/>
      <c r="GM348" s="97"/>
      <c r="GN348" s="97"/>
      <c r="GO348" s="97"/>
      <c r="GP348" s="97"/>
      <c r="GQ348" s="97"/>
      <c r="GR348" s="97"/>
      <c r="GS348" s="97"/>
      <c r="GT348" s="97"/>
      <c r="GU348" s="97"/>
      <c r="GV348" s="97"/>
      <c r="GW348" s="97"/>
      <c r="GX348" s="97"/>
      <c r="GY348" s="97"/>
      <c r="GZ348" s="97"/>
      <c r="HA348" s="97"/>
      <c r="HB348" s="97"/>
      <c r="HC348" s="97"/>
      <c r="HD348" s="97"/>
      <c r="HE348" s="97"/>
      <c r="HF348" s="97"/>
      <c r="HG348" s="97"/>
      <c r="HH348" s="97"/>
      <c r="HI348" s="97"/>
      <c r="HJ348" s="97"/>
      <c r="HK348" s="97"/>
      <c r="HL348" s="97"/>
      <c r="HM348" s="97"/>
      <c r="HN348" s="97"/>
      <c r="HO348" s="97"/>
      <c r="HP348" s="97"/>
      <c r="HQ348" s="97"/>
      <c r="HR348" s="97"/>
      <c r="HS348" s="97"/>
      <c r="HT348" s="97"/>
      <c r="HU348" s="97"/>
      <c r="HV348" s="97"/>
      <c r="HW348" s="97"/>
      <c r="HX348" s="97"/>
      <c r="HY348" s="97"/>
      <c r="HZ348" s="97"/>
      <c r="IA348" s="97"/>
      <c r="IB348" s="97"/>
      <c r="IC348" s="97"/>
      <c r="ID348" s="97"/>
      <c r="IE348" s="97"/>
      <c r="IF348" s="97"/>
      <c r="IG348" s="97"/>
      <c r="IH348" s="97"/>
      <c r="II348" s="97"/>
      <c r="IJ348" s="97"/>
      <c r="IK348" s="97"/>
      <c r="IL348" s="97"/>
      <c r="IM348" s="97"/>
      <c r="IN348" s="97"/>
      <c r="IO348" s="97"/>
      <c r="IP348" s="97"/>
      <c r="IQ348" s="97"/>
      <c r="IR348" s="97"/>
      <c r="IS348" s="97"/>
      <c r="IT348" s="97"/>
      <c r="IU348" s="97"/>
      <c r="IV348" s="97"/>
      <c r="IW348" s="97"/>
      <c r="IX348" s="97"/>
      <c r="IY348" s="97"/>
      <c r="IZ348" s="97"/>
      <c r="JA348" s="97"/>
      <c r="JB348" s="97"/>
      <c r="JC348" s="97"/>
      <c r="JD348" s="97"/>
      <c r="JE348" s="97"/>
      <c r="JF348" s="97"/>
      <c r="JG348" s="97"/>
      <c r="JH348" s="97"/>
      <c r="JI348" s="97"/>
      <c r="JJ348" s="97"/>
      <c r="JK348" s="97"/>
      <c r="JL348" s="97"/>
      <c r="JM348" s="97"/>
      <c r="JN348" s="97"/>
      <c r="JO348" s="97"/>
      <c r="JP348" s="97"/>
      <c r="JQ348" s="97"/>
      <c r="JR348" s="97"/>
      <c r="JS348" s="97"/>
      <c r="JT348" s="97"/>
      <c r="JU348" s="97"/>
      <c r="JV348" s="97"/>
      <c r="JW348" s="97"/>
      <c r="JX348" s="97"/>
      <c r="JY348" s="97"/>
      <c r="JZ348" s="97"/>
      <c r="KA348" s="97"/>
      <c r="KB348" s="97"/>
      <c r="KC348" s="97"/>
      <c r="KD348" s="97"/>
      <c r="KE348" s="97"/>
      <c r="KF348" s="97"/>
      <c r="KG348" s="97"/>
      <c r="KH348" s="97"/>
      <c r="KI348" s="97"/>
      <c r="KJ348" s="97"/>
      <c r="KK348" s="97"/>
      <c r="KL348" s="97"/>
      <c r="KM348" s="97"/>
      <c r="KN348" s="97"/>
      <c r="KO348" s="97"/>
      <c r="KP348" s="97"/>
      <c r="KQ348" s="97"/>
      <c r="KR348" s="97"/>
      <c r="KS348" s="97"/>
      <c r="KT348" s="97"/>
      <c r="KU348" s="97"/>
      <c r="KV348" s="97"/>
      <c r="KW348" s="97"/>
      <c r="KX348" s="97"/>
      <c r="KY348" s="97"/>
      <c r="KZ348" s="97"/>
      <c r="LA348" s="97"/>
      <c r="LB348" s="97"/>
      <c r="LC348" s="97"/>
      <c r="LD348" s="97"/>
      <c r="LE348" s="97"/>
      <c r="LF348" s="97"/>
      <c r="LG348" s="97"/>
      <c r="LH348" s="97"/>
      <c r="LI348" s="97"/>
      <c r="LJ348" s="97"/>
      <c r="LK348" s="97"/>
      <c r="LL348" s="97"/>
      <c r="LM348" s="97"/>
      <c r="LN348" s="97"/>
      <c r="LO348" s="97"/>
      <c r="LP348" s="97"/>
      <c r="LQ348" s="97"/>
      <c r="LR348" s="97"/>
      <c r="LS348" s="97"/>
      <c r="LT348" s="97"/>
      <c r="LU348" s="97"/>
      <c r="LV348" s="97"/>
      <c r="LW348" s="97"/>
      <c r="LX348" s="97"/>
      <c r="LY348" s="97"/>
      <c r="LZ348" s="97"/>
      <c r="MA348" s="97"/>
      <c r="MB348" s="97"/>
      <c r="MC348" s="97"/>
      <c r="MD348" s="97"/>
      <c r="ME348" s="97"/>
      <c r="MF348" s="97"/>
      <c r="MG348" s="97"/>
      <c r="MH348" s="97"/>
      <c r="MI348" s="97"/>
      <c r="MJ348" s="97"/>
      <c r="MK348" s="97"/>
      <c r="ML348" s="97"/>
      <c r="MM348" s="97"/>
      <c r="MN348" s="97"/>
      <c r="MO348" s="97"/>
      <c r="MP348" s="97"/>
      <c r="MQ348" s="97"/>
      <c r="MR348" s="97"/>
      <c r="MS348" s="97"/>
      <c r="MT348" s="97"/>
      <c r="MU348" s="97"/>
      <c r="MV348" s="97"/>
      <c r="MW348" s="97"/>
      <c r="MX348" s="97"/>
      <c r="MY348" s="97"/>
      <c r="MZ348" s="97"/>
      <c r="NA348" s="97"/>
      <c r="NB348" s="97"/>
      <c r="NC348" s="97"/>
      <c r="ND348" s="97"/>
      <c r="NE348" s="97"/>
      <c r="NF348" s="97"/>
      <c r="NG348" s="97"/>
      <c r="NH348" s="97"/>
      <c r="NI348" s="97"/>
      <c r="NJ348" s="97"/>
      <c r="NK348" s="97"/>
      <c r="NL348" s="97"/>
      <c r="NM348" s="97"/>
      <c r="NN348" s="97"/>
      <c r="NO348" s="97"/>
      <c r="NP348" s="97"/>
      <c r="NQ348" s="97"/>
      <c r="NR348" s="97"/>
      <c r="NS348" s="97"/>
      <c r="NT348" s="97"/>
      <c r="NU348" s="97"/>
      <c r="NV348" s="97"/>
      <c r="NW348" s="97"/>
      <c r="NX348" s="97"/>
      <c r="NY348" s="97"/>
      <c r="NZ348" s="97"/>
      <c r="OA348" s="97"/>
      <c r="OB348" s="97"/>
      <c r="OC348" s="97"/>
      <c r="OD348" s="97"/>
      <c r="OE348" s="97"/>
      <c r="OF348" s="97"/>
      <c r="OG348" s="97"/>
      <c r="OH348" s="97"/>
      <c r="OI348" s="97"/>
      <c r="OJ348" s="97"/>
      <c r="OK348" s="97"/>
      <c r="OL348" s="97"/>
      <c r="OM348" s="97"/>
      <c r="ON348" s="97"/>
      <c r="OO348" s="97"/>
      <c r="OP348" s="97"/>
      <c r="OQ348" s="97"/>
      <c r="OR348" s="97"/>
      <c r="OS348" s="97"/>
      <c r="OT348" s="97"/>
      <c r="OU348" s="97"/>
      <c r="OV348" s="97"/>
      <c r="OW348" s="97"/>
      <c r="OX348" s="97"/>
      <c r="OY348" s="97"/>
      <c r="OZ348" s="97"/>
      <c r="PA348" s="97"/>
      <c r="PB348" s="97"/>
      <c r="PC348" s="97"/>
      <c r="PD348" s="97"/>
      <c r="PE348" s="97"/>
      <c r="PF348" s="97"/>
      <c r="PG348" s="97"/>
      <c r="PH348" s="97"/>
      <c r="PI348" s="97"/>
      <c r="PJ348" s="97"/>
      <c r="PK348" s="97"/>
      <c r="PL348" s="97"/>
      <c r="PM348" s="97"/>
      <c r="PN348" s="97"/>
      <c r="PO348" s="97"/>
      <c r="PP348" s="97"/>
      <c r="PQ348" s="97"/>
      <c r="PR348" s="97"/>
      <c r="PS348" s="97"/>
      <c r="PT348" s="97"/>
      <c r="PU348" s="97"/>
      <c r="PV348" s="97"/>
      <c r="PW348" s="97"/>
      <c r="PX348" s="97"/>
      <c r="PY348" s="97"/>
      <c r="PZ348" s="97"/>
      <c r="QA348" s="97"/>
      <c r="QB348" s="97"/>
      <c r="QC348" s="97"/>
      <c r="QD348" s="97"/>
      <c r="QE348" s="97"/>
      <c r="QF348" s="97"/>
      <c r="QG348" s="97"/>
      <c r="QH348" s="97"/>
      <c r="QI348" s="97"/>
      <c r="QJ348" s="97"/>
      <c r="QK348" s="97"/>
      <c r="QL348" s="97"/>
      <c r="QM348" s="97"/>
      <c r="QN348" s="97"/>
      <c r="QO348" s="97"/>
      <c r="QP348" s="97"/>
      <c r="QQ348" s="97"/>
      <c r="QR348" s="97"/>
      <c r="QS348" s="97"/>
      <c r="QT348" s="97"/>
      <c r="QU348" s="97"/>
      <c r="QV348" s="97"/>
      <c r="QW348" s="97"/>
      <c r="QX348" s="97"/>
      <c r="QY348" s="97"/>
      <c r="QZ348" s="97"/>
      <c r="RA348" s="97"/>
      <c r="RB348" s="97"/>
      <c r="RC348" s="97"/>
      <c r="RD348" s="97"/>
      <c r="RE348" s="97"/>
      <c r="RF348" s="97"/>
      <c r="RG348" s="97"/>
      <c r="RH348" s="97"/>
      <c r="RI348" s="97"/>
      <c r="RJ348" s="97"/>
      <c r="RK348" s="97"/>
      <c r="RL348" s="97"/>
      <c r="RM348" s="97"/>
      <c r="RN348" s="97"/>
      <c r="RO348" s="97"/>
      <c r="RP348" s="97"/>
      <c r="RQ348" s="97"/>
      <c r="RR348" s="97"/>
      <c r="RS348" s="97"/>
      <c r="RT348" s="97"/>
      <c r="RU348" s="97"/>
      <c r="RV348" s="97"/>
      <c r="RW348" s="97"/>
      <c r="RX348" s="97"/>
      <c r="RY348" s="97"/>
      <c r="RZ348" s="97"/>
      <c r="SA348" s="97"/>
      <c r="SB348" s="97"/>
      <c r="SC348" s="97"/>
      <c r="SD348" s="97"/>
      <c r="SE348" s="97"/>
      <c r="SF348" s="97"/>
      <c r="SG348" s="97"/>
      <c r="SH348" s="97"/>
      <c r="SI348" s="97"/>
      <c r="SJ348" s="97"/>
      <c r="SK348" s="97"/>
      <c r="SL348" s="97"/>
      <c r="SM348" s="97"/>
      <c r="SN348" s="97"/>
      <c r="SO348" s="97"/>
      <c r="SP348" s="97"/>
      <c r="SQ348" s="97"/>
      <c r="SR348" s="97"/>
      <c r="SS348" s="97"/>
      <c r="ST348" s="97"/>
      <c r="SU348" s="97"/>
      <c r="SV348" s="97"/>
      <c r="SW348" s="97"/>
      <c r="SX348" s="97"/>
      <c r="SY348" s="97"/>
      <c r="SZ348" s="97"/>
      <c r="TA348" s="97"/>
      <c r="TB348" s="97"/>
      <c r="TC348" s="97"/>
      <c r="TD348" s="97"/>
      <c r="TE348" s="97"/>
      <c r="TF348" s="97"/>
      <c r="TG348" s="97"/>
      <c r="TH348" s="97"/>
      <c r="TI348" s="97"/>
      <c r="TJ348" s="97"/>
      <c r="TK348" s="97"/>
      <c r="TL348" s="97"/>
      <c r="TM348" s="97"/>
      <c r="TN348" s="97"/>
      <c r="TO348" s="97"/>
      <c r="TP348" s="97"/>
      <c r="TQ348" s="97"/>
      <c r="TR348" s="97"/>
      <c r="TS348" s="97"/>
      <c r="TT348" s="97"/>
      <c r="TU348" s="97"/>
      <c r="TV348" s="97"/>
      <c r="TW348" s="97"/>
      <c r="TX348" s="97"/>
      <c r="TY348" s="97"/>
      <c r="TZ348" s="97"/>
      <c r="UA348" s="97"/>
      <c r="UB348" s="97"/>
      <c r="UC348" s="97"/>
      <c r="UD348" s="97"/>
      <c r="UE348" s="97"/>
      <c r="UF348" s="97"/>
      <c r="UG348" s="97"/>
      <c r="UH348" s="97"/>
      <c r="UI348" s="97"/>
      <c r="UJ348" s="97"/>
      <c r="UK348" s="97"/>
      <c r="UL348" s="97"/>
      <c r="UM348" s="97"/>
      <c r="UN348" s="97"/>
      <c r="UO348" s="97"/>
      <c r="UP348" s="97"/>
      <c r="UQ348" s="97"/>
      <c r="UR348" s="97"/>
      <c r="US348" s="97"/>
      <c r="UT348" s="97"/>
      <c r="UU348" s="97"/>
      <c r="UV348" s="97"/>
      <c r="UW348" s="97"/>
      <c r="UX348" s="97"/>
      <c r="UY348" s="97"/>
      <c r="UZ348" s="97"/>
      <c r="VA348" s="97"/>
      <c r="VB348" s="97"/>
      <c r="VC348" s="97"/>
      <c r="VD348" s="97"/>
      <c r="VE348" s="97"/>
      <c r="VF348" s="97"/>
    </row>
    <row r="349" spans="1:578" s="98" customFormat="1" ht="15">
      <c r="A349" s="84">
        <v>271</v>
      </c>
      <c r="B349" s="29" t="s">
        <v>43</v>
      </c>
      <c r="C349" s="85" t="s">
        <v>44</v>
      </c>
      <c r="D349" s="86">
        <v>203</v>
      </c>
      <c r="E349" s="85" t="s">
        <v>45</v>
      </c>
      <c r="F349" s="25" t="s">
        <v>46</v>
      </c>
      <c r="G349" s="29" t="s">
        <v>847</v>
      </c>
      <c r="H349" s="26" t="s">
        <v>848</v>
      </c>
      <c r="I349" s="89">
        <v>37473</v>
      </c>
      <c r="J349" s="90"/>
      <c r="K349" s="90">
        <v>18</v>
      </c>
      <c r="L349" s="88">
        <v>40</v>
      </c>
      <c r="M349" s="88" t="s">
        <v>49</v>
      </c>
      <c r="N349" s="88" t="s">
        <v>50</v>
      </c>
      <c r="O349" s="26" t="s">
        <v>849</v>
      </c>
      <c r="P349" s="34" t="s">
        <v>1177</v>
      </c>
      <c r="Q349" s="34" t="s">
        <v>1148</v>
      </c>
      <c r="R349" s="88">
        <v>1</v>
      </c>
      <c r="S349" s="91">
        <v>29714</v>
      </c>
      <c r="T349" s="91"/>
      <c r="U349" s="91">
        <v>728.9</v>
      </c>
      <c r="V349" s="91">
        <f t="shared" si="151"/>
        <v>30442.9</v>
      </c>
      <c r="W349" s="92"/>
      <c r="X349" s="92"/>
      <c r="Y349" s="92">
        <f t="shared" si="152"/>
        <v>30442.9</v>
      </c>
      <c r="Z349" s="91">
        <v>1465</v>
      </c>
      <c r="AA349" s="91">
        <v>987</v>
      </c>
      <c r="AB349" s="93">
        <f>102.68*4</f>
        <v>410.72</v>
      </c>
      <c r="AC349" s="92">
        <f t="shared" si="153"/>
        <v>5327.5074999999997</v>
      </c>
      <c r="AD349" s="92">
        <f t="shared" si="154"/>
        <v>913.28700000000003</v>
      </c>
      <c r="AE349" s="92">
        <f t="shared" si="155"/>
        <v>1552.5879</v>
      </c>
      <c r="AF349" s="92">
        <f t="shared" si="156"/>
        <v>608.85800000000006</v>
      </c>
      <c r="AG349" s="92">
        <f t="shared" si="157"/>
        <v>5482.4833333333336</v>
      </c>
      <c r="AH349" s="92">
        <f t="shared" si="158"/>
        <v>54824.833333333336</v>
      </c>
      <c r="AI349" s="92">
        <f t="shared" si="159"/>
        <v>16447.45</v>
      </c>
      <c r="AJ349" s="92">
        <f t="shared" si="161"/>
        <v>48104.090955555555</v>
      </c>
      <c r="AK349" s="92">
        <f t="shared" si="160"/>
        <v>577249.09146666666</v>
      </c>
      <c r="AL349" s="92"/>
      <c r="AM349" s="92"/>
      <c r="AN349" s="92"/>
      <c r="AO349" s="92"/>
      <c r="AP349" s="97"/>
      <c r="AQ349" s="94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  <c r="FB349" s="97"/>
      <c r="FC349" s="97"/>
      <c r="FD349" s="97"/>
      <c r="FE349" s="97"/>
      <c r="FF349" s="97"/>
      <c r="FG349" s="97"/>
      <c r="FH349" s="97"/>
      <c r="FI349" s="97"/>
      <c r="FJ349" s="97"/>
      <c r="FK349" s="97"/>
      <c r="FL349" s="97"/>
      <c r="FM349" s="97"/>
      <c r="FN349" s="97"/>
      <c r="FO349" s="97"/>
      <c r="FP349" s="97"/>
      <c r="FQ349" s="97"/>
      <c r="FR349" s="97"/>
      <c r="FS349" s="97"/>
      <c r="FT349" s="97"/>
      <c r="FU349" s="97"/>
      <c r="FV349" s="97"/>
      <c r="FW349" s="97"/>
      <c r="FX349" s="97"/>
      <c r="FY349" s="97"/>
      <c r="FZ349" s="97"/>
      <c r="GA349" s="97"/>
      <c r="GB349" s="97"/>
      <c r="GC349" s="97"/>
      <c r="GD349" s="97"/>
      <c r="GE349" s="97"/>
      <c r="GF349" s="97"/>
      <c r="GG349" s="97"/>
      <c r="GH349" s="97"/>
      <c r="GI349" s="97"/>
      <c r="GJ349" s="97"/>
      <c r="GK349" s="97"/>
      <c r="GL349" s="97"/>
      <c r="GM349" s="97"/>
      <c r="GN349" s="97"/>
      <c r="GO349" s="97"/>
      <c r="GP349" s="97"/>
      <c r="GQ349" s="97"/>
      <c r="GR349" s="97"/>
      <c r="GS349" s="97"/>
      <c r="GT349" s="97"/>
      <c r="GU349" s="97"/>
      <c r="GV349" s="97"/>
      <c r="GW349" s="97"/>
      <c r="GX349" s="97"/>
      <c r="GY349" s="97"/>
      <c r="GZ349" s="97"/>
      <c r="HA349" s="97"/>
      <c r="HB349" s="97"/>
      <c r="HC349" s="97"/>
      <c r="HD349" s="97"/>
      <c r="HE349" s="97"/>
      <c r="HF349" s="97"/>
      <c r="HG349" s="97"/>
      <c r="HH349" s="97"/>
      <c r="HI349" s="97"/>
      <c r="HJ349" s="97"/>
      <c r="HK349" s="97"/>
      <c r="HL349" s="97"/>
      <c r="HM349" s="97"/>
      <c r="HN349" s="97"/>
      <c r="HO349" s="97"/>
      <c r="HP349" s="97"/>
      <c r="HQ349" s="97"/>
      <c r="HR349" s="97"/>
      <c r="HS349" s="97"/>
      <c r="HT349" s="97"/>
      <c r="HU349" s="97"/>
      <c r="HV349" s="97"/>
      <c r="HW349" s="97"/>
      <c r="HX349" s="97"/>
      <c r="HY349" s="97"/>
      <c r="HZ349" s="97"/>
      <c r="IA349" s="97"/>
      <c r="IB349" s="97"/>
      <c r="IC349" s="97"/>
      <c r="ID349" s="97"/>
      <c r="IE349" s="97"/>
      <c r="IF349" s="97"/>
      <c r="IG349" s="97"/>
      <c r="IH349" s="97"/>
      <c r="II349" s="97"/>
      <c r="IJ349" s="97"/>
      <c r="IK349" s="97"/>
      <c r="IL349" s="97"/>
      <c r="IM349" s="97"/>
      <c r="IN349" s="97"/>
      <c r="IO349" s="97"/>
      <c r="IP349" s="97"/>
      <c r="IQ349" s="97"/>
      <c r="IR349" s="97"/>
      <c r="IS349" s="97"/>
      <c r="IT349" s="97"/>
      <c r="IU349" s="97"/>
      <c r="IV349" s="97"/>
      <c r="IW349" s="97"/>
      <c r="IX349" s="97"/>
      <c r="IY349" s="97"/>
      <c r="IZ349" s="97"/>
      <c r="JA349" s="97"/>
      <c r="JB349" s="97"/>
      <c r="JC349" s="97"/>
      <c r="JD349" s="97"/>
      <c r="JE349" s="97"/>
      <c r="JF349" s="97"/>
      <c r="JG349" s="97"/>
      <c r="JH349" s="97"/>
      <c r="JI349" s="97"/>
      <c r="JJ349" s="97"/>
      <c r="JK349" s="97"/>
      <c r="JL349" s="97"/>
      <c r="JM349" s="97"/>
      <c r="JN349" s="97"/>
      <c r="JO349" s="97"/>
      <c r="JP349" s="97"/>
      <c r="JQ349" s="97"/>
      <c r="JR349" s="97"/>
      <c r="JS349" s="97"/>
      <c r="JT349" s="97"/>
      <c r="JU349" s="97"/>
      <c r="JV349" s="97"/>
      <c r="JW349" s="97"/>
      <c r="JX349" s="97"/>
      <c r="JY349" s="97"/>
      <c r="JZ349" s="97"/>
      <c r="KA349" s="97"/>
      <c r="KB349" s="97"/>
      <c r="KC349" s="97"/>
      <c r="KD349" s="97"/>
      <c r="KE349" s="97"/>
      <c r="KF349" s="97"/>
      <c r="KG349" s="97"/>
      <c r="KH349" s="97"/>
      <c r="KI349" s="97"/>
      <c r="KJ349" s="97"/>
      <c r="KK349" s="97"/>
      <c r="KL349" s="97"/>
      <c r="KM349" s="97"/>
      <c r="KN349" s="97"/>
      <c r="KO349" s="97"/>
      <c r="KP349" s="97"/>
      <c r="KQ349" s="97"/>
      <c r="KR349" s="97"/>
      <c r="KS349" s="97"/>
      <c r="KT349" s="97"/>
      <c r="KU349" s="97"/>
      <c r="KV349" s="97"/>
      <c r="KW349" s="97"/>
      <c r="KX349" s="97"/>
      <c r="KY349" s="97"/>
      <c r="KZ349" s="97"/>
      <c r="LA349" s="97"/>
      <c r="LB349" s="97"/>
      <c r="LC349" s="97"/>
      <c r="LD349" s="97"/>
      <c r="LE349" s="97"/>
      <c r="LF349" s="97"/>
      <c r="LG349" s="97"/>
      <c r="LH349" s="97"/>
      <c r="LI349" s="97"/>
      <c r="LJ349" s="97"/>
      <c r="LK349" s="97"/>
      <c r="LL349" s="97"/>
      <c r="LM349" s="97"/>
      <c r="LN349" s="97"/>
      <c r="LO349" s="97"/>
      <c r="LP349" s="97"/>
      <c r="LQ349" s="97"/>
      <c r="LR349" s="97"/>
      <c r="LS349" s="97"/>
      <c r="LT349" s="97"/>
      <c r="LU349" s="97"/>
      <c r="LV349" s="97"/>
      <c r="LW349" s="97"/>
      <c r="LX349" s="97"/>
      <c r="LY349" s="97"/>
      <c r="LZ349" s="97"/>
      <c r="MA349" s="97"/>
      <c r="MB349" s="97"/>
      <c r="MC349" s="97"/>
      <c r="MD349" s="97"/>
      <c r="ME349" s="97"/>
      <c r="MF349" s="97"/>
      <c r="MG349" s="97"/>
      <c r="MH349" s="97"/>
      <c r="MI349" s="97"/>
      <c r="MJ349" s="97"/>
      <c r="MK349" s="97"/>
      <c r="ML349" s="97"/>
      <c r="MM349" s="97"/>
      <c r="MN349" s="97"/>
      <c r="MO349" s="97"/>
      <c r="MP349" s="97"/>
      <c r="MQ349" s="97"/>
      <c r="MR349" s="97"/>
      <c r="MS349" s="97"/>
      <c r="MT349" s="97"/>
      <c r="MU349" s="97"/>
      <c r="MV349" s="97"/>
      <c r="MW349" s="97"/>
      <c r="MX349" s="97"/>
      <c r="MY349" s="97"/>
      <c r="MZ349" s="97"/>
      <c r="NA349" s="97"/>
      <c r="NB349" s="97"/>
      <c r="NC349" s="97"/>
      <c r="ND349" s="97"/>
      <c r="NE349" s="97"/>
      <c r="NF349" s="97"/>
      <c r="NG349" s="97"/>
      <c r="NH349" s="97"/>
      <c r="NI349" s="97"/>
      <c r="NJ349" s="97"/>
      <c r="NK349" s="97"/>
      <c r="NL349" s="97"/>
      <c r="NM349" s="97"/>
      <c r="NN349" s="97"/>
      <c r="NO349" s="97"/>
      <c r="NP349" s="97"/>
      <c r="NQ349" s="97"/>
      <c r="NR349" s="97"/>
      <c r="NS349" s="97"/>
      <c r="NT349" s="97"/>
      <c r="NU349" s="97"/>
      <c r="NV349" s="97"/>
      <c r="NW349" s="97"/>
      <c r="NX349" s="97"/>
      <c r="NY349" s="97"/>
      <c r="NZ349" s="97"/>
      <c r="OA349" s="97"/>
      <c r="OB349" s="97"/>
      <c r="OC349" s="97"/>
      <c r="OD349" s="97"/>
      <c r="OE349" s="97"/>
      <c r="OF349" s="97"/>
      <c r="OG349" s="97"/>
      <c r="OH349" s="97"/>
      <c r="OI349" s="97"/>
      <c r="OJ349" s="97"/>
      <c r="OK349" s="97"/>
      <c r="OL349" s="97"/>
      <c r="OM349" s="97"/>
      <c r="ON349" s="97"/>
      <c r="OO349" s="97"/>
      <c r="OP349" s="97"/>
      <c r="OQ349" s="97"/>
      <c r="OR349" s="97"/>
      <c r="OS349" s="97"/>
      <c r="OT349" s="97"/>
      <c r="OU349" s="97"/>
      <c r="OV349" s="97"/>
      <c r="OW349" s="97"/>
      <c r="OX349" s="97"/>
      <c r="OY349" s="97"/>
      <c r="OZ349" s="97"/>
      <c r="PA349" s="97"/>
      <c r="PB349" s="97"/>
      <c r="PC349" s="97"/>
      <c r="PD349" s="97"/>
      <c r="PE349" s="97"/>
      <c r="PF349" s="97"/>
      <c r="PG349" s="97"/>
      <c r="PH349" s="97"/>
      <c r="PI349" s="97"/>
      <c r="PJ349" s="97"/>
      <c r="PK349" s="97"/>
      <c r="PL349" s="97"/>
      <c r="PM349" s="97"/>
      <c r="PN349" s="97"/>
      <c r="PO349" s="97"/>
      <c r="PP349" s="97"/>
      <c r="PQ349" s="97"/>
      <c r="PR349" s="97"/>
      <c r="PS349" s="97"/>
      <c r="PT349" s="97"/>
      <c r="PU349" s="97"/>
      <c r="PV349" s="97"/>
      <c r="PW349" s="97"/>
      <c r="PX349" s="97"/>
      <c r="PY349" s="97"/>
      <c r="PZ349" s="97"/>
      <c r="QA349" s="97"/>
      <c r="QB349" s="97"/>
      <c r="QC349" s="97"/>
      <c r="QD349" s="97"/>
      <c r="QE349" s="97"/>
      <c r="QF349" s="97"/>
      <c r="QG349" s="97"/>
      <c r="QH349" s="97"/>
      <c r="QI349" s="97"/>
      <c r="QJ349" s="97"/>
      <c r="QK349" s="97"/>
      <c r="QL349" s="97"/>
      <c r="QM349" s="97"/>
      <c r="QN349" s="97"/>
      <c r="QO349" s="97"/>
      <c r="QP349" s="97"/>
      <c r="QQ349" s="97"/>
      <c r="QR349" s="97"/>
      <c r="QS349" s="97"/>
      <c r="QT349" s="97"/>
      <c r="QU349" s="97"/>
      <c r="QV349" s="97"/>
      <c r="QW349" s="97"/>
      <c r="QX349" s="97"/>
      <c r="QY349" s="97"/>
      <c r="QZ349" s="97"/>
      <c r="RA349" s="97"/>
      <c r="RB349" s="97"/>
      <c r="RC349" s="97"/>
      <c r="RD349" s="97"/>
      <c r="RE349" s="97"/>
      <c r="RF349" s="97"/>
      <c r="RG349" s="97"/>
      <c r="RH349" s="97"/>
      <c r="RI349" s="97"/>
      <c r="RJ349" s="97"/>
      <c r="RK349" s="97"/>
      <c r="RL349" s="97"/>
      <c r="RM349" s="97"/>
      <c r="RN349" s="97"/>
      <c r="RO349" s="97"/>
      <c r="RP349" s="97"/>
      <c r="RQ349" s="97"/>
      <c r="RR349" s="97"/>
      <c r="RS349" s="97"/>
      <c r="RT349" s="97"/>
      <c r="RU349" s="97"/>
      <c r="RV349" s="97"/>
      <c r="RW349" s="97"/>
      <c r="RX349" s="97"/>
      <c r="RY349" s="97"/>
      <c r="RZ349" s="97"/>
      <c r="SA349" s="97"/>
      <c r="SB349" s="97"/>
      <c r="SC349" s="97"/>
      <c r="SD349" s="97"/>
      <c r="SE349" s="97"/>
      <c r="SF349" s="97"/>
      <c r="SG349" s="97"/>
      <c r="SH349" s="97"/>
      <c r="SI349" s="97"/>
      <c r="SJ349" s="97"/>
      <c r="SK349" s="97"/>
      <c r="SL349" s="97"/>
      <c r="SM349" s="97"/>
      <c r="SN349" s="97"/>
      <c r="SO349" s="97"/>
      <c r="SP349" s="97"/>
      <c r="SQ349" s="97"/>
      <c r="SR349" s="97"/>
      <c r="SS349" s="97"/>
      <c r="ST349" s="97"/>
      <c r="SU349" s="97"/>
      <c r="SV349" s="97"/>
      <c r="SW349" s="97"/>
      <c r="SX349" s="97"/>
      <c r="SY349" s="97"/>
      <c r="SZ349" s="97"/>
      <c r="TA349" s="97"/>
      <c r="TB349" s="97"/>
      <c r="TC349" s="97"/>
      <c r="TD349" s="97"/>
      <c r="TE349" s="97"/>
      <c r="TF349" s="97"/>
      <c r="TG349" s="97"/>
      <c r="TH349" s="97"/>
      <c r="TI349" s="97"/>
      <c r="TJ349" s="97"/>
      <c r="TK349" s="97"/>
      <c r="TL349" s="97"/>
      <c r="TM349" s="97"/>
      <c r="TN349" s="97"/>
      <c r="TO349" s="97"/>
      <c r="TP349" s="97"/>
      <c r="TQ349" s="97"/>
      <c r="TR349" s="97"/>
      <c r="TS349" s="97"/>
      <c r="TT349" s="97"/>
      <c r="TU349" s="97"/>
      <c r="TV349" s="97"/>
      <c r="TW349" s="97"/>
      <c r="TX349" s="97"/>
      <c r="TY349" s="97"/>
      <c r="TZ349" s="97"/>
      <c r="UA349" s="97"/>
      <c r="UB349" s="97"/>
      <c r="UC349" s="97"/>
      <c r="UD349" s="97"/>
      <c r="UE349" s="97"/>
      <c r="UF349" s="97"/>
      <c r="UG349" s="97"/>
      <c r="UH349" s="97"/>
      <c r="UI349" s="97"/>
      <c r="UJ349" s="97"/>
      <c r="UK349" s="97"/>
      <c r="UL349" s="97"/>
      <c r="UM349" s="97"/>
      <c r="UN349" s="97"/>
      <c r="UO349" s="97"/>
      <c r="UP349" s="97"/>
      <c r="UQ349" s="97"/>
      <c r="UR349" s="97"/>
      <c r="US349" s="97"/>
      <c r="UT349" s="97"/>
      <c r="UU349" s="97"/>
      <c r="UV349" s="97"/>
      <c r="UW349" s="97"/>
      <c r="UX349" s="97"/>
      <c r="UY349" s="97"/>
      <c r="UZ349" s="97"/>
      <c r="VA349" s="97"/>
      <c r="VB349" s="97"/>
      <c r="VC349" s="97"/>
      <c r="VD349" s="97"/>
      <c r="VE349" s="97"/>
      <c r="VF349" s="97"/>
    </row>
    <row r="350" spans="1:578" s="98" customFormat="1" ht="15">
      <c r="A350" s="84">
        <v>272</v>
      </c>
      <c r="B350" s="29" t="s">
        <v>43</v>
      </c>
      <c r="C350" s="85" t="s">
        <v>44</v>
      </c>
      <c r="D350" s="86">
        <v>203</v>
      </c>
      <c r="E350" s="85" t="s">
        <v>45</v>
      </c>
      <c r="F350" s="25" t="s">
        <v>46</v>
      </c>
      <c r="G350" s="29" t="s">
        <v>850</v>
      </c>
      <c r="H350" s="26" t="s">
        <v>851</v>
      </c>
      <c r="I350" s="89">
        <v>37516</v>
      </c>
      <c r="J350" s="90" t="s">
        <v>87</v>
      </c>
      <c r="K350" s="90"/>
      <c r="L350" s="88">
        <v>40</v>
      </c>
      <c r="M350" s="88" t="s">
        <v>54</v>
      </c>
      <c r="N350" s="88" t="s">
        <v>59</v>
      </c>
      <c r="O350" s="26" t="s">
        <v>88</v>
      </c>
      <c r="P350" s="34" t="s">
        <v>1177</v>
      </c>
      <c r="Q350" s="34" t="s">
        <v>1148</v>
      </c>
      <c r="R350" s="88">
        <v>1</v>
      </c>
      <c r="S350" s="92">
        <v>13012</v>
      </c>
      <c r="T350" s="92">
        <v>600</v>
      </c>
      <c r="U350" s="92"/>
      <c r="V350" s="91">
        <f t="shared" si="151"/>
        <v>13612</v>
      </c>
      <c r="W350" s="92"/>
      <c r="X350" s="92"/>
      <c r="Y350" s="92">
        <f t="shared" si="152"/>
        <v>13612</v>
      </c>
      <c r="Z350" s="92">
        <v>957</v>
      </c>
      <c r="AA350" s="92">
        <v>661</v>
      </c>
      <c r="AB350" s="93">
        <f>102.68*4</f>
        <v>410.72</v>
      </c>
      <c r="AC350" s="92">
        <f t="shared" si="153"/>
        <v>2382.1</v>
      </c>
      <c r="AD350" s="92">
        <f t="shared" si="154"/>
        <v>408.35999999999996</v>
      </c>
      <c r="AE350" s="92">
        <f t="shared" si="155"/>
        <v>694.21199999999999</v>
      </c>
      <c r="AF350" s="92">
        <f t="shared" si="156"/>
        <v>272.24</v>
      </c>
      <c r="AG350" s="92">
        <f t="shared" si="157"/>
        <v>2538.3333333333335</v>
      </c>
      <c r="AH350" s="92">
        <f t="shared" si="158"/>
        <v>25383.333333333336</v>
      </c>
      <c r="AI350" s="92">
        <f t="shared" si="159"/>
        <v>7615</v>
      </c>
      <c r="AJ350" s="92">
        <f t="shared" si="161"/>
        <v>22359.020888888892</v>
      </c>
      <c r="AK350" s="92">
        <f t="shared" si="160"/>
        <v>268308.25066666672</v>
      </c>
      <c r="AL350" s="92"/>
      <c r="AM350" s="92"/>
      <c r="AN350" s="92"/>
      <c r="AO350" s="92"/>
      <c r="AP350" s="97"/>
      <c r="AQ350" s="94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  <c r="FB350" s="97"/>
      <c r="FC350" s="97"/>
      <c r="FD350" s="97"/>
      <c r="FE350" s="97"/>
      <c r="FF350" s="97"/>
      <c r="FG350" s="97"/>
      <c r="FH350" s="97"/>
      <c r="FI350" s="97"/>
      <c r="FJ350" s="97"/>
      <c r="FK350" s="97"/>
      <c r="FL350" s="97"/>
      <c r="FM350" s="97"/>
      <c r="FN350" s="97"/>
      <c r="FO350" s="97"/>
      <c r="FP350" s="97"/>
      <c r="FQ350" s="97"/>
      <c r="FR350" s="97"/>
      <c r="FS350" s="97"/>
      <c r="FT350" s="97"/>
      <c r="FU350" s="97"/>
      <c r="FV350" s="97"/>
      <c r="FW350" s="97"/>
      <c r="FX350" s="97"/>
      <c r="FY350" s="97"/>
      <c r="FZ350" s="97"/>
      <c r="GA350" s="97"/>
      <c r="GB350" s="97"/>
      <c r="GC350" s="97"/>
      <c r="GD350" s="97"/>
      <c r="GE350" s="97"/>
      <c r="GF350" s="97"/>
      <c r="GG350" s="97"/>
      <c r="GH350" s="97"/>
      <c r="GI350" s="97"/>
      <c r="GJ350" s="97"/>
      <c r="GK350" s="97"/>
      <c r="GL350" s="97"/>
      <c r="GM350" s="97"/>
      <c r="GN350" s="97"/>
      <c r="GO350" s="97"/>
      <c r="GP350" s="97"/>
      <c r="GQ350" s="97"/>
      <c r="GR350" s="97"/>
      <c r="GS350" s="97"/>
      <c r="GT350" s="97"/>
      <c r="GU350" s="97"/>
      <c r="GV350" s="97"/>
      <c r="GW350" s="97"/>
      <c r="GX350" s="97"/>
      <c r="GY350" s="97"/>
      <c r="GZ350" s="97"/>
      <c r="HA350" s="97"/>
      <c r="HB350" s="97"/>
      <c r="HC350" s="97"/>
      <c r="HD350" s="97"/>
      <c r="HE350" s="97"/>
      <c r="HF350" s="97"/>
      <c r="HG350" s="97"/>
      <c r="HH350" s="97"/>
      <c r="HI350" s="97"/>
      <c r="HJ350" s="97"/>
      <c r="HK350" s="97"/>
      <c r="HL350" s="97"/>
      <c r="HM350" s="97"/>
      <c r="HN350" s="97"/>
      <c r="HO350" s="97"/>
      <c r="HP350" s="97"/>
      <c r="HQ350" s="97"/>
      <c r="HR350" s="97"/>
      <c r="HS350" s="97"/>
      <c r="HT350" s="97"/>
      <c r="HU350" s="97"/>
      <c r="HV350" s="97"/>
      <c r="HW350" s="97"/>
      <c r="HX350" s="97"/>
      <c r="HY350" s="97"/>
      <c r="HZ350" s="97"/>
      <c r="IA350" s="97"/>
      <c r="IB350" s="97"/>
      <c r="IC350" s="97"/>
      <c r="ID350" s="97"/>
      <c r="IE350" s="97"/>
      <c r="IF350" s="97"/>
      <c r="IG350" s="97"/>
      <c r="IH350" s="97"/>
      <c r="II350" s="97"/>
      <c r="IJ350" s="97"/>
      <c r="IK350" s="97"/>
      <c r="IL350" s="97"/>
      <c r="IM350" s="97"/>
      <c r="IN350" s="97"/>
      <c r="IO350" s="97"/>
      <c r="IP350" s="97"/>
      <c r="IQ350" s="97"/>
      <c r="IR350" s="97"/>
      <c r="IS350" s="97"/>
      <c r="IT350" s="97"/>
      <c r="IU350" s="97"/>
      <c r="IV350" s="97"/>
      <c r="IW350" s="97"/>
      <c r="IX350" s="97"/>
      <c r="IY350" s="97"/>
      <c r="IZ350" s="97"/>
      <c r="JA350" s="97"/>
      <c r="JB350" s="97"/>
      <c r="JC350" s="97"/>
      <c r="JD350" s="97"/>
      <c r="JE350" s="97"/>
      <c r="JF350" s="97"/>
      <c r="JG350" s="97"/>
      <c r="JH350" s="97"/>
      <c r="JI350" s="97"/>
      <c r="JJ350" s="97"/>
      <c r="JK350" s="97"/>
      <c r="JL350" s="97"/>
      <c r="JM350" s="97"/>
      <c r="JN350" s="97"/>
      <c r="JO350" s="97"/>
      <c r="JP350" s="97"/>
      <c r="JQ350" s="97"/>
      <c r="JR350" s="97"/>
      <c r="JS350" s="97"/>
      <c r="JT350" s="97"/>
      <c r="JU350" s="97"/>
      <c r="JV350" s="97"/>
      <c r="JW350" s="97"/>
      <c r="JX350" s="97"/>
      <c r="JY350" s="97"/>
      <c r="JZ350" s="97"/>
      <c r="KA350" s="97"/>
      <c r="KB350" s="97"/>
      <c r="KC350" s="97"/>
      <c r="KD350" s="97"/>
      <c r="KE350" s="97"/>
      <c r="KF350" s="97"/>
      <c r="KG350" s="97"/>
      <c r="KH350" s="97"/>
      <c r="KI350" s="97"/>
      <c r="KJ350" s="97"/>
      <c r="KK350" s="97"/>
      <c r="KL350" s="97"/>
      <c r="KM350" s="97"/>
      <c r="KN350" s="97"/>
      <c r="KO350" s="97"/>
      <c r="KP350" s="97"/>
      <c r="KQ350" s="97"/>
      <c r="KR350" s="97"/>
      <c r="KS350" s="97"/>
      <c r="KT350" s="97"/>
      <c r="KU350" s="97"/>
      <c r="KV350" s="97"/>
      <c r="KW350" s="97"/>
      <c r="KX350" s="97"/>
      <c r="KY350" s="97"/>
      <c r="KZ350" s="97"/>
      <c r="LA350" s="97"/>
      <c r="LB350" s="97"/>
      <c r="LC350" s="97"/>
      <c r="LD350" s="97"/>
      <c r="LE350" s="97"/>
      <c r="LF350" s="97"/>
      <c r="LG350" s="97"/>
      <c r="LH350" s="97"/>
      <c r="LI350" s="97"/>
      <c r="LJ350" s="97"/>
      <c r="LK350" s="97"/>
      <c r="LL350" s="97"/>
      <c r="LM350" s="97"/>
      <c r="LN350" s="97"/>
      <c r="LO350" s="97"/>
      <c r="LP350" s="97"/>
      <c r="LQ350" s="97"/>
      <c r="LR350" s="97"/>
      <c r="LS350" s="97"/>
      <c r="LT350" s="97"/>
      <c r="LU350" s="97"/>
      <c r="LV350" s="97"/>
      <c r="LW350" s="97"/>
      <c r="LX350" s="97"/>
      <c r="LY350" s="97"/>
      <c r="LZ350" s="97"/>
      <c r="MA350" s="97"/>
      <c r="MB350" s="97"/>
      <c r="MC350" s="97"/>
      <c r="MD350" s="97"/>
      <c r="ME350" s="97"/>
      <c r="MF350" s="97"/>
      <c r="MG350" s="97"/>
      <c r="MH350" s="97"/>
      <c r="MI350" s="97"/>
      <c r="MJ350" s="97"/>
      <c r="MK350" s="97"/>
      <c r="ML350" s="97"/>
      <c r="MM350" s="97"/>
      <c r="MN350" s="97"/>
      <c r="MO350" s="97"/>
      <c r="MP350" s="97"/>
      <c r="MQ350" s="97"/>
      <c r="MR350" s="97"/>
      <c r="MS350" s="97"/>
      <c r="MT350" s="97"/>
      <c r="MU350" s="97"/>
      <c r="MV350" s="97"/>
      <c r="MW350" s="97"/>
      <c r="MX350" s="97"/>
      <c r="MY350" s="97"/>
      <c r="MZ350" s="97"/>
      <c r="NA350" s="97"/>
      <c r="NB350" s="97"/>
      <c r="NC350" s="97"/>
      <c r="ND350" s="97"/>
      <c r="NE350" s="97"/>
      <c r="NF350" s="97"/>
      <c r="NG350" s="97"/>
      <c r="NH350" s="97"/>
      <c r="NI350" s="97"/>
      <c r="NJ350" s="97"/>
      <c r="NK350" s="97"/>
      <c r="NL350" s="97"/>
      <c r="NM350" s="97"/>
      <c r="NN350" s="97"/>
      <c r="NO350" s="97"/>
      <c r="NP350" s="97"/>
      <c r="NQ350" s="97"/>
      <c r="NR350" s="97"/>
      <c r="NS350" s="97"/>
      <c r="NT350" s="97"/>
      <c r="NU350" s="97"/>
      <c r="NV350" s="97"/>
      <c r="NW350" s="97"/>
      <c r="NX350" s="97"/>
      <c r="NY350" s="97"/>
      <c r="NZ350" s="97"/>
      <c r="OA350" s="97"/>
      <c r="OB350" s="97"/>
      <c r="OC350" s="97"/>
      <c r="OD350" s="97"/>
      <c r="OE350" s="97"/>
      <c r="OF350" s="97"/>
      <c r="OG350" s="97"/>
      <c r="OH350" s="97"/>
      <c r="OI350" s="97"/>
      <c r="OJ350" s="97"/>
      <c r="OK350" s="97"/>
      <c r="OL350" s="97"/>
      <c r="OM350" s="97"/>
      <c r="ON350" s="97"/>
      <c r="OO350" s="97"/>
      <c r="OP350" s="97"/>
      <c r="OQ350" s="97"/>
      <c r="OR350" s="97"/>
      <c r="OS350" s="97"/>
      <c r="OT350" s="97"/>
      <c r="OU350" s="97"/>
      <c r="OV350" s="97"/>
      <c r="OW350" s="97"/>
      <c r="OX350" s="97"/>
      <c r="OY350" s="97"/>
      <c r="OZ350" s="97"/>
      <c r="PA350" s="97"/>
      <c r="PB350" s="97"/>
      <c r="PC350" s="97"/>
      <c r="PD350" s="97"/>
      <c r="PE350" s="97"/>
      <c r="PF350" s="97"/>
      <c r="PG350" s="97"/>
      <c r="PH350" s="97"/>
      <c r="PI350" s="97"/>
      <c r="PJ350" s="97"/>
      <c r="PK350" s="97"/>
      <c r="PL350" s="97"/>
      <c r="PM350" s="97"/>
      <c r="PN350" s="97"/>
      <c r="PO350" s="97"/>
      <c r="PP350" s="97"/>
      <c r="PQ350" s="97"/>
      <c r="PR350" s="97"/>
      <c r="PS350" s="97"/>
      <c r="PT350" s="97"/>
      <c r="PU350" s="97"/>
      <c r="PV350" s="97"/>
      <c r="PW350" s="97"/>
      <c r="PX350" s="97"/>
      <c r="PY350" s="97"/>
      <c r="PZ350" s="97"/>
      <c r="QA350" s="97"/>
      <c r="QB350" s="97"/>
      <c r="QC350" s="97"/>
      <c r="QD350" s="97"/>
      <c r="QE350" s="97"/>
      <c r="QF350" s="97"/>
      <c r="QG350" s="97"/>
      <c r="QH350" s="97"/>
      <c r="QI350" s="97"/>
      <c r="QJ350" s="97"/>
      <c r="QK350" s="97"/>
      <c r="QL350" s="97"/>
      <c r="QM350" s="97"/>
      <c r="QN350" s="97"/>
      <c r="QO350" s="97"/>
      <c r="QP350" s="97"/>
      <c r="QQ350" s="97"/>
      <c r="QR350" s="97"/>
      <c r="QS350" s="97"/>
      <c r="QT350" s="97"/>
      <c r="QU350" s="97"/>
      <c r="QV350" s="97"/>
      <c r="QW350" s="97"/>
      <c r="QX350" s="97"/>
      <c r="QY350" s="97"/>
      <c r="QZ350" s="97"/>
      <c r="RA350" s="97"/>
      <c r="RB350" s="97"/>
      <c r="RC350" s="97"/>
      <c r="RD350" s="97"/>
      <c r="RE350" s="97"/>
      <c r="RF350" s="97"/>
      <c r="RG350" s="97"/>
      <c r="RH350" s="97"/>
      <c r="RI350" s="97"/>
      <c r="RJ350" s="97"/>
      <c r="RK350" s="97"/>
      <c r="RL350" s="97"/>
      <c r="RM350" s="97"/>
      <c r="RN350" s="97"/>
      <c r="RO350" s="97"/>
      <c r="RP350" s="97"/>
      <c r="RQ350" s="97"/>
      <c r="RR350" s="97"/>
      <c r="RS350" s="97"/>
      <c r="RT350" s="97"/>
      <c r="RU350" s="97"/>
      <c r="RV350" s="97"/>
      <c r="RW350" s="97"/>
      <c r="RX350" s="97"/>
      <c r="RY350" s="97"/>
      <c r="RZ350" s="97"/>
      <c r="SA350" s="97"/>
      <c r="SB350" s="97"/>
      <c r="SC350" s="97"/>
      <c r="SD350" s="97"/>
      <c r="SE350" s="97"/>
      <c r="SF350" s="97"/>
      <c r="SG350" s="97"/>
      <c r="SH350" s="97"/>
      <c r="SI350" s="97"/>
      <c r="SJ350" s="97"/>
      <c r="SK350" s="97"/>
      <c r="SL350" s="97"/>
      <c r="SM350" s="97"/>
      <c r="SN350" s="97"/>
      <c r="SO350" s="97"/>
      <c r="SP350" s="97"/>
      <c r="SQ350" s="97"/>
      <c r="SR350" s="97"/>
      <c r="SS350" s="97"/>
      <c r="ST350" s="97"/>
      <c r="SU350" s="97"/>
      <c r="SV350" s="97"/>
      <c r="SW350" s="97"/>
      <c r="SX350" s="97"/>
      <c r="SY350" s="97"/>
      <c r="SZ350" s="97"/>
      <c r="TA350" s="97"/>
      <c r="TB350" s="97"/>
      <c r="TC350" s="97"/>
      <c r="TD350" s="97"/>
      <c r="TE350" s="97"/>
      <c r="TF350" s="97"/>
      <c r="TG350" s="97"/>
      <c r="TH350" s="97"/>
      <c r="TI350" s="97"/>
      <c r="TJ350" s="97"/>
      <c r="TK350" s="97"/>
      <c r="TL350" s="97"/>
      <c r="TM350" s="97"/>
      <c r="TN350" s="97"/>
      <c r="TO350" s="97"/>
      <c r="TP350" s="97"/>
      <c r="TQ350" s="97"/>
      <c r="TR350" s="97"/>
      <c r="TS350" s="97"/>
      <c r="TT350" s="97"/>
      <c r="TU350" s="97"/>
      <c r="TV350" s="97"/>
      <c r="TW350" s="97"/>
      <c r="TX350" s="97"/>
      <c r="TY350" s="97"/>
      <c r="TZ350" s="97"/>
      <c r="UA350" s="97"/>
      <c r="UB350" s="97"/>
      <c r="UC350" s="97"/>
      <c r="UD350" s="97"/>
      <c r="UE350" s="97"/>
      <c r="UF350" s="97"/>
      <c r="UG350" s="97"/>
      <c r="UH350" s="97"/>
      <c r="UI350" s="97"/>
      <c r="UJ350" s="97"/>
      <c r="UK350" s="97"/>
      <c r="UL350" s="97"/>
      <c r="UM350" s="97"/>
      <c r="UN350" s="97"/>
      <c r="UO350" s="97"/>
      <c r="UP350" s="97"/>
      <c r="UQ350" s="97"/>
      <c r="UR350" s="97"/>
      <c r="US350" s="97"/>
      <c r="UT350" s="97"/>
      <c r="UU350" s="97"/>
      <c r="UV350" s="97"/>
      <c r="UW350" s="97"/>
      <c r="UX350" s="97"/>
      <c r="UY350" s="97"/>
      <c r="UZ350" s="97"/>
      <c r="VA350" s="97"/>
      <c r="VB350" s="97"/>
      <c r="VC350" s="97"/>
      <c r="VD350" s="97"/>
      <c r="VE350" s="97"/>
      <c r="VF350" s="97"/>
    </row>
    <row r="351" spans="1:578" s="98" customFormat="1" ht="15">
      <c r="A351" s="84">
        <v>273</v>
      </c>
      <c r="B351" s="29" t="s">
        <v>43</v>
      </c>
      <c r="C351" s="85" t="s">
        <v>44</v>
      </c>
      <c r="D351" s="86">
        <v>203</v>
      </c>
      <c r="E351" s="85" t="s">
        <v>45</v>
      </c>
      <c r="F351" s="25" t="s">
        <v>46</v>
      </c>
      <c r="G351" s="29" t="s">
        <v>852</v>
      </c>
      <c r="H351" s="26" t="s">
        <v>853</v>
      </c>
      <c r="I351" s="89">
        <v>41442</v>
      </c>
      <c r="J351" s="90" t="s">
        <v>260</v>
      </c>
      <c r="K351" s="90"/>
      <c r="L351" s="88">
        <v>40</v>
      </c>
      <c r="M351" s="88" t="s">
        <v>54</v>
      </c>
      <c r="N351" s="88" t="s">
        <v>59</v>
      </c>
      <c r="O351" s="26" t="s">
        <v>261</v>
      </c>
      <c r="P351" s="34" t="s">
        <v>1179</v>
      </c>
      <c r="Q351" s="34" t="s">
        <v>1148</v>
      </c>
      <c r="R351" s="88">
        <v>1</v>
      </c>
      <c r="S351" s="92">
        <v>13405</v>
      </c>
      <c r="T351" s="92">
        <v>600</v>
      </c>
      <c r="U351" s="92"/>
      <c r="V351" s="91">
        <f t="shared" si="151"/>
        <v>14005</v>
      </c>
      <c r="W351" s="92"/>
      <c r="X351" s="92"/>
      <c r="Y351" s="92">
        <f t="shared" si="152"/>
        <v>14005</v>
      </c>
      <c r="Z351" s="92">
        <v>1046</v>
      </c>
      <c r="AA351" s="92">
        <v>666</v>
      </c>
      <c r="AB351" s="93">
        <f>102.68*2</f>
        <v>205.36</v>
      </c>
      <c r="AC351" s="92">
        <f t="shared" si="153"/>
        <v>2450.875</v>
      </c>
      <c r="AD351" s="92">
        <f t="shared" si="154"/>
        <v>420.15</v>
      </c>
      <c r="AE351" s="92">
        <f t="shared" si="155"/>
        <v>714.255</v>
      </c>
      <c r="AF351" s="92">
        <f t="shared" si="156"/>
        <v>280.10000000000002</v>
      </c>
      <c r="AG351" s="92">
        <f t="shared" si="157"/>
        <v>2619.5</v>
      </c>
      <c r="AH351" s="92">
        <f t="shared" si="158"/>
        <v>26195</v>
      </c>
      <c r="AI351" s="92">
        <f t="shared" si="159"/>
        <v>7858.5</v>
      </c>
      <c r="AJ351" s="92">
        <f t="shared" si="161"/>
        <v>22843.823333333334</v>
      </c>
      <c r="AK351" s="92">
        <f t="shared" si="160"/>
        <v>274125.88</v>
      </c>
      <c r="AL351" s="92"/>
      <c r="AM351" s="92"/>
      <c r="AN351" s="92"/>
      <c r="AO351" s="92"/>
      <c r="AP351" s="97"/>
      <c r="AQ351" s="94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  <c r="CT351" s="97"/>
      <c r="CU351" s="97"/>
      <c r="CV351" s="97"/>
      <c r="CW351" s="97"/>
      <c r="CX351" s="97"/>
      <c r="CY351" s="97"/>
      <c r="CZ351" s="97"/>
      <c r="DA351" s="97"/>
      <c r="DB351" s="97"/>
      <c r="DC351" s="97"/>
      <c r="DD351" s="97"/>
      <c r="DE351" s="97"/>
      <c r="DF351" s="97"/>
      <c r="DG351" s="97"/>
      <c r="DH351" s="97"/>
      <c r="DI351" s="97"/>
      <c r="DJ351" s="97"/>
      <c r="DK351" s="97"/>
      <c r="DL351" s="97"/>
      <c r="DM351" s="97"/>
      <c r="DN351" s="97"/>
      <c r="DO351" s="97"/>
      <c r="DP351" s="97"/>
      <c r="DQ351" s="97"/>
      <c r="DR351" s="97"/>
      <c r="DS351" s="97"/>
      <c r="DT351" s="97"/>
      <c r="DU351" s="97"/>
      <c r="DV351" s="97"/>
      <c r="DW351" s="97"/>
      <c r="DX351" s="97"/>
      <c r="DY351" s="97"/>
      <c r="DZ351" s="97"/>
      <c r="EA351" s="97"/>
      <c r="EB351" s="97"/>
      <c r="EC351" s="97"/>
      <c r="ED351" s="97"/>
      <c r="EE351" s="97"/>
      <c r="EF351" s="97"/>
      <c r="EG351" s="97"/>
      <c r="EH351" s="97"/>
      <c r="EI351" s="97"/>
      <c r="EJ351" s="97"/>
      <c r="EK351" s="97"/>
      <c r="EL351" s="97"/>
      <c r="EM351" s="97"/>
      <c r="EN351" s="97"/>
      <c r="EO351" s="97"/>
      <c r="EP351" s="97"/>
      <c r="EQ351" s="97"/>
      <c r="ER351" s="97"/>
      <c r="ES351" s="97"/>
      <c r="ET351" s="97"/>
      <c r="EU351" s="97"/>
      <c r="EV351" s="97"/>
      <c r="EW351" s="97"/>
      <c r="EX351" s="97"/>
      <c r="EY351" s="97"/>
      <c r="EZ351" s="97"/>
      <c r="FA351" s="97"/>
      <c r="FB351" s="97"/>
      <c r="FC351" s="97"/>
      <c r="FD351" s="97"/>
      <c r="FE351" s="97"/>
      <c r="FF351" s="97"/>
      <c r="FG351" s="97"/>
      <c r="FH351" s="97"/>
      <c r="FI351" s="97"/>
      <c r="FJ351" s="97"/>
      <c r="FK351" s="97"/>
      <c r="FL351" s="97"/>
      <c r="FM351" s="97"/>
      <c r="FN351" s="97"/>
      <c r="FO351" s="97"/>
      <c r="FP351" s="97"/>
      <c r="FQ351" s="97"/>
      <c r="FR351" s="97"/>
      <c r="FS351" s="97"/>
      <c r="FT351" s="97"/>
      <c r="FU351" s="97"/>
      <c r="FV351" s="97"/>
      <c r="FW351" s="97"/>
      <c r="FX351" s="97"/>
      <c r="FY351" s="97"/>
      <c r="FZ351" s="97"/>
      <c r="GA351" s="97"/>
      <c r="GB351" s="97"/>
      <c r="GC351" s="97"/>
      <c r="GD351" s="97"/>
      <c r="GE351" s="97"/>
      <c r="GF351" s="97"/>
      <c r="GG351" s="97"/>
      <c r="GH351" s="97"/>
      <c r="GI351" s="97"/>
      <c r="GJ351" s="97"/>
      <c r="GK351" s="97"/>
      <c r="GL351" s="97"/>
      <c r="GM351" s="97"/>
      <c r="GN351" s="97"/>
      <c r="GO351" s="97"/>
      <c r="GP351" s="97"/>
      <c r="GQ351" s="97"/>
      <c r="GR351" s="97"/>
      <c r="GS351" s="97"/>
      <c r="GT351" s="97"/>
      <c r="GU351" s="97"/>
      <c r="GV351" s="97"/>
      <c r="GW351" s="97"/>
      <c r="GX351" s="97"/>
      <c r="GY351" s="97"/>
      <c r="GZ351" s="97"/>
      <c r="HA351" s="97"/>
      <c r="HB351" s="97"/>
      <c r="HC351" s="97"/>
      <c r="HD351" s="97"/>
      <c r="HE351" s="97"/>
      <c r="HF351" s="97"/>
      <c r="HG351" s="97"/>
      <c r="HH351" s="97"/>
      <c r="HI351" s="97"/>
      <c r="HJ351" s="97"/>
      <c r="HK351" s="97"/>
      <c r="HL351" s="97"/>
      <c r="HM351" s="97"/>
      <c r="HN351" s="97"/>
      <c r="HO351" s="97"/>
      <c r="HP351" s="97"/>
      <c r="HQ351" s="97"/>
      <c r="HR351" s="97"/>
      <c r="HS351" s="97"/>
      <c r="HT351" s="97"/>
      <c r="HU351" s="97"/>
      <c r="HV351" s="97"/>
      <c r="HW351" s="97"/>
      <c r="HX351" s="97"/>
      <c r="HY351" s="97"/>
      <c r="HZ351" s="97"/>
      <c r="IA351" s="97"/>
      <c r="IB351" s="97"/>
      <c r="IC351" s="97"/>
      <c r="ID351" s="97"/>
      <c r="IE351" s="97"/>
      <c r="IF351" s="97"/>
      <c r="IG351" s="97"/>
      <c r="IH351" s="97"/>
      <c r="II351" s="97"/>
      <c r="IJ351" s="97"/>
      <c r="IK351" s="97"/>
      <c r="IL351" s="97"/>
      <c r="IM351" s="97"/>
      <c r="IN351" s="97"/>
      <c r="IO351" s="97"/>
      <c r="IP351" s="97"/>
      <c r="IQ351" s="97"/>
      <c r="IR351" s="97"/>
      <c r="IS351" s="97"/>
      <c r="IT351" s="97"/>
      <c r="IU351" s="97"/>
      <c r="IV351" s="97"/>
      <c r="IW351" s="97"/>
      <c r="IX351" s="97"/>
      <c r="IY351" s="97"/>
      <c r="IZ351" s="97"/>
      <c r="JA351" s="97"/>
      <c r="JB351" s="97"/>
      <c r="JC351" s="97"/>
      <c r="JD351" s="97"/>
      <c r="JE351" s="97"/>
      <c r="JF351" s="97"/>
      <c r="JG351" s="97"/>
      <c r="JH351" s="97"/>
      <c r="JI351" s="97"/>
      <c r="JJ351" s="97"/>
      <c r="JK351" s="97"/>
      <c r="JL351" s="97"/>
      <c r="JM351" s="97"/>
      <c r="JN351" s="97"/>
      <c r="JO351" s="97"/>
      <c r="JP351" s="97"/>
      <c r="JQ351" s="97"/>
      <c r="JR351" s="97"/>
      <c r="JS351" s="97"/>
      <c r="JT351" s="97"/>
      <c r="JU351" s="97"/>
      <c r="JV351" s="97"/>
      <c r="JW351" s="97"/>
      <c r="JX351" s="97"/>
      <c r="JY351" s="97"/>
      <c r="JZ351" s="97"/>
      <c r="KA351" s="97"/>
      <c r="KB351" s="97"/>
      <c r="KC351" s="97"/>
      <c r="KD351" s="97"/>
      <c r="KE351" s="97"/>
      <c r="KF351" s="97"/>
      <c r="KG351" s="97"/>
      <c r="KH351" s="97"/>
      <c r="KI351" s="97"/>
      <c r="KJ351" s="97"/>
      <c r="KK351" s="97"/>
      <c r="KL351" s="97"/>
      <c r="KM351" s="97"/>
      <c r="KN351" s="97"/>
      <c r="KO351" s="97"/>
      <c r="KP351" s="97"/>
      <c r="KQ351" s="97"/>
      <c r="KR351" s="97"/>
      <c r="KS351" s="97"/>
      <c r="KT351" s="97"/>
      <c r="KU351" s="97"/>
      <c r="KV351" s="97"/>
      <c r="KW351" s="97"/>
      <c r="KX351" s="97"/>
      <c r="KY351" s="97"/>
      <c r="KZ351" s="97"/>
      <c r="LA351" s="97"/>
      <c r="LB351" s="97"/>
      <c r="LC351" s="97"/>
      <c r="LD351" s="97"/>
      <c r="LE351" s="97"/>
      <c r="LF351" s="97"/>
      <c r="LG351" s="97"/>
      <c r="LH351" s="97"/>
      <c r="LI351" s="97"/>
      <c r="LJ351" s="97"/>
      <c r="LK351" s="97"/>
      <c r="LL351" s="97"/>
      <c r="LM351" s="97"/>
      <c r="LN351" s="97"/>
      <c r="LO351" s="97"/>
      <c r="LP351" s="97"/>
      <c r="LQ351" s="97"/>
      <c r="LR351" s="97"/>
      <c r="LS351" s="97"/>
      <c r="LT351" s="97"/>
      <c r="LU351" s="97"/>
      <c r="LV351" s="97"/>
      <c r="LW351" s="97"/>
      <c r="LX351" s="97"/>
      <c r="LY351" s="97"/>
      <c r="LZ351" s="97"/>
      <c r="MA351" s="97"/>
      <c r="MB351" s="97"/>
      <c r="MC351" s="97"/>
      <c r="MD351" s="97"/>
      <c r="ME351" s="97"/>
      <c r="MF351" s="97"/>
      <c r="MG351" s="97"/>
      <c r="MH351" s="97"/>
      <c r="MI351" s="97"/>
      <c r="MJ351" s="97"/>
      <c r="MK351" s="97"/>
      <c r="ML351" s="97"/>
      <c r="MM351" s="97"/>
      <c r="MN351" s="97"/>
      <c r="MO351" s="97"/>
      <c r="MP351" s="97"/>
      <c r="MQ351" s="97"/>
      <c r="MR351" s="97"/>
      <c r="MS351" s="97"/>
      <c r="MT351" s="97"/>
      <c r="MU351" s="97"/>
      <c r="MV351" s="97"/>
      <c r="MW351" s="97"/>
      <c r="MX351" s="97"/>
      <c r="MY351" s="97"/>
      <c r="MZ351" s="97"/>
      <c r="NA351" s="97"/>
      <c r="NB351" s="97"/>
      <c r="NC351" s="97"/>
      <c r="ND351" s="97"/>
      <c r="NE351" s="97"/>
      <c r="NF351" s="97"/>
      <c r="NG351" s="97"/>
      <c r="NH351" s="97"/>
      <c r="NI351" s="97"/>
      <c r="NJ351" s="97"/>
      <c r="NK351" s="97"/>
      <c r="NL351" s="97"/>
      <c r="NM351" s="97"/>
      <c r="NN351" s="97"/>
      <c r="NO351" s="97"/>
      <c r="NP351" s="97"/>
      <c r="NQ351" s="97"/>
      <c r="NR351" s="97"/>
      <c r="NS351" s="97"/>
      <c r="NT351" s="97"/>
      <c r="NU351" s="97"/>
      <c r="NV351" s="97"/>
      <c r="NW351" s="97"/>
      <c r="NX351" s="97"/>
      <c r="NY351" s="97"/>
      <c r="NZ351" s="97"/>
      <c r="OA351" s="97"/>
      <c r="OB351" s="97"/>
      <c r="OC351" s="97"/>
      <c r="OD351" s="97"/>
      <c r="OE351" s="97"/>
      <c r="OF351" s="97"/>
      <c r="OG351" s="97"/>
      <c r="OH351" s="97"/>
      <c r="OI351" s="97"/>
      <c r="OJ351" s="97"/>
      <c r="OK351" s="97"/>
      <c r="OL351" s="97"/>
      <c r="OM351" s="97"/>
      <c r="ON351" s="97"/>
      <c r="OO351" s="97"/>
      <c r="OP351" s="97"/>
      <c r="OQ351" s="97"/>
      <c r="OR351" s="97"/>
      <c r="OS351" s="97"/>
      <c r="OT351" s="97"/>
      <c r="OU351" s="97"/>
      <c r="OV351" s="97"/>
      <c r="OW351" s="97"/>
      <c r="OX351" s="97"/>
      <c r="OY351" s="97"/>
      <c r="OZ351" s="97"/>
      <c r="PA351" s="97"/>
      <c r="PB351" s="97"/>
      <c r="PC351" s="97"/>
      <c r="PD351" s="97"/>
      <c r="PE351" s="97"/>
      <c r="PF351" s="97"/>
      <c r="PG351" s="97"/>
      <c r="PH351" s="97"/>
      <c r="PI351" s="97"/>
      <c r="PJ351" s="97"/>
      <c r="PK351" s="97"/>
      <c r="PL351" s="97"/>
      <c r="PM351" s="97"/>
      <c r="PN351" s="97"/>
      <c r="PO351" s="97"/>
      <c r="PP351" s="97"/>
      <c r="PQ351" s="97"/>
      <c r="PR351" s="97"/>
      <c r="PS351" s="97"/>
      <c r="PT351" s="97"/>
      <c r="PU351" s="97"/>
      <c r="PV351" s="97"/>
      <c r="PW351" s="97"/>
      <c r="PX351" s="97"/>
      <c r="PY351" s="97"/>
      <c r="PZ351" s="97"/>
      <c r="QA351" s="97"/>
      <c r="QB351" s="97"/>
      <c r="QC351" s="97"/>
      <c r="QD351" s="97"/>
      <c r="QE351" s="97"/>
      <c r="QF351" s="97"/>
      <c r="QG351" s="97"/>
      <c r="QH351" s="97"/>
      <c r="QI351" s="97"/>
      <c r="QJ351" s="97"/>
      <c r="QK351" s="97"/>
      <c r="QL351" s="97"/>
      <c r="QM351" s="97"/>
      <c r="QN351" s="97"/>
      <c r="QO351" s="97"/>
      <c r="QP351" s="97"/>
      <c r="QQ351" s="97"/>
      <c r="QR351" s="97"/>
      <c r="QS351" s="97"/>
      <c r="QT351" s="97"/>
      <c r="QU351" s="97"/>
      <c r="QV351" s="97"/>
      <c r="QW351" s="97"/>
      <c r="QX351" s="97"/>
      <c r="QY351" s="97"/>
      <c r="QZ351" s="97"/>
      <c r="RA351" s="97"/>
      <c r="RB351" s="97"/>
      <c r="RC351" s="97"/>
      <c r="RD351" s="97"/>
      <c r="RE351" s="97"/>
      <c r="RF351" s="97"/>
      <c r="RG351" s="97"/>
      <c r="RH351" s="97"/>
      <c r="RI351" s="97"/>
      <c r="RJ351" s="97"/>
      <c r="RK351" s="97"/>
      <c r="RL351" s="97"/>
      <c r="RM351" s="97"/>
      <c r="RN351" s="97"/>
      <c r="RO351" s="97"/>
      <c r="RP351" s="97"/>
      <c r="RQ351" s="97"/>
      <c r="RR351" s="97"/>
      <c r="RS351" s="97"/>
      <c r="RT351" s="97"/>
      <c r="RU351" s="97"/>
      <c r="RV351" s="97"/>
      <c r="RW351" s="97"/>
      <c r="RX351" s="97"/>
      <c r="RY351" s="97"/>
      <c r="RZ351" s="97"/>
      <c r="SA351" s="97"/>
      <c r="SB351" s="97"/>
      <c r="SC351" s="97"/>
      <c r="SD351" s="97"/>
      <c r="SE351" s="97"/>
      <c r="SF351" s="97"/>
      <c r="SG351" s="97"/>
      <c r="SH351" s="97"/>
      <c r="SI351" s="97"/>
      <c r="SJ351" s="97"/>
      <c r="SK351" s="97"/>
      <c r="SL351" s="97"/>
      <c r="SM351" s="97"/>
      <c r="SN351" s="97"/>
      <c r="SO351" s="97"/>
      <c r="SP351" s="97"/>
      <c r="SQ351" s="97"/>
      <c r="SR351" s="97"/>
      <c r="SS351" s="97"/>
      <c r="ST351" s="97"/>
      <c r="SU351" s="97"/>
      <c r="SV351" s="97"/>
      <c r="SW351" s="97"/>
      <c r="SX351" s="97"/>
      <c r="SY351" s="97"/>
      <c r="SZ351" s="97"/>
      <c r="TA351" s="97"/>
      <c r="TB351" s="97"/>
      <c r="TC351" s="97"/>
      <c r="TD351" s="97"/>
      <c r="TE351" s="97"/>
      <c r="TF351" s="97"/>
      <c r="TG351" s="97"/>
      <c r="TH351" s="97"/>
      <c r="TI351" s="97"/>
      <c r="TJ351" s="97"/>
      <c r="TK351" s="97"/>
      <c r="TL351" s="97"/>
      <c r="TM351" s="97"/>
      <c r="TN351" s="97"/>
      <c r="TO351" s="97"/>
      <c r="TP351" s="97"/>
      <c r="TQ351" s="97"/>
      <c r="TR351" s="97"/>
      <c r="TS351" s="97"/>
      <c r="TT351" s="97"/>
      <c r="TU351" s="97"/>
      <c r="TV351" s="97"/>
      <c r="TW351" s="97"/>
      <c r="TX351" s="97"/>
      <c r="TY351" s="97"/>
      <c r="TZ351" s="97"/>
      <c r="UA351" s="97"/>
      <c r="UB351" s="97"/>
      <c r="UC351" s="97"/>
      <c r="UD351" s="97"/>
      <c r="UE351" s="97"/>
      <c r="UF351" s="97"/>
      <c r="UG351" s="97"/>
      <c r="UH351" s="97"/>
      <c r="UI351" s="97"/>
      <c r="UJ351" s="97"/>
      <c r="UK351" s="97"/>
      <c r="UL351" s="97"/>
      <c r="UM351" s="97"/>
      <c r="UN351" s="97"/>
      <c r="UO351" s="97"/>
      <c r="UP351" s="97"/>
      <c r="UQ351" s="97"/>
      <c r="UR351" s="97"/>
      <c r="US351" s="97"/>
      <c r="UT351" s="97"/>
      <c r="UU351" s="97"/>
      <c r="UV351" s="97"/>
      <c r="UW351" s="97"/>
      <c r="UX351" s="97"/>
      <c r="UY351" s="97"/>
      <c r="UZ351" s="97"/>
      <c r="VA351" s="97"/>
      <c r="VB351" s="97"/>
      <c r="VC351" s="97"/>
      <c r="VD351" s="97"/>
      <c r="VE351" s="97"/>
      <c r="VF351" s="97"/>
    </row>
    <row r="352" spans="1:578" s="98" customFormat="1" ht="15">
      <c r="A352" s="84">
        <v>274</v>
      </c>
      <c r="B352" s="29" t="s">
        <v>43</v>
      </c>
      <c r="C352" s="85" t="s">
        <v>44</v>
      </c>
      <c r="D352" s="86">
        <v>203</v>
      </c>
      <c r="E352" s="85" t="s">
        <v>45</v>
      </c>
      <c r="F352" s="25" t="s">
        <v>46</v>
      </c>
      <c r="G352" s="29" t="s">
        <v>854</v>
      </c>
      <c r="H352" s="26" t="s">
        <v>855</v>
      </c>
      <c r="I352" s="89">
        <v>34016</v>
      </c>
      <c r="J352" s="90"/>
      <c r="K352" s="90">
        <v>23</v>
      </c>
      <c r="L352" s="88">
        <v>40</v>
      </c>
      <c r="M352" s="88" t="s">
        <v>49</v>
      </c>
      <c r="N352" s="88" t="s">
        <v>50</v>
      </c>
      <c r="O352" s="27" t="s">
        <v>1180</v>
      </c>
      <c r="P352" s="34" t="s">
        <v>1179</v>
      </c>
      <c r="Q352" s="34" t="s">
        <v>1148</v>
      </c>
      <c r="R352" s="88">
        <v>1</v>
      </c>
      <c r="S352" s="91">
        <v>47094</v>
      </c>
      <c r="T352" s="91"/>
      <c r="U352" s="91"/>
      <c r="V352" s="91">
        <f t="shared" si="151"/>
        <v>47094</v>
      </c>
      <c r="W352" s="92"/>
      <c r="X352" s="92"/>
      <c r="Y352" s="92">
        <f t="shared" si="152"/>
        <v>47094</v>
      </c>
      <c r="Z352" s="91">
        <v>1920</v>
      </c>
      <c r="AA352" s="91">
        <v>1376</v>
      </c>
      <c r="AB352" s="93">
        <f>102.68*6</f>
        <v>616.08000000000004</v>
      </c>
      <c r="AC352" s="92">
        <f t="shared" si="153"/>
        <v>8241.4499999999989</v>
      </c>
      <c r="AD352" s="92">
        <f t="shared" si="154"/>
        <v>1412.82</v>
      </c>
      <c r="AE352" s="92">
        <f t="shared" si="155"/>
        <v>2401.7939999999999</v>
      </c>
      <c r="AF352" s="92">
        <f t="shared" si="156"/>
        <v>941.88</v>
      </c>
      <c r="AG352" s="92">
        <f t="shared" si="157"/>
        <v>8398.3333333333339</v>
      </c>
      <c r="AH352" s="92">
        <f t="shared" si="158"/>
        <v>83983.333333333343</v>
      </c>
      <c r="AI352" s="92">
        <f t="shared" si="159"/>
        <v>25195</v>
      </c>
      <c r="AJ352" s="92">
        <f t="shared" si="161"/>
        <v>73802.079555555552</v>
      </c>
      <c r="AK352" s="92">
        <f t="shared" si="160"/>
        <v>885624.95466666669</v>
      </c>
      <c r="AL352" s="92"/>
      <c r="AM352" s="92"/>
      <c r="AN352" s="92"/>
      <c r="AO352" s="92"/>
      <c r="AP352" s="97"/>
      <c r="AQ352" s="94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  <c r="CT352" s="97"/>
      <c r="CU352" s="97"/>
      <c r="CV352" s="97"/>
      <c r="CW352" s="97"/>
      <c r="CX352" s="97"/>
      <c r="CY352" s="97"/>
      <c r="CZ352" s="97"/>
      <c r="DA352" s="97"/>
      <c r="DB352" s="97"/>
      <c r="DC352" s="97"/>
      <c r="DD352" s="97"/>
      <c r="DE352" s="97"/>
      <c r="DF352" s="97"/>
      <c r="DG352" s="97"/>
      <c r="DH352" s="97"/>
      <c r="DI352" s="97"/>
      <c r="DJ352" s="97"/>
      <c r="DK352" s="97"/>
      <c r="DL352" s="97"/>
      <c r="DM352" s="97"/>
      <c r="DN352" s="97"/>
      <c r="DO352" s="97"/>
      <c r="DP352" s="97"/>
      <c r="DQ352" s="97"/>
      <c r="DR352" s="97"/>
      <c r="DS352" s="97"/>
      <c r="DT352" s="97"/>
      <c r="DU352" s="97"/>
      <c r="DV352" s="97"/>
      <c r="DW352" s="97"/>
      <c r="DX352" s="97"/>
      <c r="DY352" s="97"/>
      <c r="DZ352" s="97"/>
      <c r="EA352" s="97"/>
      <c r="EB352" s="97"/>
      <c r="EC352" s="97"/>
      <c r="ED352" s="97"/>
      <c r="EE352" s="97"/>
      <c r="EF352" s="97"/>
      <c r="EG352" s="97"/>
      <c r="EH352" s="97"/>
      <c r="EI352" s="97"/>
      <c r="EJ352" s="97"/>
      <c r="EK352" s="97"/>
      <c r="EL352" s="97"/>
      <c r="EM352" s="97"/>
      <c r="EN352" s="97"/>
      <c r="EO352" s="97"/>
      <c r="EP352" s="97"/>
      <c r="EQ352" s="97"/>
      <c r="ER352" s="97"/>
      <c r="ES352" s="97"/>
      <c r="ET352" s="97"/>
      <c r="EU352" s="97"/>
      <c r="EV352" s="97"/>
      <c r="EW352" s="97"/>
      <c r="EX352" s="97"/>
      <c r="EY352" s="97"/>
      <c r="EZ352" s="97"/>
      <c r="FA352" s="97"/>
      <c r="FB352" s="97"/>
      <c r="FC352" s="97"/>
      <c r="FD352" s="97"/>
      <c r="FE352" s="97"/>
      <c r="FF352" s="97"/>
      <c r="FG352" s="97"/>
      <c r="FH352" s="97"/>
      <c r="FI352" s="97"/>
      <c r="FJ352" s="97"/>
      <c r="FK352" s="97"/>
      <c r="FL352" s="97"/>
      <c r="FM352" s="97"/>
      <c r="FN352" s="97"/>
      <c r="FO352" s="97"/>
      <c r="FP352" s="97"/>
      <c r="FQ352" s="97"/>
      <c r="FR352" s="97"/>
      <c r="FS352" s="97"/>
      <c r="FT352" s="97"/>
      <c r="FU352" s="97"/>
      <c r="FV352" s="97"/>
      <c r="FW352" s="97"/>
      <c r="FX352" s="97"/>
      <c r="FY352" s="97"/>
      <c r="FZ352" s="97"/>
      <c r="GA352" s="97"/>
      <c r="GB352" s="97"/>
      <c r="GC352" s="97"/>
      <c r="GD352" s="97"/>
      <c r="GE352" s="97"/>
      <c r="GF352" s="97"/>
      <c r="GG352" s="97"/>
      <c r="GH352" s="97"/>
      <c r="GI352" s="97"/>
      <c r="GJ352" s="97"/>
      <c r="GK352" s="97"/>
      <c r="GL352" s="97"/>
      <c r="GM352" s="97"/>
      <c r="GN352" s="97"/>
      <c r="GO352" s="97"/>
      <c r="GP352" s="97"/>
      <c r="GQ352" s="97"/>
      <c r="GR352" s="97"/>
      <c r="GS352" s="97"/>
      <c r="GT352" s="97"/>
      <c r="GU352" s="97"/>
      <c r="GV352" s="97"/>
      <c r="GW352" s="97"/>
      <c r="GX352" s="97"/>
      <c r="GY352" s="97"/>
      <c r="GZ352" s="97"/>
      <c r="HA352" s="97"/>
      <c r="HB352" s="97"/>
      <c r="HC352" s="97"/>
      <c r="HD352" s="97"/>
      <c r="HE352" s="97"/>
      <c r="HF352" s="97"/>
      <c r="HG352" s="97"/>
      <c r="HH352" s="97"/>
      <c r="HI352" s="97"/>
      <c r="HJ352" s="97"/>
      <c r="HK352" s="97"/>
      <c r="HL352" s="97"/>
      <c r="HM352" s="97"/>
      <c r="HN352" s="97"/>
      <c r="HO352" s="97"/>
      <c r="HP352" s="97"/>
      <c r="HQ352" s="97"/>
      <c r="HR352" s="97"/>
      <c r="HS352" s="97"/>
      <c r="HT352" s="97"/>
      <c r="HU352" s="97"/>
      <c r="HV352" s="97"/>
      <c r="HW352" s="97"/>
      <c r="HX352" s="97"/>
      <c r="HY352" s="97"/>
      <c r="HZ352" s="97"/>
      <c r="IA352" s="97"/>
      <c r="IB352" s="97"/>
      <c r="IC352" s="97"/>
      <c r="ID352" s="97"/>
      <c r="IE352" s="97"/>
      <c r="IF352" s="97"/>
      <c r="IG352" s="97"/>
      <c r="IH352" s="97"/>
      <c r="II352" s="97"/>
      <c r="IJ352" s="97"/>
      <c r="IK352" s="97"/>
      <c r="IL352" s="97"/>
      <c r="IM352" s="97"/>
      <c r="IN352" s="97"/>
      <c r="IO352" s="97"/>
      <c r="IP352" s="97"/>
      <c r="IQ352" s="97"/>
      <c r="IR352" s="97"/>
      <c r="IS352" s="97"/>
      <c r="IT352" s="97"/>
      <c r="IU352" s="97"/>
      <c r="IV352" s="97"/>
      <c r="IW352" s="97"/>
      <c r="IX352" s="97"/>
      <c r="IY352" s="97"/>
      <c r="IZ352" s="97"/>
      <c r="JA352" s="97"/>
      <c r="JB352" s="97"/>
      <c r="JC352" s="97"/>
      <c r="JD352" s="97"/>
      <c r="JE352" s="97"/>
      <c r="JF352" s="97"/>
      <c r="JG352" s="97"/>
      <c r="JH352" s="97"/>
      <c r="JI352" s="97"/>
      <c r="JJ352" s="97"/>
      <c r="JK352" s="97"/>
      <c r="JL352" s="97"/>
      <c r="JM352" s="97"/>
      <c r="JN352" s="97"/>
      <c r="JO352" s="97"/>
      <c r="JP352" s="97"/>
      <c r="JQ352" s="97"/>
      <c r="JR352" s="97"/>
      <c r="JS352" s="97"/>
      <c r="JT352" s="97"/>
      <c r="JU352" s="97"/>
      <c r="JV352" s="97"/>
      <c r="JW352" s="97"/>
      <c r="JX352" s="97"/>
      <c r="JY352" s="97"/>
      <c r="JZ352" s="97"/>
      <c r="KA352" s="97"/>
      <c r="KB352" s="97"/>
      <c r="KC352" s="97"/>
      <c r="KD352" s="97"/>
      <c r="KE352" s="97"/>
      <c r="KF352" s="97"/>
      <c r="KG352" s="97"/>
      <c r="KH352" s="97"/>
      <c r="KI352" s="97"/>
      <c r="KJ352" s="97"/>
      <c r="KK352" s="97"/>
      <c r="KL352" s="97"/>
      <c r="KM352" s="97"/>
      <c r="KN352" s="97"/>
      <c r="KO352" s="97"/>
      <c r="KP352" s="97"/>
      <c r="KQ352" s="97"/>
      <c r="KR352" s="97"/>
      <c r="KS352" s="97"/>
      <c r="KT352" s="97"/>
      <c r="KU352" s="97"/>
      <c r="KV352" s="97"/>
      <c r="KW352" s="97"/>
      <c r="KX352" s="97"/>
      <c r="KY352" s="97"/>
      <c r="KZ352" s="97"/>
      <c r="LA352" s="97"/>
      <c r="LB352" s="97"/>
      <c r="LC352" s="97"/>
      <c r="LD352" s="97"/>
      <c r="LE352" s="97"/>
      <c r="LF352" s="97"/>
      <c r="LG352" s="97"/>
      <c r="LH352" s="97"/>
      <c r="LI352" s="97"/>
      <c r="LJ352" s="97"/>
      <c r="LK352" s="97"/>
      <c r="LL352" s="97"/>
      <c r="LM352" s="97"/>
      <c r="LN352" s="97"/>
      <c r="LO352" s="97"/>
      <c r="LP352" s="97"/>
      <c r="LQ352" s="97"/>
      <c r="LR352" s="97"/>
      <c r="LS352" s="97"/>
      <c r="LT352" s="97"/>
      <c r="LU352" s="97"/>
      <c r="LV352" s="97"/>
      <c r="LW352" s="97"/>
      <c r="LX352" s="97"/>
      <c r="LY352" s="97"/>
      <c r="LZ352" s="97"/>
      <c r="MA352" s="97"/>
      <c r="MB352" s="97"/>
      <c r="MC352" s="97"/>
      <c r="MD352" s="97"/>
      <c r="ME352" s="97"/>
      <c r="MF352" s="97"/>
      <c r="MG352" s="97"/>
      <c r="MH352" s="97"/>
      <c r="MI352" s="97"/>
      <c r="MJ352" s="97"/>
      <c r="MK352" s="97"/>
      <c r="ML352" s="97"/>
      <c r="MM352" s="97"/>
      <c r="MN352" s="97"/>
      <c r="MO352" s="97"/>
      <c r="MP352" s="97"/>
      <c r="MQ352" s="97"/>
      <c r="MR352" s="97"/>
      <c r="MS352" s="97"/>
      <c r="MT352" s="97"/>
      <c r="MU352" s="97"/>
      <c r="MV352" s="97"/>
      <c r="MW352" s="97"/>
      <c r="MX352" s="97"/>
      <c r="MY352" s="97"/>
      <c r="MZ352" s="97"/>
      <c r="NA352" s="97"/>
      <c r="NB352" s="97"/>
      <c r="NC352" s="97"/>
      <c r="ND352" s="97"/>
      <c r="NE352" s="97"/>
      <c r="NF352" s="97"/>
      <c r="NG352" s="97"/>
      <c r="NH352" s="97"/>
      <c r="NI352" s="97"/>
      <c r="NJ352" s="97"/>
      <c r="NK352" s="97"/>
      <c r="NL352" s="97"/>
      <c r="NM352" s="97"/>
      <c r="NN352" s="97"/>
      <c r="NO352" s="97"/>
      <c r="NP352" s="97"/>
      <c r="NQ352" s="97"/>
      <c r="NR352" s="97"/>
      <c r="NS352" s="97"/>
      <c r="NT352" s="97"/>
      <c r="NU352" s="97"/>
      <c r="NV352" s="97"/>
      <c r="NW352" s="97"/>
      <c r="NX352" s="97"/>
      <c r="NY352" s="97"/>
      <c r="NZ352" s="97"/>
      <c r="OA352" s="97"/>
      <c r="OB352" s="97"/>
      <c r="OC352" s="97"/>
      <c r="OD352" s="97"/>
      <c r="OE352" s="97"/>
      <c r="OF352" s="97"/>
      <c r="OG352" s="97"/>
      <c r="OH352" s="97"/>
      <c r="OI352" s="97"/>
      <c r="OJ352" s="97"/>
      <c r="OK352" s="97"/>
      <c r="OL352" s="97"/>
      <c r="OM352" s="97"/>
      <c r="ON352" s="97"/>
      <c r="OO352" s="97"/>
      <c r="OP352" s="97"/>
      <c r="OQ352" s="97"/>
      <c r="OR352" s="97"/>
      <c r="OS352" s="97"/>
      <c r="OT352" s="97"/>
      <c r="OU352" s="97"/>
      <c r="OV352" s="97"/>
      <c r="OW352" s="97"/>
      <c r="OX352" s="97"/>
      <c r="OY352" s="97"/>
      <c r="OZ352" s="97"/>
      <c r="PA352" s="97"/>
      <c r="PB352" s="97"/>
      <c r="PC352" s="97"/>
      <c r="PD352" s="97"/>
      <c r="PE352" s="97"/>
      <c r="PF352" s="97"/>
      <c r="PG352" s="97"/>
      <c r="PH352" s="97"/>
      <c r="PI352" s="97"/>
      <c r="PJ352" s="97"/>
      <c r="PK352" s="97"/>
      <c r="PL352" s="97"/>
      <c r="PM352" s="97"/>
      <c r="PN352" s="97"/>
      <c r="PO352" s="97"/>
      <c r="PP352" s="97"/>
      <c r="PQ352" s="97"/>
      <c r="PR352" s="97"/>
      <c r="PS352" s="97"/>
      <c r="PT352" s="97"/>
      <c r="PU352" s="97"/>
      <c r="PV352" s="97"/>
      <c r="PW352" s="97"/>
      <c r="PX352" s="97"/>
      <c r="PY352" s="97"/>
      <c r="PZ352" s="97"/>
      <c r="QA352" s="97"/>
      <c r="QB352" s="97"/>
      <c r="QC352" s="97"/>
      <c r="QD352" s="97"/>
      <c r="QE352" s="97"/>
      <c r="QF352" s="97"/>
      <c r="QG352" s="97"/>
      <c r="QH352" s="97"/>
      <c r="QI352" s="97"/>
      <c r="QJ352" s="97"/>
      <c r="QK352" s="97"/>
      <c r="QL352" s="97"/>
      <c r="QM352" s="97"/>
      <c r="QN352" s="97"/>
      <c r="QO352" s="97"/>
      <c r="QP352" s="97"/>
      <c r="QQ352" s="97"/>
      <c r="QR352" s="97"/>
      <c r="QS352" s="97"/>
      <c r="QT352" s="97"/>
      <c r="QU352" s="97"/>
      <c r="QV352" s="97"/>
      <c r="QW352" s="97"/>
      <c r="QX352" s="97"/>
      <c r="QY352" s="97"/>
      <c r="QZ352" s="97"/>
      <c r="RA352" s="97"/>
      <c r="RB352" s="97"/>
      <c r="RC352" s="97"/>
      <c r="RD352" s="97"/>
      <c r="RE352" s="97"/>
      <c r="RF352" s="97"/>
      <c r="RG352" s="97"/>
      <c r="RH352" s="97"/>
      <c r="RI352" s="97"/>
      <c r="RJ352" s="97"/>
      <c r="RK352" s="97"/>
      <c r="RL352" s="97"/>
      <c r="RM352" s="97"/>
      <c r="RN352" s="97"/>
      <c r="RO352" s="97"/>
      <c r="RP352" s="97"/>
      <c r="RQ352" s="97"/>
      <c r="RR352" s="97"/>
      <c r="RS352" s="97"/>
      <c r="RT352" s="97"/>
      <c r="RU352" s="97"/>
      <c r="RV352" s="97"/>
      <c r="RW352" s="97"/>
      <c r="RX352" s="97"/>
      <c r="RY352" s="97"/>
      <c r="RZ352" s="97"/>
      <c r="SA352" s="97"/>
      <c r="SB352" s="97"/>
      <c r="SC352" s="97"/>
      <c r="SD352" s="97"/>
      <c r="SE352" s="97"/>
      <c r="SF352" s="97"/>
      <c r="SG352" s="97"/>
      <c r="SH352" s="97"/>
      <c r="SI352" s="97"/>
      <c r="SJ352" s="97"/>
      <c r="SK352" s="97"/>
      <c r="SL352" s="97"/>
      <c r="SM352" s="97"/>
      <c r="SN352" s="97"/>
      <c r="SO352" s="97"/>
      <c r="SP352" s="97"/>
      <c r="SQ352" s="97"/>
      <c r="SR352" s="97"/>
      <c r="SS352" s="97"/>
      <c r="ST352" s="97"/>
      <c r="SU352" s="97"/>
      <c r="SV352" s="97"/>
      <c r="SW352" s="97"/>
      <c r="SX352" s="97"/>
      <c r="SY352" s="97"/>
      <c r="SZ352" s="97"/>
      <c r="TA352" s="97"/>
      <c r="TB352" s="97"/>
      <c r="TC352" s="97"/>
      <c r="TD352" s="97"/>
      <c r="TE352" s="97"/>
      <c r="TF352" s="97"/>
      <c r="TG352" s="97"/>
      <c r="TH352" s="97"/>
      <c r="TI352" s="97"/>
      <c r="TJ352" s="97"/>
      <c r="TK352" s="97"/>
      <c r="TL352" s="97"/>
      <c r="TM352" s="97"/>
      <c r="TN352" s="97"/>
      <c r="TO352" s="97"/>
      <c r="TP352" s="97"/>
      <c r="TQ352" s="97"/>
      <c r="TR352" s="97"/>
      <c r="TS352" s="97"/>
      <c r="TT352" s="97"/>
      <c r="TU352" s="97"/>
      <c r="TV352" s="97"/>
      <c r="TW352" s="97"/>
      <c r="TX352" s="97"/>
      <c r="TY352" s="97"/>
      <c r="TZ352" s="97"/>
      <c r="UA352" s="97"/>
      <c r="UB352" s="97"/>
      <c r="UC352" s="97"/>
      <c r="UD352" s="97"/>
      <c r="UE352" s="97"/>
      <c r="UF352" s="97"/>
      <c r="UG352" s="97"/>
      <c r="UH352" s="97"/>
      <c r="UI352" s="97"/>
      <c r="UJ352" s="97"/>
      <c r="UK352" s="97"/>
      <c r="UL352" s="97"/>
      <c r="UM352" s="97"/>
      <c r="UN352" s="97"/>
      <c r="UO352" s="97"/>
      <c r="UP352" s="97"/>
      <c r="UQ352" s="97"/>
      <c r="UR352" s="97"/>
      <c r="US352" s="97"/>
      <c r="UT352" s="97"/>
      <c r="UU352" s="97"/>
      <c r="UV352" s="97"/>
      <c r="UW352" s="97"/>
      <c r="UX352" s="97"/>
      <c r="UY352" s="97"/>
      <c r="UZ352" s="97"/>
      <c r="VA352" s="97"/>
      <c r="VB352" s="97"/>
      <c r="VC352" s="97"/>
      <c r="VD352" s="97"/>
      <c r="VE352" s="97"/>
      <c r="VF352" s="97"/>
    </row>
    <row r="353" spans="1:578" s="98" customFormat="1" ht="15">
      <c r="A353" s="84">
        <v>275</v>
      </c>
      <c r="B353" s="29" t="s">
        <v>43</v>
      </c>
      <c r="C353" s="85" t="s">
        <v>44</v>
      </c>
      <c r="D353" s="86">
        <v>203</v>
      </c>
      <c r="E353" s="85" t="s">
        <v>45</v>
      </c>
      <c r="F353" s="25" t="s">
        <v>46</v>
      </c>
      <c r="G353" s="88" t="s">
        <v>856</v>
      </c>
      <c r="H353" s="26" t="s">
        <v>857</v>
      </c>
      <c r="I353" s="89">
        <v>40917</v>
      </c>
      <c r="J353" s="90"/>
      <c r="K353" s="90">
        <v>15</v>
      </c>
      <c r="L353" s="88">
        <v>40</v>
      </c>
      <c r="M353" s="88" t="s">
        <v>54</v>
      </c>
      <c r="N353" s="88" t="s">
        <v>50</v>
      </c>
      <c r="O353" s="26" t="s">
        <v>858</v>
      </c>
      <c r="P353" s="34" t="s">
        <v>1179</v>
      </c>
      <c r="Q353" s="34" t="s">
        <v>1148</v>
      </c>
      <c r="R353" s="88">
        <v>1</v>
      </c>
      <c r="S353" s="91">
        <v>20272</v>
      </c>
      <c r="T353" s="91"/>
      <c r="U353" s="91"/>
      <c r="V353" s="91">
        <f t="shared" si="151"/>
        <v>20272</v>
      </c>
      <c r="W353" s="92"/>
      <c r="X353" s="92"/>
      <c r="Y353" s="92">
        <f t="shared" si="152"/>
        <v>20272</v>
      </c>
      <c r="Z353" s="91">
        <v>1206</v>
      </c>
      <c r="AA353" s="91">
        <v>755</v>
      </c>
      <c r="AB353" s="93">
        <f>102.68*2</f>
        <v>205.36</v>
      </c>
      <c r="AC353" s="92">
        <f t="shared" si="153"/>
        <v>3547.6</v>
      </c>
      <c r="AD353" s="92">
        <f t="shared" si="154"/>
        <v>608.16</v>
      </c>
      <c r="AE353" s="92">
        <f t="shared" si="155"/>
        <v>1033.8719999999998</v>
      </c>
      <c r="AF353" s="92">
        <f t="shared" si="156"/>
        <v>405.44</v>
      </c>
      <c r="AG353" s="92">
        <f t="shared" si="157"/>
        <v>3705.5</v>
      </c>
      <c r="AH353" s="92">
        <f t="shared" si="158"/>
        <v>37055</v>
      </c>
      <c r="AI353" s="92">
        <f t="shared" si="159"/>
        <v>11116.5</v>
      </c>
      <c r="AJ353" s="92">
        <f t="shared" si="161"/>
        <v>32356.515333333329</v>
      </c>
      <c r="AK353" s="92">
        <f t="shared" si="160"/>
        <v>388278.18399999995</v>
      </c>
      <c r="AL353" s="93"/>
      <c r="AM353" s="92"/>
      <c r="AN353" s="92"/>
      <c r="AO353" s="92"/>
      <c r="AP353" s="97"/>
      <c r="AQ353" s="94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  <c r="CT353" s="97"/>
      <c r="CU353" s="97"/>
      <c r="CV353" s="97"/>
      <c r="CW353" s="97"/>
      <c r="CX353" s="97"/>
      <c r="CY353" s="97"/>
      <c r="CZ353" s="97"/>
      <c r="DA353" s="97"/>
      <c r="DB353" s="97"/>
      <c r="DC353" s="97"/>
      <c r="DD353" s="97"/>
      <c r="DE353" s="97"/>
      <c r="DF353" s="97"/>
      <c r="DG353" s="97"/>
      <c r="DH353" s="97"/>
      <c r="DI353" s="97"/>
      <c r="DJ353" s="97"/>
      <c r="DK353" s="97"/>
      <c r="DL353" s="97"/>
      <c r="DM353" s="97"/>
      <c r="DN353" s="97"/>
      <c r="DO353" s="97"/>
      <c r="DP353" s="97"/>
      <c r="DQ353" s="97"/>
      <c r="DR353" s="97"/>
      <c r="DS353" s="97"/>
      <c r="DT353" s="97"/>
      <c r="DU353" s="97"/>
      <c r="DV353" s="97"/>
      <c r="DW353" s="97"/>
      <c r="DX353" s="97"/>
      <c r="DY353" s="97"/>
      <c r="DZ353" s="97"/>
      <c r="EA353" s="97"/>
      <c r="EB353" s="97"/>
      <c r="EC353" s="97"/>
      <c r="ED353" s="97"/>
      <c r="EE353" s="97"/>
      <c r="EF353" s="97"/>
      <c r="EG353" s="97"/>
      <c r="EH353" s="97"/>
      <c r="EI353" s="97"/>
      <c r="EJ353" s="97"/>
      <c r="EK353" s="97"/>
      <c r="EL353" s="97"/>
      <c r="EM353" s="97"/>
      <c r="EN353" s="97"/>
      <c r="EO353" s="97"/>
      <c r="EP353" s="97"/>
      <c r="EQ353" s="97"/>
      <c r="ER353" s="97"/>
      <c r="ES353" s="97"/>
      <c r="ET353" s="97"/>
      <c r="EU353" s="97"/>
      <c r="EV353" s="97"/>
      <c r="EW353" s="97"/>
      <c r="EX353" s="97"/>
      <c r="EY353" s="97"/>
      <c r="EZ353" s="97"/>
      <c r="FA353" s="97"/>
      <c r="FB353" s="97"/>
      <c r="FC353" s="97"/>
      <c r="FD353" s="97"/>
      <c r="FE353" s="97"/>
      <c r="FF353" s="97"/>
      <c r="FG353" s="97"/>
      <c r="FH353" s="97"/>
      <c r="FI353" s="97"/>
      <c r="FJ353" s="97"/>
      <c r="FK353" s="97"/>
      <c r="FL353" s="97"/>
      <c r="FM353" s="97"/>
      <c r="FN353" s="97"/>
      <c r="FO353" s="97"/>
      <c r="FP353" s="97"/>
      <c r="FQ353" s="97"/>
      <c r="FR353" s="97"/>
      <c r="FS353" s="97"/>
      <c r="FT353" s="97"/>
      <c r="FU353" s="97"/>
      <c r="FV353" s="97"/>
      <c r="FW353" s="97"/>
      <c r="FX353" s="97"/>
      <c r="FY353" s="97"/>
      <c r="FZ353" s="97"/>
      <c r="GA353" s="97"/>
      <c r="GB353" s="97"/>
      <c r="GC353" s="97"/>
      <c r="GD353" s="97"/>
      <c r="GE353" s="97"/>
      <c r="GF353" s="97"/>
      <c r="GG353" s="97"/>
      <c r="GH353" s="97"/>
      <c r="GI353" s="97"/>
      <c r="GJ353" s="97"/>
      <c r="GK353" s="97"/>
      <c r="GL353" s="97"/>
      <c r="GM353" s="97"/>
      <c r="GN353" s="97"/>
      <c r="GO353" s="97"/>
      <c r="GP353" s="97"/>
      <c r="GQ353" s="97"/>
      <c r="GR353" s="97"/>
      <c r="GS353" s="97"/>
      <c r="GT353" s="97"/>
      <c r="GU353" s="97"/>
      <c r="GV353" s="97"/>
      <c r="GW353" s="97"/>
      <c r="GX353" s="97"/>
      <c r="GY353" s="97"/>
      <c r="GZ353" s="97"/>
      <c r="HA353" s="97"/>
      <c r="HB353" s="97"/>
      <c r="HC353" s="97"/>
      <c r="HD353" s="97"/>
      <c r="HE353" s="97"/>
      <c r="HF353" s="97"/>
      <c r="HG353" s="97"/>
      <c r="HH353" s="97"/>
      <c r="HI353" s="97"/>
      <c r="HJ353" s="97"/>
      <c r="HK353" s="97"/>
      <c r="HL353" s="97"/>
      <c r="HM353" s="97"/>
      <c r="HN353" s="97"/>
      <c r="HO353" s="97"/>
      <c r="HP353" s="97"/>
      <c r="HQ353" s="97"/>
      <c r="HR353" s="97"/>
      <c r="HS353" s="97"/>
      <c r="HT353" s="97"/>
      <c r="HU353" s="97"/>
      <c r="HV353" s="97"/>
      <c r="HW353" s="97"/>
      <c r="HX353" s="97"/>
      <c r="HY353" s="97"/>
      <c r="HZ353" s="97"/>
      <c r="IA353" s="97"/>
      <c r="IB353" s="97"/>
      <c r="IC353" s="97"/>
      <c r="ID353" s="97"/>
      <c r="IE353" s="97"/>
      <c r="IF353" s="97"/>
      <c r="IG353" s="97"/>
      <c r="IH353" s="97"/>
      <c r="II353" s="97"/>
      <c r="IJ353" s="97"/>
      <c r="IK353" s="97"/>
      <c r="IL353" s="97"/>
      <c r="IM353" s="97"/>
      <c r="IN353" s="97"/>
      <c r="IO353" s="97"/>
      <c r="IP353" s="97"/>
      <c r="IQ353" s="97"/>
      <c r="IR353" s="97"/>
      <c r="IS353" s="97"/>
      <c r="IT353" s="97"/>
      <c r="IU353" s="97"/>
      <c r="IV353" s="97"/>
      <c r="IW353" s="97"/>
      <c r="IX353" s="97"/>
      <c r="IY353" s="97"/>
      <c r="IZ353" s="97"/>
      <c r="JA353" s="97"/>
      <c r="JB353" s="97"/>
      <c r="JC353" s="97"/>
      <c r="JD353" s="97"/>
      <c r="JE353" s="97"/>
      <c r="JF353" s="97"/>
      <c r="JG353" s="97"/>
      <c r="JH353" s="97"/>
      <c r="JI353" s="97"/>
      <c r="JJ353" s="97"/>
      <c r="JK353" s="97"/>
      <c r="JL353" s="97"/>
      <c r="JM353" s="97"/>
      <c r="JN353" s="97"/>
      <c r="JO353" s="97"/>
      <c r="JP353" s="97"/>
      <c r="JQ353" s="97"/>
      <c r="JR353" s="97"/>
      <c r="JS353" s="97"/>
      <c r="JT353" s="97"/>
      <c r="JU353" s="97"/>
      <c r="JV353" s="97"/>
      <c r="JW353" s="97"/>
      <c r="JX353" s="97"/>
      <c r="JY353" s="97"/>
      <c r="JZ353" s="97"/>
      <c r="KA353" s="97"/>
      <c r="KB353" s="97"/>
      <c r="KC353" s="97"/>
      <c r="KD353" s="97"/>
      <c r="KE353" s="97"/>
      <c r="KF353" s="97"/>
      <c r="KG353" s="97"/>
      <c r="KH353" s="97"/>
      <c r="KI353" s="97"/>
      <c r="KJ353" s="97"/>
      <c r="KK353" s="97"/>
      <c r="KL353" s="97"/>
      <c r="KM353" s="97"/>
      <c r="KN353" s="97"/>
      <c r="KO353" s="97"/>
      <c r="KP353" s="97"/>
      <c r="KQ353" s="97"/>
      <c r="KR353" s="97"/>
      <c r="KS353" s="97"/>
      <c r="KT353" s="97"/>
      <c r="KU353" s="97"/>
      <c r="KV353" s="97"/>
      <c r="KW353" s="97"/>
      <c r="KX353" s="97"/>
      <c r="KY353" s="97"/>
      <c r="KZ353" s="97"/>
      <c r="LA353" s="97"/>
      <c r="LB353" s="97"/>
      <c r="LC353" s="97"/>
      <c r="LD353" s="97"/>
      <c r="LE353" s="97"/>
      <c r="LF353" s="97"/>
      <c r="LG353" s="97"/>
      <c r="LH353" s="97"/>
      <c r="LI353" s="97"/>
      <c r="LJ353" s="97"/>
      <c r="LK353" s="97"/>
      <c r="LL353" s="97"/>
      <c r="LM353" s="97"/>
      <c r="LN353" s="97"/>
      <c r="LO353" s="97"/>
      <c r="LP353" s="97"/>
      <c r="LQ353" s="97"/>
      <c r="LR353" s="97"/>
      <c r="LS353" s="97"/>
      <c r="LT353" s="97"/>
      <c r="LU353" s="97"/>
      <c r="LV353" s="97"/>
      <c r="LW353" s="97"/>
      <c r="LX353" s="97"/>
      <c r="LY353" s="97"/>
      <c r="LZ353" s="97"/>
      <c r="MA353" s="97"/>
      <c r="MB353" s="97"/>
      <c r="MC353" s="97"/>
      <c r="MD353" s="97"/>
      <c r="ME353" s="97"/>
      <c r="MF353" s="97"/>
      <c r="MG353" s="97"/>
      <c r="MH353" s="97"/>
      <c r="MI353" s="97"/>
      <c r="MJ353" s="97"/>
      <c r="MK353" s="97"/>
      <c r="ML353" s="97"/>
      <c r="MM353" s="97"/>
      <c r="MN353" s="97"/>
      <c r="MO353" s="97"/>
      <c r="MP353" s="97"/>
      <c r="MQ353" s="97"/>
      <c r="MR353" s="97"/>
      <c r="MS353" s="97"/>
      <c r="MT353" s="97"/>
      <c r="MU353" s="97"/>
      <c r="MV353" s="97"/>
      <c r="MW353" s="97"/>
      <c r="MX353" s="97"/>
      <c r="MY353" s="97"/>
      <c r="MZ353" s="97"/>
      <c r="NA353" s="97"/>
      <c r="NB353" s="97"/>
      <c r="NC353" s="97"/>
      <c r="ND353" s="97"/>
      <c r="NE353" s="97"/>
      <c r="NF353" s="97"/>
      <c r="NG353" s="97"/>
      <c r="NH353" s="97"/>
      <c r="NI353" s="97"/>
      <c r="NJ353" s="97"/>
      <c r="NK353" s="97"/>
      <c r="NL353" s="97"/>
      <c r="NM353" s="97"/>
      <c r="NN353" s="97"/>
      <c r="NO353" s="97"/>
      <c r="NP353" s="97"/>
      <c r="NQ353" s="97"/>
      <c r="NR353" s="97"/>
      <c r="NS353" s="97"/>
      <c r="NT353" s="97"/>
      <c r="NU353" s="97"/>
      <c r="NV353" s="97"/>
      <c r="NW353" s="97"/>
      <c r="NX353" s="97"/>
      <c r="NY353" s="97"/>
      <c r="NZ353" s="97"/>
      <c r="OA353" s="97"/>
      <c r="OB353" s="97"/>
      <c r="OC353" s="97"/>
      <c r="OD353" s="97"/>
      <c r="OE353" s="97"/>
      <c r="OF353" s="97"/>
      <c r="OG353" s="97"/>
      <c r="OH353" s="97"/>
      <c r="OI353" s="97"/>
      <c r="OJ353" s="97"/>
      <c r="OK353" s="97"/>
      <c r="OL353" s="97"/>
      <c r="OM353" s="97"/>
      <c r="ON353" s="97"/>
      <c r="OO353" s="97"/>
      <c r="OP353" s="97"/>
      <c r="OQ353" s="97"/>
      <c r="OR353" s="97"/>
      <c r="OS353" s="97"/>
      <c r="OT353" s="97"/>
      <c r="OU353" s="97"/>
      <c r="OV353" s="97"/>
      <c r="OW353" s="97"/>
      <c r="OX353" s="97"/>
      <c r="OY353" s="97"/>
      <c r="OZ353" s="97"/>
      <c r="PA353" s="97"/>
      <c r="PB353" s="97"/>
      <c r="PC353" s="97"/>
      <c r="PD353" s="97"/>
      <c r="PE353" s="97"/>
      <c r="PF353" s="97"/>
      <c r="PG353" s="97"/>
      <c r="PH353" s="97"/>
      <c r="PI353" s="97"/>
      <c r="PJ353" s="97"/>
      <c r="PK353" s="97"/>
      <c r="PL353" s="97"/>
      <c r="PM353" s="97"/>
      <c r="PN353" s="97"/>
      <c r="PO353" s="97"/>
      <c r="PP353" s="97"/>
      <c r="PQ353" s="97"/>
      <c r="PR353" s="97"/>
      <c r="PS353" s="97"/>
      <c r="PT353" s="97"/>
      <c r="PU353" s="97"/>
      <c r="PV353" s="97"/>
      <c r="PW353" s="97"/>
      <c r="PX353" s="97"/>
      <c r="PY353" s="97"/>
      <c r="PZ353" s="97"/>
      <c r="QA353" s="97"/>
      <c r="QB353" s="97"/>
      <c r="QC353" s="97"/>
      <c r="QD353" s="97"/>
      <c r="QE353" s="97"/>
      <c r="QF353" s="97"/>
      <c r="QG353" s="97"/>
      <c r="QH353" s="97"/>
      <c r="QI353" s="97"/>
      <c r="QJ353" s="97"/>
      <c r="QK353" s="97"/>
      <c r="QL353" s="97"/>
      <c r="QM353" s="97"/>
      <c r="QN353" s="97"/>
      <c r="QO353" s="97"/>
      <c r="QP353" s="97"/>
      <c r="QQ353" s="97"/>
      <c r="QR353" s="97"/>
      <c r="QS353" s="97"/>
      <c r="QT353" s="97"/>
      <c r="QU353" s="97"/>
      <c r="QV353" s="97"/>
      <c r="QW353" s="97"/>
      <c r="QX353" s="97"/>
      <c r="QY353" s="97"/>
      <c r="QZ353" s="97"/>
      <c r="RA353" s="97"/>
      <c r="RB353" s="97"/>
      <c r="RC353" s="97"/>
      <c r="RD353" s="97"/>
      <c r="RE353" s="97"/>
      <c r="RF353" s="97"/>
      <c r="RG353" s="97"/>
      <c r="RH353" s="97"/>
      <c r="RI353" s="97"/>
      <c r="RJ353" s="97"/>
      <c r="RK353" s="97"/>
      <c r="RL353" s="97"/>
      <c r="RM353" s="97"/>
      <c r="RN353" s="97"/>
      <c r="RO353" s="97"/>
      <c r="RP353" s="97"/>
      <c r="RQ353" s="97"/>
      <c r="RR353" s="97"/>
      <c r="RS353" s="97"/>
      <c r="RT353" s="97"/>
      <c r="RU353" s="97"/>
      <c r="RV353" s="97"/>
      <c r="RW353" s="97"/>
      <c r="RX353" s="97"/>
      <c r="RY353" s="97"/>
      <c r="RZ353" s="97"/>
      <c r="SA353" s="97"/>
      <c r="SB353" s="97"/>
      <c r="SC353" s="97"/>
      <c r="SD353" s="97"/>
      <c r="SE353" s="97"/>
      <c r="SF353" s="97"/>
      <c r="SG353" s="97"/>
      <c r="SH353" s="97"/>
      <c r="SI353" s="97"/>
      <c r="SJ353" s="97"/>
      <c r="SK353" s="97"/>
      <c r="SL353" s="97"/>
      <c r="SM353" s="97"/>
      <c r="SN353" s="97"/>
      <c r="SO353" s="97"/>
      <c r="SP353" s="97"/>
      <c r="SQ353" s="97"/>
      <c r="SR353" s="97"/>
      <c r="SS353" s="97"/>
      <c r="ST353" s="97"/>
      <c r="SU353" s="97"/>
      <c r="SV353" s="97"/>
      <c r="SW353" s="97"/>
      <c r="SX353" s="97"/>
      <c r="SY353" s="97"/>
      <c r="SZ353" s="97"/>
      <c r="TA353" s="97"/>
      <c r="TB353" s="97"/>
      <c r="TC353" s="97"/>
      <c r="TD353" s="97"/>
      <c r="TE353" s="97"/>
      <c r="TF353" s="97"/>
      <c r="TG353" s="97"/>
      <c r="TH353" s="97"/>
      <c r="TI353" s="97"/>
      <c r="TJ353" s="97"/>
      <c r="TK353" s="97"/>
      <c r="TL353" s="97"/>
      <c r="TM353" s="97"/>
      <c r="TN353" s="97"/>
      <c r="TO353" s="97"/>
      <c r="TP353" s="97"/>
      <c r="TQ353" s="97"/>
      <c r="TR353" s="97"/>
      <c r="TS353" s="97"/>
      <c r="TT353" s="97"/>
      <c r="TU353" s="97"/>
      <c r="TV353" s="97"/>
      <c r="TW353" s="97"/>
      <c r="TX353" s="97"/>
      <c r="TY353" s="97"/>
      <c r="TZ353" s="97"/>
      <c r="UA353" s="97"/>
      <c r="UB353" s="97"/>
      <c r="UC353" s="97"/>
      <c r="UD353" s="97"/>
      <c r="UE353" s="97"/>
      <c r="UF353" s="97"/>
      <c r="UG353" s="97"/>
      <c r="UH353" s="97"/>
      <c r="UI353" s="97"/>
      <c r="UJ353" s="97"/>
      <c r="UK353" s="97"/>
      <c r="UL353" s="97"/>
      <c r="UM353" s="97"/>
      <c r="UN353" s="97"/>
      <c r="UO353" s="97"/>
      <c r="UP353" s="97"/>
      <c r="UQ353" s="97"/>
      <c r="UR353" s="97"/>
      <c r="US353" s="97"/>
      <c r="UT353" s="97"/>
      <c r="UU353" s="97"/>
      <c r="UV353" s="97"/>
      <c r="UW353" s="97"/>
      <c r="UX353" s="97"/>
      <c r="UY353" s="97"/>
      <c r="UZ353" s="97"/>
      <c r="VA353" s="97"/>
      <c r="VB353" s="97"/>
      <c r="VC353" s="97"/>
      <c r="VD353" s="97"/>
      <c r="VE353" s="97"/>
      <c r="VF353" s="97"/>
    </row>
    <row r="354" spans="1:578" s="98" customFormat="1" ht="15">
      <c r="A354" s="84">
        <v>276</v>
      </c>
      <c r="B354" s="29" t="s">
        <v>43</v>
      </c>
      <c r="C354" s="85" t="s">
        <v>44</v>
      </c>
      <c r="D354" s="86">
        <v>203</v>
      </c>
      <c r="E354" s="85" t="s">
        <v>45</v>
      </c>
      <c r="F354" s="25" t="s">
        <v>46</v>
      </c>
      <c r="G354" s="29" t="s">
        <v>859</v>
      </c>
      <c r="H354" s="26" t="s">
        <v>860</v>
      </c>
      <c r="I354" s="89">
        <v>43512</v>
      </c>
      <c r="J354" s="90"/>
      <c r="K354" s="90">
        <v>17</v>
      </c>
      <c r="L354" s="88">
        <v>40</v>
      </c>
      <c r="M354" s="88" t="s">
        <v>49</v>
      </c>
      <c r="N354" s="88" t="s">
        <v>50</v>
      </c>
      <c r="O354" s="26" t="s">
        <v>861</v>
      </c>
      <c r="P354" s="34" t="s">
        <v>1179</v>
      </c>
      <c r="Q354" s="34" t="s">
        <v>1148</v>
      </c>
      <c r="R354" s="88">
        <v>1</v>
      </c>
      <c r="S354" s="91">
        <v>25729</v>
      </c>
      <c r="T354" s="91"/>
      <c r="U354" s="91"/>
      <c r="V354" s="91">
        <f t="shared" si="151"/>
        <v>25729</v>
      </c>
      <c r="W354" s="92"/>
      <c r="X354" s="92"/>
      <c r="Y354" s="92">
        <f t="shared" si="152"/>
        <v>25729</v>
      </c>
      <c r="Z354" s="91">
        <v>1286</v>
      </c>
      <c r="AA354" s="91">
        <v>857</v>
      </c>
      <c r="AB354" s="93">
        <f>102.68*2</f>
        <v>205.36</v>
      </c>
      <c r="AC354" s="92">
        <f t="shared" si="153"/>
        <v>4502.5749999999998</v>
      </c>
      <c r="AD354" s="92">
        <f t="shared" si="154"/>
        <v>771.87</v>
      </c>
      <c r="AE354" s="92">
        <f t="shared" si="155"/>
        <v>1312.1789999999999</v>
      </c>
      <c r="AF354" s="92">
        <f t="shared" si="156"/>
        <v>514.58000000000004</v>
      </c>
      <c r="AG354" s="92">
        <f t="shared" si="157"/>
        <v>4645.3333333333339</v>
      </c>
      <c r="AH354" s="92">
        <f t="shared" si="158"/>
        <v>46453.333333333336</v>
      </c>
      <c r="AI354" s="92">
        <f t="shared" si="159"/>
        <v>13936</v>
      </c>
      <c r="AJ354" s="92">
        <f t="shared" si="161"/>
        <v>40598.119555555553</v>
      </c>
      <c r="AK354" s="92">
        <f t="shared" si="160"/>
        <v>487177.43466666667</v>
      </c>
      <c r="AL354" s="92"/>
      <c r="AM354" s="92"/>
      <c r="AN354" s="92"/>
      <c r="AO354" s="92"/>
      <c r="AP354" s="97"/>
      <c r="AQ354" s="94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  <c r="CW354" s="97"/>
      <c r="CX354" s="97"/>
      <c r="CY354" s="97"/>
      <c r="CZ354" s="97"/>
      <c r="DA354" s="97"/>
      <c r="DB354" s="97"/>
      <c r="DC354" s="97"/>
      <c r="DD354" s="97"/>
      <c r="DE354" s="97"/>
      <c r="DF354" s="97"/>
      <c r="DG354" s="97"/>
      <c r="DH354" s="97"/>
      <c r="DI354" s="97"/>
      <c r="DJ354" s="97"/>
      <c r="DK354" s="97"/>
      <c r="DL354" s="97"/>
      <c r="DM354" s="97"/>
      <c r="DN354" s="97"/>
      <c r="DO354" s="97"/>
      <c r="DP354" s="97"/>
      <c r="DQ354" s="97"/>
      <c r="DR354" s="97"/>
      <c r="DS354" s="97"/>
      <c r="DT354" s="97"/>
      <c r="DU354" s="97"/>
      <c r="DV354" s="97"/>
      <c r="DW354" s="97"/>
      <c r="DX354" s="97"/>
      <c r="DY354" s="97"/>
      <c r="DZ354" s="97"/>
      <c r="EA354" s="97"/>
      <c r="EB354" s="97"/>
      <c r="EC354" s="97"/>
      <c r="ED354" s="97"/>
      <c r="EE354" s="97"/>
      <c r="EF354" s="97"/>
      <c r="EG354" s="97"/>
      <c r="EH354" s="97"/>
      <c r="EI354" s="97"/>
      <c r="EJ354" s="97"/>
      <c r="EK354" s="97"/>
      <c r="EL354" s="97"/>
      <c r="EM354" s="97"/>
      <c r="EN354" s="97"/>
      <c r="EO354" s="97"/>
      <c r="EP354" s="97"/>
      <c r="EQ354" s="97"/>
      <c r="ER354" s="97"/>
      <c r="ES354" s="97"/>
      <c r="ET354" s="97"/>
      <c r="EU354" s="97"/>
      <c r="EV354" s="97"/>
      <c r="EW354" s="97"/>
      <c r="EX354" s="97"/>
      <c r="EY354" s="97"/>
      <c r="EZ354" s="97"/>
      <c r="FA354" s="97"/>
      <c r="FB354" s="97"/>
      <c r="FC354" s="97"/>
      <c r="FD354" s="97"/>
      <c r="FE354" s="97"/>
      <c r="FF354" s="97"/>
      <c r="FG354" s="97"/>
      <c r="FH354" s="97"/>
      <c r="FI354" s="97"/>
      <c r="FJ354" s="97"/>
      <c r="FK354" s="97"/>
      <c r="FL354" s="97"/>
      <c r="FM354" s="97"/>
      <c r="FN354" s="97"/>
      <c r="FO354" s="97"/>
      <c r="FP354" s="97"/>
      <c r="FQ354" s="97"/>
      <c r="FR354" s="97"/>
      <c r="FS354" s="97"/>
      <c r="FT354" s="97"/>
      <c r="FU354" s="97"/>
      <c r="FV354" s="97"/>
      <c r="FW354" s="97"/>
      <c r="FX354" s="97"/>
      <c r="FY354" s="97"/>
      <c r="FZ354" s="97"/>
      <c r="GA354" s="97"/>
      <c r="GB354" s="97"/>
      <c r="GC354" s="97"/>
      <c r="GD354" s="97"/>
      <c r="GE354" s="97"/>
      <c r="GF354" s="97"/>
      <c r="GG354" s="97"/>
      <c r="GH354" s="97"/>
      <c r="GI354" s="97"/>
      <c r="GJ354" s="97"/>
      <c r="GK354" s="97"/>
      <c r="GL354" s="97"/>
      <c r="GM354" s="97"/>
      <c r="GN354" s="97"/>
      <c r="GO354" s="97"/>
      <c r="GP354" s="97"/>
      <c r="GQ354" s="97"/>
      <c r="GR354" s="97"/>
      <c r="GS354" s="97"/>
      <c r="GT354" s="97"/>
      <c r="GU354" s="97"/>
      <c r="GV354" s="97"/>
      <c r="GW354" s="97"/>
      <c r="GX354" s="97"/>
      <c r="GY354" s="97"/>
      <c r="GZ354" s="97"/>
      <c r="HA354" s="97"/>
      <c r="HB354" s="97"/>
      <c r="HC354" s="97"/>
      <c r="HD354" s="97"/>
      <c r="HE354" s="97"/>
      <c r="HF354" s="97"/>
      <c r="HG354" s="97"/>
      <c r="HH354" s="97"/>
      <c r="HI354" s="97"/>
      <c r="HJ354" s="97"/>
      <c r="HK354" s="97"/>
      <c r="HL354" s="97"/>
      <c r="HM354" s="97"/>
      <c r="HN354" s="97"/>
      <c r="HO354" s="97"/>
      <c r="HP354" s="97"/>
      <c r="HQ354" s="97"/>
      <c r="HR354" s="97"/>
      <c r="HS354" s="97"/>
      <c r="HT354" s="97"/>
      <c r="HU354" s="97"/>
      <c r="HV354" s="97"/>
      <c r="HW354" s="97"/>
      <c r="HX354" s="97"/>
      <c r="HY354" s="97"/>
      <c r="HZ354" s="97"/>
      <c r="IA354" s="97"/>
      <c r="IB354" s="97"/>
      <c r="IC354" s="97"/>
      <c r="ID354" s="97"/>
      <c r="IE354" s="97"/>
      <c r="IF354" s="97"/>
      <c r="IG354" s="97"/>
      <c r="IH354" s="97"/>
      <c r="II354" s="97"/>
      <c r="IJ354" s="97"/>
      <c r="IK354" s="97"/>
      <c r="IL354" s="97"/>
      <c r="IM354" s="97"/>
      <c r="IN354" s="97"/>
      <c r="IO354" s="97"/>
      <c r="IP354" s="97"/>
      <c r="IQ354" s="97"/>
      <c r="IR354" s="97"/>
      <c r="IS354" s="97"/>
      <c r="IT354" s="97"/>
      <c r="IU354" s="97"/>
      <c r="IV354" s="97"/>
      <c r="IW354" s="97"/>
      <c r="IX354" s="97"/>
      <c r="IY354" s="97"/>
      <c r="IZ354" s="97"/>
      <c r="JA354" s="97"/>
      <c r="JB354" s="97"/>
      <c r="JC354" s="97"/>
      <c r="JD354" s="97"/>
      <c r="JE354" s="97"/>
      <c r="JF354" s="97"/>
      <c r="JG354" s="97"/>
      <c r="JH354" s="97"/>
      <c r="JI354" s="97"/>
      <c r="JJ354" s="97"/>
      <c r="JK354" s="97"/>
      <c r="JL354" s="97"/>
      <c r="JM354" s="97"/>
      <c r="JN354" s="97"/>
      <c r="JO354" s="97"/>
      <c r="JP354" s="97"/>
      <c r="JQ354" s="97"/>
      <c r="JR354" s="97"/>
      <c r="JS354" s="97"/>
      <c r="JT354" s="97"/>
      <c r="JU354" s="97"/>
      <c r="JV354" s="97"/>
      <c r="JW354" s="97"/>
      <c r="JX354" s="97"/>
      <c r="JY354" s="97"/>
      <c r="JZ354" s="97"/>
      <c r="KA354" s="97"/>
      <c r="KB354" s="97"/>
      <c r="KC354" s="97"/>
      <c r="KD354" s="97"/>
      <c r="KE354" s="97"/>
      <c r="KF354" s="97"/>
      <c r="KG354" s="97"/>
      <c r="KH354" s="97"/>
      <c r="KI354" s="97"/>
      <c r="KJ354" s="97"/>
      <c r="KK354" s="97"/>
      <c r="KL354" s="97"/>
      <c r="KM354" s="97"/>
      <c r="KN354" s="97"/>
      <c r="KO354" s="97"/>
      <c r="KP354" s="97"/>
      <c r="KQ354" s="97"/>
      <c r="KR354" s="97"/>
      <c r="KS354" s="97"/>
      <c r="KT354" s="97"/>
      <c r="KU354" s="97"/>
      <c r="KV354" s="97"/>
      <c r="KW354" s="97"/>
      <c r="KX354" s="97"/>
      <c r="KY354" s="97"/>
      <c r="KZ354" s="97"/>
      <c r="LA354" s="97"/>
      <c r="LB354" s="97"/>
      <c r="LC354" s="97"/>
      <c r="LD354" s="97"/>
      <c r="LE354" s="97"/>
      <c r="LF354" s="97"/>
      <c r="LG354" s="97"/>
      <c r="LH354" s="97"/>
      <c r="LI354" s="97"/>
      <c r="LJ354" s="97"/>
      <c r="LK354" s="97"/>
      <c r="LL354" s="97"/>
      <c r="LM354" s="97"/>
      <c r="LN354" s="97"/>
      <c r="LO354" s="97"/>
      <c r="LP354" s="97"/>
      <c r="LQ354" s="97"/>
      <c r="LR354" s="97"/>
      <c r="LS354" s="97"/>
      <c r="LT354" s="97"/>
      <c r="LU354" s="97"/>
      <c r="LV354" s="97"/>
      <c r="LW354" s="97"/>
      <c r="LX354" s="97"/>
      <c r="LY354" s="97"/>
      <c r="LZ354" s="97"/>
      <c r="MA354" s="97"/>
      <c r="MB354" s="97"/>
      <c r="MC354" s="97"/>
      <c r="MD354" s="97"/>
      <c r="ME354" s="97"/>
      <c r="MF354" s="97"/>
      <c r="MG354" s="97"/>
      <c r="MH354" s="97"/>
      <c r="MI354" s="97"/>
      <c r="MJ354" s="97"/>
      <c r="MK354" s="97"/>
      <c r="ML354" s="97"/>
      <c r="MM354" s="97"/>
      <c r="MN354" s="97"/>
      <c r="MO354" s="97"/>
      <c r="MP354" s="97"/>
      <c r="MQ354" s="97"/>
      <c r="MR354" s="97"/>
      <c r="MS354" s="97"/>
      <c r="MT354" s="97"/>
      <c r="MU354" s="97"/>
      <c r="MV354" s="97"/>
      <c r="MW354" s="97"/>
      <c r="MX354" s="97"/>
      <c r="MY354" s="97"/>
      <c r="MZ354" s="97"/>
      <c r="NA354" s="97"/>
      <c r="NB354" s="97"/>
      <c r="NC354" s="97"/>
      <c r="ND354" s="97"/>
      <c r="NE354" s="97"/>
      <c r="NF354" s="97"/>
      <c r="NG354" s="97"/>
      <c r="NH354" s="97"/>
      <c r="NI354" s="97"/>
      <c r="NJ354" s="97"/>
      <c r="NK354" s="97"/>
      <c r="NL354" s="97"/>
      <c r="NM354" s="97"/>
      <c r="NN354" s="97"/>
      <c r="NO354" s="97"/>
      <c r="NP354" s="97"/>
      <c r="NQ354" s="97"/>
      <c r="NR354" s="97"/>
      <c r="NS354" s="97"/>
      <c r="NT354" s="97"/>
      <c r="NU354" s="97"/>
      <c r="NV354" s="97"/>
      <c r="NW354" s="97"/>
      <c r="NX354" s="97"/>
      <c r="NY354" s="97"/>
      <c r="NZ354" s="97"/>
      <c r="OA354" s="97"/>
      <c r="OB354" s="97"/>
      <c r="OC354" s="97"/>
      <c r="OD354" s="97"/>
      <c r="OE354" s="97"/>
      <c r="OF354" s="97"/>
      <c r="OG354" s="97"/>
      <c r="OH354" s="97"/>
      <c r="OI354" s="97"/>
      <c r="OJ354" s="97"/>
      <c r="OK354" s="97"/>
      <c r="OL354" s="97"/>
      <c r="OM354" s="97"/>
      <c r="ON354" s="97"/>
      <c r="OO354" s="97"/>
      <c r="OP354" s="97"/>
      <c r="OQ354" s="97"/>
      <c r="OR354" s="97"/>
      <c r="OS354" s="97"/>
      <c r="OT354" s="97"/>
      <c r="OU354" s="97"/>
      <c r="OV354" s="97"/>
      <c r="OW354" s="97"/>
      <c r="OX354" s="97"/>
      <c r="OY354" s="97"/>
      <c r="OZ354" s="97"/>
      <c r="PA354" s="97"/>
      <c r="PB354" s="97"/>
      <c r="PC354" s="97"/>
      <c r="PD354" s="97"/>
      <c r="PE354" s="97"/>
      <c r="PF354" s="97"/>
      <c r="PG354" s="97"/>
      <c r="PH354" s="97"/>
      <c r="PI354" s="97"/>
      <c r="PJ354" s="97"/>
      <c r="PK354" s="97"/>
      <c r="PL354" s="97"/>
      <c r="PM354" s="97"/>
      <c r="PN354" s="97"/>
      <c r="PO354" s="97"/>
      <c r="PP354" s="97"/>
      <c r="PQ354" s="97"/>
      <c r="PR354" s="97"/>
      <c r="PS354" s="97"/>
      <c r="PT354" s="97"/>
      <c r="PU354" s="97"/>
      <c r="PV354" s="97"/>
      <c r="PW354" s="97"/>
      <c r="PX354" s="97"/>
      <c r="PY354" s="97"/>
      <c r="PZ354" s="97"/>
      <c r="QA354" s="97"/>
      <c r="QB354" s="97"/>
      <c r="QC354" s="97"/>
      <c r="QD354" s="97"/>
      <c r="QE354" s="97"/>
      <c r="QF354" s="97"/>
      <c r="QG354" s="97"/>
      <c r="QH354" s="97"/>
      <c r="QI354" s="97"/>
      <c r="QJ354" s="97"/>
      <c r="QK354" s="97"/>
      <c r="QL354" s="97"/>
      <c r="QM354" s="97"/>
      <c r="QN354" s="97"/>
      <c r="QO354" s="97"/>
      <c r="QP354" s="97"/>
      <c r="QQ354" s="97"/>
      <c r="QR354" s="97"/>
      <c r="QS354" s="97"/>
      <c r="QT354" s="97"/>
      <c r="QU354" s="97"/>
      <c r="QV354" s="97"/>
      <c r="QW354" s="97"/>
      <c r="QX354" s="97"/>
      <c r="QY354" s="97"/>
      <c r="QZ354" s="97"/>
      <c r="RA354" s="97"/>
      <c r="RB354" s="97"/>
      <c r="RC354" s="97"/>
      <c r="RD354" s="97"/>
      <c r="RE354" s="97"/>
      <c r="RF354" s="97"/>
      <c r="RG354" s="97"/>
      <c r="RH354" s="97"/>
      <c r="RI354" s="97"/>
      <c r="RJ354" s="97"/>
      <c r="RK354" s="97"/>
      <c r="RL354" s="97"/>
      <c r="RM354" s="97"/>
      <c r="RN354" s="97"/>
      <c r="RO354" s="97"/>
      <c r="RP354" s="97"/>
      <c r="RQ354" s="97"/>
      <c r="RR354" s="97"/>
      <c r="RS354" s="97"/>
      <c r="RT354" s="97"/>
      <c r="RU354" s="97"/>
      <c r="RV354" s="97"/>
      <c r="RW354" s="97"/>
      <c r="RX354" s="97"/>
      <c r="RY354" s="97"/>
      <c r="RZ354" s="97"/>
      <c r="SA354" s="97"/>
      <c r="SB354" s="97"/>
      <c r="SC354" s="97"/>
      <c r="SD354" s="97"/>
      <c r="SE354" s="97"/>
      <c r="SF354" s="97"/>
      <c r="SG354" s="97"/>
      <c r="SH354" s="97"/>
      <c r="SI354" s="97"/>
      <c r="SJ354" s="97"/>
      <c r="SK354" s="97"/>
      <c r="SL354" s="97"/>
      <c r="SM354" s="97"/>
      <c r="SN354" s="97"/>
      <c r="SO354" s="97"/>
      <c r="SP354" s="97"/>
      <c r="SQ354" s="97"/>
      <c r="SR354" s="97"/>
      <c r="SS354" s="97"/>
      <c r="ST354" s="97"/>
      <c r="SU354" s="97"/>
      <c r="SV354" s="97"/>
      <c r="SW354" s="97"/>
      <c r="SX354" s="97"/>
      <c r="SY354" s="97"/>
      <c r="SZ354" s="97"/>
      <c r="TA354" s="97"/>
      <c r="TB354" s="97"/>
      <c r="TC354" s="97"/>
      <c r="TD354" s="97"/>
      <c r="TE354" s="97"/>
      <c r="TF354" s="97"/>
      <c r="TG354" s="97"/>
      <c r="TH354" s="97"/>
      <c r="TI354" s="97"/>
      <c r="TJ354" s="97"/>
      <c r="TK354" s="97"/>
      <c r="TL354" s="97"/>
      <c r="TM354" s="97"/>
      <c r="TN354" s="97"/>
      <c r="TO354" s="97"/>
      <c r="TP354" s="97"/>
      <c r="TQ354" s="97"/>
      <c r="TR354" s="97"/>
      <c r="TS354" s="97"/>
      <c r="TT354" s="97"/>
      <c r="TU354" s="97"/>
      <c r="TV354" s="97"/>
      <c r="TW354" s="97"/>
      <c r="TX354" s="97"/>
      <c r="TY354" s="97"/>
      <c r="TZ354" s="97"/>
      <c r="UA354" s="97"/>
      <c r="UB354" s="97"/>
      <c r="UC354" s="97"/>
      <c r="UD354" s="97"/>
      <c r="UE354" s="97"/>
      <c r="UF354" s="97"/>
      <c r="UG354" s="97"/>
      <c r="UH354" s="97"/>
      <c r="UI354" s="97"/>
      <c r="UJ354" s="97"/>
      <c r="UK354" s="97"/>
      <c r="UL354" s="97"/>
      <c r="UM354" s="97"/>
      <c r="UN354" s="97"/>
      <c r="UO354" s="97"/>
      <c r="UP354" s="97"/>
      <c r="UQ354" s="97"/>
      <c r="UR354" s="97"/>
      <c r="US354" s="97"/>
      <c r="UT354" s="97"/>
      <c r="UU354" s="97"/>
      <c r="UV354" s="97"/>
      <c r="UW354" s="97"/>
      <c r="UX354" s="97"/>
      <c r="UY354" s="97"/>
      <c r="UZ354" s="97"/>
      <c r="VA354" s="97"/>
      <c r="VB354" s="97"/>
      <c r="VC354" s="97"/>
      <c r="VD354" s="97"/>
      <c r="VE354" s="97"/>
      <c r="VF354" s="97"/>
    </row>
    <row r="355" spans="1:578" s="98" customFormat="1" ht="15">
      <c r="A355" s="84">
        <v>277</v>
      </c>
      <c r="B355" s="29" t="s">
        <v>43</v>
      </c>
      <c r="C355" s="85" t="s">
        <v>44</v>
      </c>
      <c r="D355" s="86">
        <v>203</v>
      </c>
      <c r="E355" s="85" t="s">
        <v>45</v>
      </c>
      <c r="F355" s="25" t="s">
        <v>46</v>
      </c>
      <c r="G355" s="29" t="s">
        <v>862</v>
      </c>
      <c r="H355" s="26" t="s">
        <v>863</v>
      </c>
      <c r="I355" s="89">
        <v>37503</v>
      </c>
      <c r="J355" s="90" t="s">
        <v>58</v>
      </c>
      <c r="K355" s="90"/>
      <c r="L355" s="88">
        <v>40</v>
      </c>
      <c r="M355" s="88" t="s">
        <v>49</v>
      </c>
      <c r="N355" s="88" t="s">
        <v>59</v>
      </c>
      <c r="O355" s="26" t="s">
        <v>864</v>
      </c>
      <c r="P355" s="34" t="s">
        <v>1179</v>
      </c>
      <c r="Q355" s="34" t="s">
        <v>1148</v>
      </c>
      <c r="R355" s="88">
        <v>1</v>
      </c>
      <c r="S355" s="92">
        <v>15394.5</v>
      </c>
      <c r="T355" s="92">
        <v>521.74</v>
      </c>
      <c r="U355" s="92"/>
      <c r="V355" s="91">
        <f t="shared" si="151"/>
        <v>15916.24</v>
      </c>
      <c r="W355" s="92"/>
      <c r="X355" s="92">
        <f>V355*0.15</f>
        <v>2387.4359999999997</v>
      </c>
      <c r="Y355" s="92">
        <f t="shared" si="152"/>
        <v>18303.675999999999</v>
      </c>
      <c r="Z355" s="92">
        <v>1114</v>
      </c>
      <c r="AA355" s="92">
        <v>679</v>
      </c>
      <c r="AB355" s="93">
        <f>102.68*4</f>
        <v>410.72</v>
      </c>
      <c r="AC355" s="92">
        <f t="shared" si="153"/>
        <v>3203.1432999999997</v>
      </c>
      <c r="AD355" s="92">
        <f t="shared" si="154"/>
        <v>549.11027999999999</v>
      </c>
      <c r="AE355" s="92">
        <f t="shared" si="155"/>
        <v>933.4874759999999</v>
      </c>
      <c r="AF355" s="92">
        <f t="shared" si="156"/>
        <v>366.07351999999997</v>
      </c>
      <c r="AG355" s="92">
        <f t="shared" si="157"/>
        <v>3349.4459999999999</v>
      </c>
      <c r="AH355" s="92">
        <f t="shared" si="158"/>
        <v>33494.46</v>
      </c>
      <c r="AI355" s="92">
        <f t="shared" si="159"/>
        <v>10048.338</v>
      </c>
      <c r="AJ355" s="92">
        <f t="shared" si="161"/>
        <v>29466.897576000003</v>
      </c>
      <c r="AK355" s="92">
        <f t="shared" si="160"/>
        <v>353602.77091200004</v>
      </c>
      <c r="AL355" s="92"/>
      <c r="AM355" s="92"/>
      <c r="AN355" s="92"/>
      <c r="AO355" s="92"/>
      <c r="AP355" s="97"/>
      <c r="AQ355" s="94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  <c r="CT355" s="97"/>
      <c r="CU355" s="97"/>
      <c r="CV355" s="97"/>
      <c r="CW355" s="97"/>
      <c r="CX355" s="97"/>
      <c r="CY355" s="97"/>
      <c r="CZ355" s="97"/>
      <c r="DA355" s="97"/>
      <c r="DB355" s="97"/>
      <c r="DC355" s="97"/>
      <c r="DD355" s="97"/>
      <c r="DE355" s="97"/>
      <c r="DF355" s="97"/>
      <c r="DG355" s="97"/>
      <c r="DH355" s="97"/>
      <c r="DI355" s="97"/>
      <c r="DJ355" s="97"/>
      <c r="DK355" s="97"/>
      <c r="DL355" s="97"/>
      <c r="DM355" s="97"/>
      <c r="DN355" s="97"/>
      <c r="DO355" s="97"/>
      <c r="DP355" s="97"/>
      <c r="DQ355" s="97"/>
      <c r="DR355" s="97"/>
      <c r="DS355" s="97"/>
      <c r="DT355" s="97"/>
      <c r="DU355" s="97"/>
      <c r="DV355" s="97"/>
      <c r="DW355" s="97"/>
      <c r="DX355" s="97"/>
      <c r="DY355" s="97"/>
      <c r="DZ355" s="97"/>
      <c r="EA355" s="97"/>
      <c r="EB355" s="97"/>
      <c r="EC355" s="97"/>
      <c r="ED355" s="97"/>
      <c r="EE355" s="97"/>
      <c r="EF355" s="97"/>
      <c r="EG355" s="97"/>
      <c r="EH355" s="97"/>
      <c r="EI355" s="97"/>
      <c r="EJ355" s="97"/>
      <c r="EK355" s="97"/>
      <c r="EL355" s="97"/>
      <c r="EM355" s="97"/>
      <c r="EN355" s="97"/>
      <c r="EO355" s="97"/>
      <c r="EP355" s="97"/>
      <c r="EQ355" s="97"/>
      <c r="ER355" s="97"/>
      <c r="ES355" s="97"/>
      <c r="ET355" s="97"/>
      <c r="EU355" s="97"/>
      <c r="EV355" s="97"/>
      <c r="EW355" s="97"/>
      <c r="EX355" s="97"/>
      <c r="EY355" s="97"/>
      <c r="EZ355" s="97"/>
      <c r="FA355" s="97"/>
      <c r="FB355" s="97"/>
      <c r="FC355" s="97"/>
      <c r="FD355" s="97"/>
      <c r="FE355" s="97"/>
      <c r="FF355" s="97"/>
      <c r="FG355" s="97"/>
      <c r="FH355" s="97"/>
      <c r="FI355" s="97"/>
      <c r="FJ355" s="97"/>
      <c r="FK355" s="97"/>
      <c r="FL355" s="97"/>
      <c r="FM355" s="97"/>
      <c r="FN355" s="97"/>
      <c r="FO355" s="97"/>
      <c r="FP355" s="97"/>
      <c r="FQ355" s="97"/>
      <c r="FR355" s="97"/>
      <c r="FS355" s="97"/>
      <c r="FT355" s="97"/>
      <c r="FU355" s="97"/>
      <c r="FV355" s="97"/>
      <c r="FW355" s="97"/>
      <c r="FX355" s="97"/>
      <c r="FY355" s="97"/>
      <c r="FZ355" s="97"/>
      <c r="GA355" s="97"/>
      <c r="GB355" s="97"/>
      <c r="GC355" s="97"/>
      <c r="GD355" s="97"/>
      <c r="GE355" s="97"/>
      <c r="GF355" s="97"/>
      <c r="GG355" s="97"/>
      <c r="GH355" s="97"/>
      <c r="GI355" s="97"/>
      <c r="GJ355" s="97"/>
      <c r="GK355" s="97"/>
      <c r="GL355" s="97"/>
      <c r="GM355" s="97"/>
      <c r="GN355" s="97"/>
      <c r="GO355" s="97"/>
      <c r="GP355" s="97"/>
      <c r="GQ355" s="97"/>
      <c r="GR355" s="97"/>
      <c r="GS355" s="97"/>
      <c r="GT355" s="97"/>
      <c r="GU355" s="97"/>
      <c r="GV355" s="97"/>
      <c r="GW355" s="97"/>
      <c r="GX355" s="97"/>
      <c r="GY355" s="97"/>
      <c r="GZ355" s="97"/>
      <c r="HA355" s="97"/>
      <c r="HB355" s="97"/>
      <c r="HC355" s="97"/>
      <c r="HD355" s="97"/>
      <c r="HE355" s="97"/>
      <c r="HF355" s="97"/>
      <c r="HG355" s="97"/>
      <c r="HH355" s="97"/>
      <c r="HI355" s="97"/>
      <c r="HJ355" s="97"/>
      <c r="HK355" s="97"/>
      <c r="HL355" s="97"/>
      <c r="HM355" s="97"/>
      <c r="HN355" s="97"/>
      <c r="HO355" s="97"/>
      <c r="HP355" s="97"/>
      <c r="HQ355" s="97"/>
      <c r="HR355" s="97"/>
      <c r="HS355" s="97"/>
      <c r="HT355" s="97"/>
      <c r="HU355" s="97"/>
      <c r="HV355" s="97"/>
      <c r="HW355" s="97"/>
      <c r="HX355" s="97"/>
      <c r="HY355" s="97"/>
      <c r="HZ355" s="97"/>
      <c r="IA355" s="97"/>
      <c r="IB355" s="97"/>
      <c r="IC355" s="97"/>
      <c r="ID355" s="97"/>
      <c r="IE355" s="97"/>
      <c r="IF355" s="97"/>
      <c r="IG355" s="97"/>
      <c r="IH355" s="97"/>
      <c r="II355" s="97"/>
      <c r="IJ355" s="97"/>
      <c r="IK355" s="97"/>
      <c r="IL355" s="97"/>
      <c r="IM355" s="97"/>
      <c r="IN355" s="97"/>
      <c r="IO355" s="97"/>
      <c r="IP355" s="97"/>
      <c r="IQ355" s="97"/>
      <c r="IR355" s="97"/>
      <c r="IS355" s="97"/>
      <c r="IT355" s="97"/>
      <c r="IU355" s="97"/>
      <c r="IV355" s="97"/>
      <c r="IW355" s="97"/>
      <c r="IX355" s="97"/>
      <c r="IY355" s="97"/>
      <c r="IZ355" s="97"/>
      <c r="JA355" s="97"/>
      <c r="JB355" s="97"/>
      <c r="JC355" s="97"/>
      <c r="JD355" s="97"/>
      <c r="JE355" s="97"/>
      <c r="JF355" s="97"/>
      <c r="JG355" s="97"/>
      <c r="JH355" s="97"/>
      <c r="JI355" s="97"/>
      <c r="JJ355" s="97"/>
      <c r="JK355" s="97"/>
      <c r="JL355" s="97"/>
      <c r="JM355" s="97"/>
      <c r="JN355" s="97"/>
      <c r="JO355" s="97"/>
      <c r="JP355" s="97"/>
      <c r="JQ355" s="97"/>
      <c r="JR355" s="97"/>
      <c r="JS355" s="97"/>
      <c r="JT355" s="97"/>
      <c r="JU355" s="97"/>
      <c r="JV355" s="97"/>
      <c r="JW355" s="97"/>
      <c r="JX355" s="97"/>
      <c r="JY355" s="97"/>
      <c r="JZ355" s="97"/>
      <c r="KA355" s="97"/>
      <c r="KB355" s="97"/>
      <c r="KC355" s="97"/>
      <c r="KD355" s="97"/>
      <c r="KE355" s="97"/>
      <c r="KF355" s="97"/>
      <c r="KG355" s="97"/>
      <c r="KH355" s="97"/>
      <c r="KI355" s="97"/>
      <c r="KJ355" s="97"/>
      <c r="KK355" s="97"/>
      <c r="KL355" s="97"/>
      <c r="KM355" s="97"/>
      <c r="KN355" s="97"/>
      <c r="KO355" s="97"/>
      <c r="KP355" s="97"/>
      <c r="KQ355" s="97"/>
      <c r="KR355" s="97"/>
      <c r="KS355" s="97"/>
      <c r="KT355" s="97"/>
      <c r="KU355" s="97"/>
      <c r="KV355" s="97"/>
      <c r="KW355" s="97"/>
      <c r="KX355" s="97"/>
      <c r="KY355" s="97"/>
      <c r="KZ355" s="97"/>
      <c r="LA355" s="97"/>
      <c r="LB355" s="97"/>
      <c r="LC355" s="97"/>
      <c r="LD355" s="97"/>
      <c r="LE355" s="97"/>
      <c r="LF355" s="97"/>
      <c r="LG355" s="97"/>
      <c r="LH355" s="97"/>
      <c r="LI355" s="97"/>
      <c r="LJ355" s="97"/>
      <c r="LK355" s="97"/>
      <c r="LL355" s="97"/>
      <c r="LM355" s="97"/>
      <c r="LN355" s="97"/>
      <c r="LO355" s="97"/>
      <c r="LP355" s="97"/>
      <c r="LQ355" s="97"/>
      <c r="LR355" s="97"/>
      <c r="LS355" s="97"/>
      <c r="LT355" s="97"/>
      <c r="LU355" s="97"/>
      <c r="LV355" s="97"/>
      <c r="LW355" s="97"/>
      <c r="LX355" s="97"/>
      <c r="LY355" s="97"/>
      <c r="LZ355" s="97"/>
      <c r="MA355" s="97"/>
      <c r="MB355" s="97"/>
      <c r="MC355" s="97"/>
      <c r="MD355" s="97"/>
      <c r="ME355" s="97"/>
      <c r="MF355" s="97"/>
      <c r="MG355" s="97"/>
      <c r="MH355" s="97"/>
      <c r="MI355" s="97"/>
      <c r="MJ355" s="97"/>
      <c r="MK355" s="97"/>
      <c r="ML355" s="97"/>
      <c r="MM355" s="97"/>
      <c r="MN355" s="97"/>
      <c r="MO355" s="97"/>
      <c r="MP355" s="97"/>
      <c r="MQ355" s="97"/>
      <c r="MR355" s="97"/>
      <c r="MS355" s="97"/>
      <c r="MT355" s="97"/>
      <c r="MU355" s="97"/>
      <c r="MV355" s="97"/>
      <c r="MW355" s="97"/>
      <c r="MX355" s="97"/>
      <c r="MY355" s="97"/>
      <c r="MZ355" s="97"/>
      <c r="NA355" s="97"/>
      <c r="NB355" s="97"/>
      <c r="NC355" s="97"/>
      <c r="ND355" s="97"/>
      <c r="NE355" s="97"/>
      <c r="NF355" s="97"/>
      <c r="NG355" s="97"/>
      <c r="NH355" s="97"/>
      <c r="NI355" s="97"/>
      <c r="NJ355" s="97"/>
      <c r="NK355" s="97"/>
      <c r="NL355" s="97"/>
      <c r="NM355" s="97"/>
      <c r="NN355" s="97"/>
      <c r="NO355" s="97"/>
      <c r="NP355" s="97"/>
      <c r="NQ355" s="97"/>
      <c r="NR355" s="97"/>
      <c r="NS355" s="97"/>
      <c r="NT355" s="97"/>
      <c r="NU355" s="97"/>
      <c r="NV355" s="97"/>
      <c r="NW355" s="97"/>
      <c r="NX355" s="97"/>
      <c r="NY355" s="97"/>
      <c r="NZ355" s="97"/>
      <c r="OA355" s="97"/>
      <c r="OB355" s="97"/>
      <c r="OC355" s="97"/>
      <c r="OD355" s="97"/>
      <c r="OE355" s="97"/>
      <c r="OF355" s="97"/>
      <c r="OG355" s="97"/>
      <c r="OH355" s="97"/>
      <c r="OI355" s="97"/>
      <c r="OJ355" s="97"/>
      <c r="OK355" s="97"/>
      <c r="OL355" s="97"/>
      <c r="OM355" s="97"/>
      <c r="ON355" s="97"/>
      <c r="OO355" s="97"/>
      <c r="OP355" s="97"/>
      <c r="OQ355" s="97"/>
      <c r="OR355" s="97"/>
      <c r="OS355" s="97"/>
      <c r="OT355" s="97"/>
      <c r="OU355" s="97"/>
      <c r="OV355" s="97"/>
      <c r="OW355" s="97"/>
      <c r="OX355" s="97"/>
      <c r="OY355" s="97"/>
      <c r="OZ355" s="97"/>
      <c r="PA355" s="97"/>
      <c r="PB355" s="97"/>
      <c r="PC355" s="97"/>
      <c r="PD355" s="97"/>
      <c r="PE355" s="97"/>
      <c r="PF355" s="97"/>
      <c r="PG355" s="97"/>
      <c r="PH355" s="97"/>
      <c r="PI355" s="97"/>
      <c r="PJ355" s="97"/>
      <c r="PK355" s="97"/>
      <c r="PL355" s="97"/>
      <c r="PM355" s="97"/>
      <c r="PN355" s="97"/>
      <c r="PO355" s="97"/>
      <c r="PP355" s="97"/>
      <c r="PQ355" s="97"/>
      <c r="PR355" s="97"/>
      <c r="PS355" s="97"/>
      <c r="PT355" s="97"/>
      <c r="PU355" s="97"/>
      <c r="PV355" s="97"/>
      <c r="PW355" s="97"/>
      <c r="PX355" s="97"/>
      <c r="PY355" s="97"/>
      <c r="PZ355" s="97"/>
      <c r="QA355" s="97"/>
      <c r="QB355" s="97"/>
      <c r="QC355" s="97"/>
      <c r="QD355" s="97"/>
      <c r="QE355" s="97"/>
      <c r="QF355" s="97"/>
      <c r="QG355" s="97"/>
      <c r="QH355" s="97"/>
      <c r="QI355" s="97"/>
      <c r="QJ355" s="97"/>
      <c r="QK355" s="97"/>
      <c r="QL355" s="97"/>
      <c r="QM355" s="97"/>
      <c r="QN355" s="97"/>
      <c r="QO355" s="97"/>
      <c r="QP355" s="97"/>
      <c r="QQ355" s="97"/>
      <c r="QR355" s="97"/>
      <c r="QS355" s="97"/>
      <c r="QT355" s="97"/>
      <c r="QU355" s="97"/>
      <c r="QV355" s="97"/>
      <c r="QW355" s="97"/>
      <c r="QX355" s="97"/>
      <c r="QY355" s="97"/>
      <c r="QZ355" s="97"/>
      <c r="RA355" s="97"/>
      <c r="RB355" s="97"/>
      <c r="RC355" s="97"/>
      <c r="RD355" s="97"/>
      <c r="RE355" s="97"/>
      <c r="RF355" s="97"/>
      <c r="RG355" s="97"/>
      <c r="RH355" s="97"/>
      <c r="RI355" s="97"/>
      <c r="RJ355" s="97"/>
      <c r="RK355" s="97"/>
      <c r="RL355" s="97"/>
      <c r="RM355" s="97"/>
      <c r="RN355" s="97"/>
      <c r="RO355" s="97"/>
      <c r="RP355" s="97"/>
      <c r="RQ355" s="97"/>
      <c r="RR355" s="97"/>
      <c r="RS355" s="97"/>
      <c r="RT355" s="97"/>
      <c r="RU355" s="97"/>
      <c r="RV355" s="97"/>
      <c r="RW355" s="97"/>
      <c r="RX355" s="97"/>
      <c r="RY355" s="97"/>
      <c r="RZ355" s="97"/>
      <c r="SA355" s="97"/>
      <c r="SB355" s="97"/>
      <c r="SC355" s="97"/>
      <c r="SD355" s="97"/>
      <c r="SE355" s="97"/>
      <c r="SF355" s="97"/>
      <c r="SG355" s="97"/>
      <c r="SH355" s="97"/>
      <c r="SI355" s="97"/>
      <c r="SJ355" s="97"/>
      <c r="SK355" s="97"/>
      <c r="SL355" s="97"/>
      <c r="SM355" s="97"/>
      <c r="SN355" s="97"/>
      <c r="SO355" s="97"/>
      <c r="SP355" s="97"/>
      <c r="SQ355" s="97"/>
      <c r="SR355" s="97"/>
      <c r="SS355" s="97"/>
      <c r="ST355" s="97"/>
      <c r="SU355" s="97"/>
      <c r="SV355" s="97"/>
      <c r="SW355" s="97"/>
      <c r="SX355" s="97"/>
      <c r="SY355" s="97"/>
      <c r="SZ355" s="97"/>
      <c r="TA355" s="97"/>
      <c r="TB355" s="97"/>
      <c r="TC355" s="97"/>
      <c r="TD355" s="97"/>
      <c r="TE355" s="97"/>
      <c r="TF355" s="97"/>
      <c r="TG355" s="97"/>
      <c r="TH355" s="97"/>
      <c r="TI355" s="97"/>
      <c r="TJ355" s="97"/>
      <c r="TK355" s="97"/>
      <c r="TL355" s="97"/>
      <c r="TM355" s="97"/>
      <c r="TN355" s="97"/>
      <c r="TO355" s="97"/>
      <c r="TP355" s="97"/>
      <c r="TQ355" s="97"/>
      <c r="TR355" s="97"/>
      <c r="TS355" s="97"/>
      <c r="TT355" s="97"/>
      <c r="TU355" s="97"/>
      <c r="TV355" s="97"/>
      <c r="TW355" s="97"/>
      <c r="TX355" s="97"/>
      <c r="TY355" s="97"/>
      <c r="TZ355" s="97"/>
      <c r="UA355" s="97"/>
      <c r="UB355" s="97"/>
      <c r="UC355" s="97"/>
      <c r="UD355" s="97"/>
      <c r="UE355" s="97"/>
      <c r="UF355" s="97"/>
      <c r="UG355" s="97"/>
      <c r="UH355" s="97"/>
      <c r="UI355" s="97"/>
      <c r="UJ355" s="97"/>
      <c r="UK355" s="97"/>
      <c r="UL355" s="97"/>
      <c r="UM355" s="97"/>
      <c r="UN355" s="97"/>
      <c r="UO355" s="97"/>
      <c r="UP355" s="97"/>
      <c r="UQ355" s="97"/>
      <c r="UR355" s="97"/>
      <c r="US355" s="97"/>
      <c r="UT355" s="97"/>
      <c r="UU355" s="97"/>
      <c r="UV355" s="97"/>
      <c r="UW355" s="97"/>
      <c r="UX355" s="97"/>
      <c r="UY355" s="97"/>
      <c r="UZ355" s="97"/>
      <c r="VA355" s="97"/>
      <c r="VB355" s="97"/>
      <c r="VC355" s="97"/>
      <c r="VD355" s="97"/>
      <c r="VE355" s="97"/>
      <c r="VF355" s="97"/>
    </row>
    <row r="356" spans="1:578" s="98" customFormat="1" ht="15">
      <c r="A356" s="84">
        <v>278</v>
      </c>
      <c r="B356" s="29" t="s">
        <v>43</v>
      </c>
      <c r="C356" s="85" t="s">
        <v>44</v>
      </c>
      <c r="D356" s="86">
        <v>203</v>
      </c>
      <c r="E356" s="85" t="s">
        <v>45</v>
      </c>
      <c r="F356" s="25" t="s">
        <v>46</v>
      </c>
      <c r="G356" s="29" t="s">
        <v>865</v>
      </c>
      <c r="H356" s="26" t="s">
        <v>866</v>
      </c>
      <c r="I356" s="89">
        <v>38399</v>
      </c>
      <c r="J356" s="90" t="s">
        <v>58</v>
      </c>
      <c r="K356" s="90"/>
      <c r="L356" s="88">
        <v>40</v>
      </c>
      <c r="M356" s="88" t="s">
        <v>49</v>
      </c>
      <c r="N356" s="88" t="s">
        <v>59</v>
      </c>
      <c r="O356" s="26" t="s">
        <v>864</v>
      </c>
      <c r="P356" s="34" t="s">
        <v>1179</v>
      </c>
      <c r="Q356" s="34" t="s">
        <v>1148</v>
      </c>
      <c r="R356" s="88">
        <v>1</v>
      </c>
      <c r="S356" s="92">
        <v>15394.5</v>
      </c>
      <c r="T356" s="92">
        <v>521.74</v>
      </c>
      <c r="U356" s="92"/>
      <c r="V356" s="91">
        <f t="shared" si="151"/>
        <v>15916.24</v>
      </c>
      <c r="W356" s="92"/>
      <c r="X356" s="92">
        <f>V356*0.15</f>
        <v>2387.4359999999997</v>
      </c>
      <c r="Y356" s="92">
        <f t="shared" si="152"/>
        <v>18303.675999999999</v>
      </c>
      <c r="Z356" s="92">
        <v>1114</v>
      </c>
      <c r="AA356" s="92">
        <v>679</v>
      </c>
      <c r="AB356" s="92">
        <f>102.68*3</f>
        <v>308.04000000000002</v>
      </c>
      <c r="AC356" s="92">
        <f t="shared" si="153"/>
        <v>3203.1432999999997</v>
      </c>
      <c r="AD356" s="92">
        <f t="shared" si="154"/>
        <v>549.11027999999999</v>
      </c>
      <c r="AE356" s="92">
        <f t="shared" si="155"/>
        <v>933.4874759999999</v>
      </c>
      <c r="AF356" s="92">
        <f t="shared" si="156"/>
        <v>366.07351999999997</v>
      </c>
      <c r="AG356" s="92">
        <f t="shared" si="157"/>
        <v>3349.4459999999999</v>
      </c>
      <c r="AH356" s="92">
        <f t="shared" si="158"/>
        <v>33494.46</v>
      </c>
      <c r="AI356" s="92">
        <f t="shared" si="159"/>
        <v>10048.338</v>
      </c>
      <c r="AJ356" s="92">
        <f t="shared" si="161"/>
        <v>29364.217576000003</v>
      </c>
      <c r="AK356" s="92">
        <f t="shared" si="160"/>
        <v>352370.61091200006</v>
      </c>
      <c r="AL356" s="92"/>
      <c r="AM356" s="92"/>
      <c r="AN356" s="92"/>
      <c r="AO356" s="92"/>
      <c r="AP356" s="97"/>
      <c r="AQ356" s="94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7"/>
      <c r="CG356" s="97"/>
      <c r="CH356" s="97"/>
      <c r="CI356" s="97"/>
      <c r="CJ356" s="97"/>
      <c r="CK356" s="97"/>
      <c r="CL356" s="97"/>
      <c r="CM356" s="97"/>
      <c r="CN356" s="97"/>
      <c r="CO356" s="97"/>
      <c r="CP356" s="97"/>
      <c r="CQ356" s="97"/>
      <c r="CR356" s="97"/>
      <c r="CS356" s="97"/>
      <c r="CT356" s="97"/>
      <c r="CU356" s="97"/>
      <c r="CV356" s="97"/>
      <c r="CW356" s="97"/>
      <c r="CX356" s="97"/>
      <c r="CY356" s="97"/>
      <c r="CZ356" s="97"/>
      <c r="DA356" s="97"/>
      <c r="DB356" s="97"/>
      <c r="DC356" s="97"/>
      <c r="DD356" s="97"/>
      <c r="DE356" s="97"/>
      <c r="DF356" s="97"/>
      <c r="DG356" s="97"/>
      <c r="DH356" s="97"/>
      <c r="DI356" s="97"/>
      <c r="DJ356" s="97"/>
      <c r="DK356" s="97"/>
      <c r="DL356" s="97"/>
      <c r="DM356" s="97"/>
      <c r="DN356" s="97"/>
      <c r="DO356" s="97"/>
      <c r="DP356" s="97"/>
      <c r="DQ356" s="97"/>
      <c r="DR356" s="97"/>
      <c r="DS356" s="97"/>
      <c r="DT356" s="97"/>
      <c r="DU356" s="97"/>
      <c r="DV356" s="97"/>
      <c r="DW356" s="97"/>
      <c r="DX356" s="97"/>
      <c r="DY356" s="97"/>
      <c r="DZ356" s="97"/>
      <c r="EA356" s="97"/>
      <c r="EB356" s="97"/>
      <c r="EC356" s="97"/>
      <c r="ED356" s="97"/>
      <c r="EE356" s="97"/>
      <c r="EF356" s="97"/>
      <c r="EG356" s="97"/>
      <c r="EH356" s="97"/>
      <c r="EI356" s="97"/>
      <c r="EJ356" s="97"/>
      <c r="EK356" s="97"/>
      <c r="EL356" s="97"/>
      <c r="EM356" s="97"/>
      <c r="EN356" s="97"/>
      <c r="EO356" s="97"/>
      <c r="EP356" s="97"/>
      <c r="EQ356" s="97"/>
      <c r="ER356" s="97"/>
      <c r="ES356" s="97"/>
      <c r="ET356" s="97"/>
      <c r="EU356" s="97"/>
      <c r="EV356" s="97"/>
      <c r="EW356" s="97"/>
      <c r="EX356" s="97"/>
      <c r="EY356" s="97"/>
      <c r="EZ356" s="97"/>
      <c r="FA356" s="97"/>
      <c r="FB356" s="97"/>
      <c r="FC356" s="97"/>
      <c r="FD356" s="97"/>
      <c r="FE356" s="97"/>
      <c r="FF356" s="97"/>
      <c r="FG356" s="97"/>
      <c r="FH356" s="97"/>
      <c r="FI356" s="97"/>
      <c r="FJ356" s="97"/>
      <c r="FK356" s="97"/>
      <c r="FL356" s="97"/>
      <c r="FM356" s="97"/>
      <c r="FN356" s="97"/>
      <c r="FO356" s="97"/>
      <c r="FP356" s="97"/>
      <c r="FQ356" s="97"/>
      <c r="FR356" s="97"/>
      <c r="FS356" s="97"/>
      <c r="FT356" s="97"/>
      <c r="FU356" s="97"/>
      <c r="FV356" s="97"/>
      <c r="FW356" s="97"/>
      <c r="FX356" s="97"/>
      <c r="FY356" s="97"/>
      <c r="FZ356" s="97"/>
      <c r="GA356" s="97"/>
      <c r="GB356" s="97"/>
      <c r="GC356" s="97"/>
      <c r="GD356" s="97"/>
      <c r="GE356" s="97"/>
      <c r="GF356" s="97"/>
      <c r="GG356" s="97"/>
      <c r="GH356" s="97"/>
      <c r="GI356" s="97"/>
      <c r="GJ356" s="97"/>
      <c r="GK356" s="97"/>
      <c r="GL356" s="97"/>
      <c r="GM356" s="97"/>
      <c r="GN356" s="97"/>
      <c r="GO356" s="97"/>
      <c r="GP356" s="97"/>
      <c r="GQ356" s="97"/>
      <c r="GR356" s="97"/>
      <c r="GS356" s="97"/>
      <c r="GT356" s="97"/>
      <c r="GU356" s="97"/>
      <c r="GV356" s="97"/>
      <c r="GW356" s="97"/>
      <c r="GX356" s="97"/>
      <c r="GY356" s="97"/>
      <c r="GZ356" s="97"/>
      <c r="HA356" s="97"/>
      <c r="HB356" s="97"/>
      <c r="HC356" s="97"/>
      <c r="HD356" s="97"/>
      <c r="HE356" s="97"/>
      <c r="HF356" s="97"/>
      <c r="HG356" s="97"/>
      <c r="HH356" s="97"/>
      <c r="HI356" s="97"/>
      <c r="HJ356" s="97"/>
      <c r="HK356" s="97"/>
      <c r="HL356" s="97"/>
      <c r="HM356" s="97"/>
      <c r="HN356" s="97"/>
      <c r="HO356" s="97"/>
      <c r="HP356" s="97"/>
      <c r="HQ356" s="97"/>
      <c r="HR356" s="97"/>
      <c r="HS356" s="97"/>
      <c r="HT356" s="97"/>
      <c r="HU356" s="97"/>
      <c r="HV356" s="97"/>
      <c r="HW356" s="97"/>
      <c r="HX356" s="97"/>
      <c r="HY356" s="97"/>
      <c r="HZ356" s="97"/>
      <c r="IA356" s="97"/>
      <c r="IB356" s="97"/>
      <c r="IC356" s="97"/>
      <c r="ID356" s="97"/>
      <c r="IE356" s="97"/>
      <c r="IF356" s="97"/>
      <c r="IG356" s="97"/>
      <c r="IH356" s="97"/>
      <c r="II356" s="97"/>
      <c r="IJ356" s="97"/>
      <c r="IK356" s="97"/>
      <c r="IL356" s="97"/>
      <c r="IM356" s="97"/>
      <c r="IN356" s="97"/>
      <c r="IO356" s="97"/>
      <c r="IP356" s="97"/>
      <c r="IQ356" s="97"/>
      <c r="IR356" s="97"/>
      <c r="IS356" s="97"/>
      <c r="IT356" s="97"/>
      <c r="IU356" s="97"/>
      <c r="IV356" s="97"/>
      <c r="IW356" s="97"/>
      <c r="IX356" s="97"/>
      <c r="IY356" s="97"/>
      <c r="IZ356" s="97"/>
      <c r="JA356" s="97"/>
      <c r="JB356" s="97"/>
      <c r="JC356" s="97"/>
      <c r="JD356" s="97"/>
      <c r="JE356" s="97"/>
      <c r="JF356" s="97"/>
      <c r="JG356" s="97"/>
      <c r="JH356" s="97"/>
      <c r="JI356" s="97"/>
      <c r="JJ356" s="97"/>
      <c r="JK356" s="97"/>
      <c r="JL356" s="97"/>
      <c r="JM356" s="97"/>
      <c r="JN356" s="97"/>
      <c r="JO356" s="97"/>
      <c r="JP356" s="97"/>
      <c r="JQ356" s="97"/>
      <c r="JR356" s="97"/>
      <c r="JS356" s="97"/>
      <c r="JT356" s="97"/>
      <c r="JU356" s="97"/>
      <c r="JV356" s="97"/>
      <c r="JW356" s="97"/>
      <c r="JX356" s="97"/>
      <c r="JY356" s="97"/>
      <c r="JZ356" s="97"/>
      <c r="KA356" s="97"/>
      <c r="KB356" s="97"/>
      <c r="KC356" s="97"/>
      <c r="KD356" s="97"/>
      <c r="KE356" s="97"/>
      <c r="KF356" s="97"/>
      <c r="KG356" s="97"/>
      <c r="KH356" s="97"/>
      <c r="KI356" s="97"/>
      <c r="KJ356" s="97"/>
      <c r="KK356" s="97"/>
      <c r="KL356" s="97"/>
      <c r="KM356" s="97"/>
      <c r="KN356" s="97"/>
      <c r="KO356" s="97"/>
      <c r="KP356" s="97"/>
      <c r="KQ356" s="97"/>
      <c r="KR356" s="97"/>
      <c r="KS356" s="97"/>
      <c r="KT356" s="97"/>
      <c r="KU356" s="97"/>
      <c r="KV356" s="97"/>
      <c r="KW356" s="97"/>
      <c r="KX356" s="97"/>
      <c r="KY356" s="97"/>
      <c r="KZ356" s="97"/>
      <c r="LA356" s="97"/>
      <c r="LB356" s="97"/>
      <c r="LC356" s="97"/>
      <c r="LD356" s="97"/>
      <c r="LE356" s="97"/>
      <c r="LF356" s="97"/>
      <c r="LG356" s="97"/>
      <c r="LH356" s="97"/>
      <c r="LI356" s="97"/>
      <c r="LJ356" s="97"/>
      <c r="LK356" s="97"/>
      <c r="LL356" s="97"/>
      <c r="LM356" s="97"/>
      <c r="LN356" s="97"/>
      <c r="LO356" s="97"/>
      <c r="LP356" s="97"/>
      <c r="LQ356" s="97"/>
      <c r="LR356" s="97"/>
      <c r="LS356" s="97"/>
      <c r="LT356" s="97"/>
      <c r="LU356" s="97"/>
      <c r="LV356" s="97"/>
      <c r="LW356" s="97"/>
      <c r="LX356" s="97"/>
      <c r="LY356" s="97"/>
      <c r="LZ356" s="97"/>
      <c r="MA356" s="97"/>
      <c r="MB356" s="97"/>
      <c r="MC356" s="97"/>
      <c r="MD356" s="97"/>
      <c r="ME356" s="97"/>
      <c r="MF356" s="97"/>
      <c r="MG356" s="97"/>
      <c r="MH356" s="97"/>
      <c r="MI356" s="97"/>
      <c r="MJ356" s="97"/>
      <c r="MK356" s="97"/>
      <c r="ML356" s="97"/>
      <c r="MM356" s="97"/>
      <c r="MN356" s="97"/>
      <c r="MO356" s="97"/>
      <c r="MP356" s="97"/>
      <c r="MQ356" s="97"/>
      <c r="MR356" s="97"/>
      <c r="MS356" s="97"/>
      <c r="MT356" s="97"/>
      <c r="MU356" s="97"/>
      <c r="MV356" s="97"/>
      <c r="MW356" s="97"/>
      <c r="MX356" s="97"/>
      <c r="MY356" s="97"/>
      <c r="MZ356" s="97"/>
      <c r="NA356" s="97"/>
      <c r="NB356" s="97"/>
      <c r="NC356" s="97"/>
      <c r="ND356" s="97"/>
      <c r="NE356" s="97"/>
      <c r="NF356" s="97"/>
      <c r="NG356" s="97"/>
      <c r="NH356" s="97"/>
      <c r="NI356" s="97"/>
      <c r="NJ356" s="97"/>
      <c r="NK356" s="97"/>
      <c r="NL356" s="97"/>
      <c r="NM356" s="97"/>
      <c r="NN356" s="97"/>
      <c r="NO356" s="97"/>
      <c r="NP356" s="97"/>
      <c r="NQ356" s="97"/>
      <c r="NR356" s="97"/>
      <c r="NS356" s="97"/>
      <c r="NT356" s="97"/>
      <c r="NU356" s="97"/>
      <c r="NV356" s="97"/>
      <c r="NW356" s="97"/>
      <c r="NX356" s="97"/>
      <c r="NY356" s="97"/>
      <c r="NZ356" s="97"/>
      <c r="OA356" s="97"/>
      <c r="OB356" s="97"/>
      <c r="OC356" s="97"/>
      <c r="OD356" s="97"/>
      <c r="OE356" s="97"/>
      <c r="OF356" s="97"/>
      <c r="OG356" s="97"/>
      <c r="OH356" s="97"/>
      <c r="OI356" s="97"/>
      <c r="OJ356" s="97"/>
      <c r="OK356" s="97"/>
      <c r="OL356" s="97"/>
      <c r="OM356" s="97"/>
      <c r="ON356" s="97"/>
      <c r="OO356" s="97"/>
      <c r="OP356" s="97"/>
      <c r="OQ356" s="97"/>
      <c r="OR356" s="97"/>
      <c r="OS356" s="97"/>
      <c r="OT356" s="97"/>
      <c r="OU356" s="97"/>
      <c r="OV356" s="97"/>
      <c r="OW356" s="97"/>
      <c r="OX356" s="97"/>
      <c r="OY356" s="97"/>
      <c r="OZ356" s="97"/>
      <c r="PA356" s="97"/>
      <c r="PB356" s="97"/>
      <c r="PC356" s="97"/>
      <c r="PD356" s="97"/>
      <c r="PE356" s="97"/>
      <c r="PF356" s="97"/>
      <c r="PG356" s="97"/>
      <c r="PH356" s="97"/>
      <c r="PI356" s="97"/>
      <c r="PJ356" s="97"/>
      <c r="PK356" s="97"/>
      <c r="PL356" s="97"/>
      <c r="PM356" s="97"/>
      <c r="PN356" s="97"/>
      <c r="PO356" s="97"/>
      <c r="PP356" s="97"/>
      <c r="PQ356" s="97"/>
      <c r="PR356" s="97"/>
      <c r="PS356" s="97"/>
      <c r="PT356" s="97"/>
      <c r="PU356" s="97"/>
      <c r="PV356" s="97"/>
      <c r="PW356" s="97"/>
      <c r="PX356" s="97"/>
      <c r="PY356" s="97"/>
      <c r="PZ356" s="97"/>
      <c r="QA356" s="97"/>
      <c r="QB356" s="97"/>
      <c r="QC356" s="97"/>
      <c r="QD356" s="97"/>
      <c r="QE356" s="97"/>
      <c r="QF356" s="97"/>
      <c r="QG356" s="97"/>
      <c r="QH356" s="97"/>
      <c r="QI356" s="97"/>
      <c r="QJ356" s="97"/>
      <c r="QK356" s="97"/>
      <c r="QL356" s="97"/>
      <c r="QM356" s="97"/>
      <c r="QN356" s="97"/>
      <c r="QO356" s="97"/>
      <c r="QP356" s="97"/>
      <c r="QQ356" s="97"/>
      <c r="QR356" s="97"/>
      <c r="QS356" s="97"/>
      <c r="QT356" s="97"/>
      <c r="QU356" s="97"/>
      <c r="QV356" s="97"/>
      <c r="QW356" s="97"/>
      <c r="QX356" s="97"/>
      <c r="QY356" s="97"/>
      <c r="QZ356" s="97"/>
      <c r="RA356" s="97"/>
      <c r="RB356" s="97"/>
      <c r="RC356" s="97"/>
      <c r="RD356" s="97"/>
      <c r="RE356" s="97"/>
      <c r="RF356" s="97"/>
      <c r="RG356" s="97"/>
      <c r="RH356" s="97"/>
      <c r="RI356" s="97"/>
      <c r="RJ356" s="97"/>
      <c r="RK356" s="97"/>
      <c r="RL356" s="97"/>
      <c r="RM356" s="97"/>
      <c r="RN356" s="97"/>
      <c r="RO356" s="97"/>
      <c r="RP356" s="97"/>
      <c r="RQ356" s="97"/>
      <c r="RR356" s="97"/>
      <c r="RS356" s="97"/>
      <c r="RT356" s="97"/>
      <c r="RU356" s="97"/>
      <c r="RV356" s="97"/>
      <c r="RW356" s="97"/>
      <c r="RX356" s="97"/>
      <c r="RY356" s="97"/>
      <c r="RZ356" s="97"/>
      <c r="SA356" s="97"/>
      <c r="SB356" s="97"/>
      <c r="SC356" s="97"/>
      <c r="SD356" s="97"/>
      <c r="SE356" s="97"/>
      <c r="SF356" s="97"/>
      <c r="SG356" s="97"/>
      <c r="SH356" s="97"/>
      <c r="SI356" s="97"/>
      <c r="SJ356" s="97"/>
      <c r="SK356" s="97"/>
      <c r="SL356" s="97"/>
      <c r="SM356" s="97"/>
      <c r="SN356" s="97"/>
      <c r="SO356" s="97"/>
      <c r="SP356" s="97"/>
      <c r="SQ356" s="97"/>
      <c r="SR356" s="97"/>
      <c r="SS356" s="97"/>
      <c r="ST356" s="97"/>
      <c r="SU356" s="97"/>
      <c r="SV356" s="97"/>
      <c r="SW356" s="97"/>
      <c r="SX356" s="97"/>
      <c r="SY356" s="97"/>
      <c r="SZ356" s="97"/>
      <c r="TA356" s="97"/>
      <c r="TB356" s="97"/>
      <c r="TC356" s="97"/>
      <c r="TD356" s="97"/>
      <c r="TE356" s="97"/>
      <c r="TF356" s="97"/>
      <c r="TG356" s="97"/>
      <c r="TH356" s="97"/>
      <c r="TI356" s="97"/>
      <c r="TJ356" s="97"/>
      <c r="TK356" s="97"/>
      <c r="TL356" s="97"/>
      <c r="TM356" s="97"/>
      <c r="TN356" s="97"/>
      <c r="TO356" s="97"/>
      <c r="TP356" s="97"/>
      <c r="TQ356" s="97"/>
      <c r="TR356" s="97"/>
      <c r="TS356" s="97"/>
      <c r="TT356" s="97"/>
      <c r="TU356" s="97"/>
      <c r="TV356" s="97"/>
      <c r="TW356" s="97"/>
      <c r="TX356" s="97"/>
      <c r="TY356" s="97"/>
      <c r="TZ356" s="97"/>
      <c r="UA356" s="97"/>
      <c r="UB356" s="97"/>
      <c r="UC356" s="97"/>
      <c r="UD356" s="97"/>
      <c r="UE356" s="97"/>
      <c r="UF356" s="97"/>
      <c r="UG356" s="97"/>
      <c r="UH356" s="97"/>
      <c r="UI356" s="97"/>
      <c r="UJ356" s="97"/>
      <c r="UK356" s="97"/>
      <c r="UL356" s="97"/>
      <c r="UM356" s="97"/>
      <c r="UN356" s="97"/>
      <c r="UO356" s="97"/>
      <c r="UP356" s="97"/>
      <c r="UQ356" s="97"/>
      <c r="UR356" s="97"/>
      <c r="US356" s="97"/>
      <c r="UT356" s="97"/>
      <c r="UU356" s="97"/>
      <c r="UV356" s="97"/>
      <c r="UW356" s="97"/>
      <c r="UX356" s="97"/>
      <c r="UY356" s="97"/>
      <c r="UZ356" s="97"/>
      <c r="VA356" s="97"/>
      <c r="VB356" s="97"/>
      <c r="VC356" s="97"/>
      <c r="VD356" s="97"/>
      <c r="VE356" s="97"/>
      <c r="VF356" s="97"/>
    </row>
    <row r="357" spans="1:578" s="98" customFormat="1" ht="15">
      <c r="A357" s="84">
        <v>279</v>
      </c>
      <c r="B357" s="29" t="s">
        <v>43</v>
      </c>
      <c r="C357" s="85" t="s">
        <v>44</v>
      </c>
      <c r="D357" s="86">
        <v>203</v>
      </c>
      <c r="E357" s="85" t="s">
        <v>45</v>
      </c>
      <c r="F357" s="25" t="s">
        <v>46</v>
      </c>
      <c r="G357" s="29" t="s">
        <v>867</v>
      </c>
      <c r="H357" s="26" t="s">
        <v>868</v>
      </c>
      <c r="I357" s="89">
        <v>37257</v>
      </c>
      <c r="J357" s="90">
        <v>8</v>
      </c>
      <c r="K357" s="90"/>
      <c r="L357" s="88">
        <v>40</v>
      </c>
      <c r="M357" s="88" t="s">
        <v>54</v>
      </c>
      <c r="N357" s="88" t="s">
        <v>59</v>
      </c>
      <c r="O357" s="27" t="s">
        <v>869</v>
      </c>
      <c r="P357" s="87" t="s">
        <v>1181</v>
      </c>
      <c r="Q357" s="34" t="s">
        <v>1148</v>
      </c>
      <c r="R357" s="88">
        <v>1</v>
      </c>
      <c r="S357" s="92">
        <v>14083</v>
      </c>
      <c r="T357" s="92">
        <v>600</v>
      </c>
      <c r="U357" s="92"/>
      <c r="V357" s="91">
        <f t="shared" si="151"/>
        <v>14683</v>
      </c>
      <c r="W357" s="92"/>
      <c r="X357" s="92"/>
      <c r="Y357" s="92">
        <f t="shared" si="152"/>
        <v>14683</v>
      </c>
      <c r="Z357" s="92">
        <v>1093</v>
      </c>
      <c r="AA357" s="92">
        <v>679</v>
      </c>
      <c r="AB357" s="93">
        <f>102.68*4</f>
        <v>410.72</v>
      </c>
      <c r="AC357" s="92">
        <f t="shared" si="153"/>
        <v>2569.5249999999996</v>
      </c>
      <c r="AD357" s="92">
        <f t="shared" si="154"/>
        <v>440.49</v>
      </c>
      <c r="AE357" s="92">
        <f t="shared" si="155"/>
        <v>748.83299999999997</v>
      </c>
      <c r="AF357" s="92">
        <f t="shared" si="156"/>
        <v>293.66000000000003</v>
      </c>
      <c r="AG357" s="92">
        <f t="shared" si="157"/>
        <v>2742.5</v>
      </c>
      <c r="AH357" s="92">
        <f t="shared" si="158"/>
        <v>27425</v>
      </c>
      <c r="AI357" s="92">
        <f t="shared" si="159"/>
        <v>8227.5</v>
      </c>
      <c r="AJ357" s="92">
        <f t="shared" si="161"/>
        <v>24117.811333333331</v>
      </c>
      <c r="AK357" s="92">
        <f t="shared" si="160"/>
        <v>289413.73599999998</v>
      </c>
      <c r="AL357" s="92"/>
      <c r="AM357" s="92"/>
      <c r="AN357" s="92"/>
      <c r="AO357" s="92"/>
      <c r="AP357" s="97"/>
      <c r="AQ357" s="94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  <c r="CF357" s="97"/>
      <c r="CG357" s="97"/>
      <c r="CH357" s="97"/>
      <c r="CI357" s="97"/>
      <c r="CJ357" s="97"/>
      <c r="CK357" s="97"/>
      <c r="CL357" s="97"/>
      <c r="CM357" s="97"/>
      <c r="CN357" s="97"/>
      <c r="CO357" s="97"/>
      <c r="CP357" s="97"/>
      <c r="CQ357" s="97"/>
      <c r="CR357" s="97"/>
      <c r="CS357" s="97"/>
      <c r="CT357" s="97"/>
      <c r="CU357" s="97"/>
      <c r="CV357" s="97"/>
      <c r="CW357" s="97"/>
      <c r="CX357" s="97"/>
      <c r="CY357" s="97"/>
      <c r="CZ357" s="97"/>
      <c r="DA357" s="97"/>
      <c r="DB357" s="97"/>
      <c r="DC357" s="97"/>
      <c r="DD357" s="97"/>
      <c r="DE357" s="97"/>
      <c r="DF357" s="97"/>
      <c r="DG357" s="97"/>
      <c r="DH357" s="97"/>
      <c r="DI357" s="97"/>
      <c r="DJ357" s="97"/>
      <c r="DK357" s="97"/>
      <c r="DL357" s="97"/>
      <c r="DM357" s="97"/>
      <c r="DN357" s="97"/>
      <c r="DO357" s="97"/>
      <c r="DP357" s="97"/>
      <c r="DQ357" s="97"/>
      <c r="DR357" s="97"/>
      <c r="DS357" s="97"/>
      <c r="DT357" s="97"/>
      <c r="DU357" s="97"/>
      <c r="DV357" s="97"/>
      <c r="DW357" s="97"/>
      <c r="DX357" s="97"/>
      <c r="DY357" s="97"/>
      <c r="DZ357" s="97"/>
      <c r="EA357" s="97"/>
      <c r="EB357" s="97"/>
      <c r="EC357" s="97"/>
      <c r="ED357" s="97"/>
      <c r="EE357" s="97"/>
      <c r="EF357" s="97"/>
      <c r="EG357" s="97"/>
      <c r="EH357" s="97"/>
      <c r="EI357" s="97"/>
      <c r="EJ357" s="97"/>
      <c r="EK357" s="97"/>
      <c r="EL357" s="97"/>
      <c r="EM357" s="97"/>
      <c r="EN357" s="97"/>
      <c r="EO357" s="97"/>
      <c r="EP357" s="97"/>
      <c r="EQ357" s="97"/>
      <c r="ER357" s="97"/>
      <c r="ES357" s="97"/>
      <c r="ET357" s="97"/>
      <c r="EU357" s="97"/>
      <c r="EV357" s="97"/>
      <c r="EW357" s="97"/>
      <c r="EX357" s="97"/>
      <c r="EY357" s="97"/>
      <c r="EZ357" s="97"/>
      <c r="FA357" s="97"/>
      <c r="FB357" s="97"/>
      <c r="FC357" s="97"/>
      <c r="FD357" s="97"/>
      <c r="FE357" s="97"/>
      <c r="FF357" s="97"/>
      <c r="FG357" s="97"/>
      <c r="FH357" s="97"/>
      <c r="FI357" s="97"/>
      <c r="FJ357" s="97"/>
      <c r="FK357" s="97"/>
      <c r="FL357" s="97"/>
      <c r="FM357" s="97"/>
      <c r="FN357" s="97"/>
      <c r="FO357" s="97"/>
      <c r="FP357" s="97"/>
      <c r="FQ357" s="97"/>
      <c r="FR357" s="97"/>
      <c r="FS357" s="97"/>
      <c r="FT357" s="97"/>
      <c r="FU357" s="97"/>
      <c r="FV357" s="97"/>
      <c r="FW357" s="97"/>
      <c r="FX357" s="97"/>
      <c r="FY357" s="97"/>
      <c r="FZ357" s="97"/>
      <c r="GA357" s="97"/>
      <c r="GB357" s="97"/>
      <c r="GC357" s="97"/>
      <c r="GD357" s="97"/>
      <c r="GE357" s="97"/>
      <c r="GF357" s="97"/>
      <c r="GG357" s="97"/>
      <c r="GH357" s="97"/>
      <c r="GI357" s="97"/>
      <c r="GJ357" s="97"/>
      <c r="GK357" s="97"/>
      <c r="GL357" s="97"/>
      <c r="GM357" s="97"/>
      <c r="GN357" s="97"/>
      <c r="GO357" s="97"/>
      <c r="GP357" s="97"/>
      <c r="GQ357" s="97"/>
      <c r="GR357" s="97"/>
      <c r="GS357" s="97"/>
      <c r="GT357" s="97"/>
      <c r="GU357" s="97"/>
      <c r="GV357" s="97"/>
      <c r="GW357" s="97"/>
      <c r="GX357" s="97"/>
      <c r="GY357" s="97"/>
      <c r="GZ357" s="97"/>
      <c r="HA357" s="97"/>
      <c r="HB357" s="97"/>
      <c r="HC357" s="97"/>
      <c r="HD357" s="97"/>
      <c r="HE357" s="97"/>
      <c r="HF357" s="97"/>
      <c r="HG357" s="97"/>
      <c r="HH357" s="97"/>
      <c r="HI357" s="97"/>
      <c r="HJ357" s="97"/>
      <c r="HK357" s="97"/>
      <c r="HL357" s="97"/>
      <c r="HM357" s="97"/>
      <c r="HN357" s="97"/>
      <c r="HO357" s="97"/>
      <c r="HP357" s="97"/>
      <c r="HQ357" s="97"/>
      <c r="HR357" s="97"/>
      <c r="HS357" s="97"/>
      <c r="HT357" s="97"/>
      <c r="HU357" s="97"/>
      <c r="HV357" s="97"/>
      <c r="HW357" s="97"/>
      <c r="HX357" s="97"/>
      <c r="HY357" s="97"/>
      <c r="HZ357" s="97"/>
      <c r="IA357" s="97"/>
      <c r="IB357" s="97"/>
      <c r="IC357" s="97"/>
      <c r="ID357" s="97"/>
      <c r="IE357" s="97"/>
      <c r="IF357" s="97"/>
      <c r="IG357" s="97"/>
      <c r="IH357" s="97"/>
      <c r="II357" s="97"/>
      <c r="IJ357" s="97"/>
      <c r="IK357" s="97"/>
      <c r="IL357" s="97"/>
      <c r="IM357" s="97"/>
      <c r="IN357" s="97"/>
      <c r="IO357" s="97"/>
      <c r="IP357" s="97"/>
      <c r="IQ357" s="97"/>
      <c r="IR357" s="97"/>
      <c r="IS357" s="97"/>
      <c r="IT357" s="97"/>
      <c r="IU357" s="97"/>
      <c r="IV357" s="97"/>
      <c r="IW357" s="97"/>
      <c r="IX357" s="97"/>
      <c r="IY357" s="97"/>
      <c r="IZ357" s="97"/>
      <c r="JA357" s="97"/>
      <c r="JB357" s="97"/>
      <c r="JC357" s="97"/>
      <c r="JD357" s="97"/>
      <c r="JE357" s="97"/>
      <c r="JF357" s="97"/>
      <c r="JG357" s="97"/>
      <c r="JH357" s="97"/>
      <c r="JI357" s="97"/>
      <c r="JJ357" s="97"/>
      <c r="JK357" s="97"/>
      <c r="JL357" s="97"/>
      <c r="JM357" s="97"/>
      <c r="JN357" s="97"/>
      <c r="JO357" s="97"/>
      <c r="JP357" s="97"/>
      <c r="JQ357" s="97"/>
      <c r="JR357" s="97"/>
      <c r="JS357" s="97"/>
      <c r="JT357" s="97"/>
      <c r="JU357" s="97"/>
      <c r="JV357" s="97"/>
      <c r="JW357" s="97"/>
      <c r="JX357" s="97"/>
      <c r="JY357" s="97"/>
      <c r="JZ357" s="97"/>
      <c r="KA357" s="97"/>
      <c r="KB357" s="97"/>
      <c r="KC357" s="97"/>
      <c r="KD357" s="97"/>
      <c r="KE357" s="97"/>
      <c r="KF357" s="97"/>
      <c r="KG357" s="97"/>
      <c r="KH357" s="97"/>
      <c r="KI357" s="97"/>
      <c r="KJ357" s="97"/>
      <c r="KK357" s="97"/>
      <c r="KL357" s="97"/>
      <c r="KM357" s="97"/>
      <c r="KN357" s="97"/>
      <c r="KO357" s="97"/>
      <c r="KP357" s="97"/>
      <c r="KQ357" s="97"/>
      <c r="KR357" s="97"/>
      <c r="KS357" s="97"/>
      <c r="KT357" s="97"/>
      <c r="KU357" s="97"/>
      <c r="KV357" s="97"/>
      <c r="KW357" s="97"/>
      <c r="KX357" s="97"/>
      <c r="KY357" s="97"/>
      <c r="KZ357" s="97"/>
      <c r="LA357" s="97"/>
      <c r="LB357" s="97"/>
      <c r="LC357" s="97"/>
      <c r="LD357" s="97"/>
      <c r="LE357" s="97"/>
      <c r="LF357" s="97"/>
      <c r="LG357" s="97"/>
      <c r="LH357" s="97"/>
      <c r="LI357" s="97"/>
      <c r="LJ357" s="97"/>
      <c r="LK357" s="97"/>
      <c r="LL357" s="97"/>
      <c r="LM357" s="97"/>
      <c r="LN357" s="97"/>
      <c r="LO357" s="97"/>
      <c r="LP357" s="97"/>
      <c r="LQ357" s="97"/>
      <c r="LR357" s="97"/>
      <c r="LS357" s="97"/>
      <c r="LT357" s="97"/>
      <c r="LU357" s="97"/>
      <c r="LV357" s="97"/>
      <c r="LW357" s="97"/>
      <c r="LX357" s="97"/>
      <c r="LY357" s="97"/>
      <c r="LZ357" s="97"/>
      <c r="MA357" s="97"/>
      <c r="MB357" s="97"/>
      <c r="MC357" s="97"/>
      <c r="MD357" s="97"/>
      <c r="ME357" s="97"/>
      <c r="MF357" s="97"/>
      <c r="MG357" s="97"/>
      <c r="MH357" s="97"/>
      <c r="MI357" s="97"/>
      <c r="MJ357" s="97"/>
      <c r="MK357" s="97"/>
      <c r="ML357" s="97"/>
      <c r="MM357" s="97"/>
      <c r="MN357" s="97"/>
      <c r="MO357" s="97"/>
      <c r="MP357" s="97"/>
      <c r="MQ357" s="97"/>
      <c r="MR357" s="97"/>
      <c r="MS357" s="97"/>
      <c r="MT357" s="97"/>
      <c r="MU357" s="97"/>
      <c r="MV357" s="97"/>
      <c r="MW357" s="97"/>
      <c r="MX357" s="97"/>
      <c r="MY357" s="97"/>
      <c r="MZ357" s="97"/>
      <c r="NA357" s="97"/>
      <c r="NB357" s="97"/>
      <c r="NC357" s="97"/>
      <c r="ND357" s="97"/>
      <c r="NE357" s="97"/>
      <c r="NF357" s="97"/>
      <c r="NG357" s="97"/>
      <c r="NH357" s="97"/>
      <c r="NI357" s="97"/>
      <c r="NJ357" s="97"/>
      <c r="NK357" s="97"/>
      <c r="NL357" s="97"/>
      <c r="NM357" s="97"/>
      <c r="NN357" s="97"/>
      <c r="NO357" s="97"/>
      <c r="NP357" s="97"/>
      <c r="NQ357" s="97"/>
      <c r="NR357" s="97"/>
      <c r="NS357" s="97"/>
      <c r="NT357" s="97"/>
      <c r="NU357" s="97"/>
      <c r="NV357" s="97"/>
      <c r="NW357" s="97"/>
      <c r="NX357" s="97"/>
      <c r="NY357" s="97"/>
      <c r="NZ357" s="97"/>
      <c r="OA357" s="97"/>
      <c r="OB357" s="97"/>
      <c r="OC357" s="97"/>
      <c r="OD357" s="97"/>
      <c r="OE357" s="97"/>
      <c r="OF357" s="97"/>
      <c r="OG357" s="97"/>
      <c r="OH357" s="97"/>
      <c r="OI357" s="97"/>
      <c r="OJ357" s="97"/>
      <c r="OK357" s="97"/>
      <c r="OL357" s="97"/>
      <c r="OM357" s="97"/>
      <c r="ON357" s="97"/>
      <c r="OO357" s="97"/>
      <c r="OP357" s="97"/>
      <c r="OQ357" s="97"/>
      <c r="OR357" s="97"/>
      <c r="OS357" s="97"/>
      <c r="OT357" s="97"/>
      <c r="OU357" s="97"/>
      <c r="OV357" s="97"/>
      <c r="OW357" s="97"/>
      <c r="OX357" s="97"/>
      <c r="OY357" s="97"/>
      <c r="OZ357" s="97"/>
      <c r="PA357" s="97"/>
      <c r="PB357" s="97"/>
      <c r="PC357" s="97"/>
      <c r="PD357" s="97"/>
      <c r="PE357" s="97"/>
      <c r="PF357" s="97"/>
      <c r="PG357" s="97"/>
      <c r="PH357" s="97"/>
      <c r="PI357" s="97"/>
      <c r="PJ357" s="97"/>
      <c r="PK357" s="97"/>
      <c r="PL357" s="97"/>
      <c r="PM357" s="97"/>
      <c r="PN357" s="97"/>
      <c r="PO357" s="97"/>
      <c r="PP357" s="97"/>
      <c r="PQ357" s="97"/>
      <c r="PR357" s="97"/>
      <c r="PS357" s="97"/>
      <c r="PT357" s="97"/>
      <c r="PU357" s="97"/>
      <c r="PV357" s="97"/>
      <c r="PW357" s="97"/>
      <c r="PX357" s="97"/>
      <c r="PY357" s="97"/>
      <c r="PZ357" s="97"/>
      <c r="QA357" s="97"/>
      <c r="QB357" s="97"/>
      <c r="QC357" s="97"/>
      <c r="QD357" s="97"/>
      <c r="QE357" s="97"/>
      <c r="QF357" s="97"/>
      <c r="QG357" s="97"/>
      <c r="QH357" s="97"/>
      <c r="QI357" s="97"/>
      <c r="QJ357" s="97"/>
      <c r="QK357" s="97"/>
      <c r="QL357" s="97"/>
      <c r="QM357" s="97"/>
      <c r="QN357" s="97"/>
      <c r="QO357" s="97"/>
      <c r="QP357" s="97"/>
      <c r="QQ357" s="97"/>
      <c r="QR357" s="97"/>
      <c r="QS357" s="97"/>
      <c r="QT357" s="97"/>
      <c r="QU357" s="97"/>
      <c r="QV357" s="97"/>
      <c r="QW357" s="97"/>
      <c r="QX357" s="97"/>
      <c r="QY357" s="97"/>
      <c r="QZ357" s="97"/>
      <c r="RA357" s="97"/>
      <c r="RB357" s="97"/>
      <c r="RC357" s="97"/>
      <c r="RD357" s="97"/>
      <c r="RE357" s="97"/>
      <c r="RF357" s="97"/>
      <c r="RG357" s="97"/>
      <c r="RH357" s="97"/>
      <c r="RI357" s="97"/>
      <c r="RJ357" s="97"/>
      <c r="RK357" s="97"/>
      <c r="RL357" s="97"/>
      <c r="RM357" s="97"/>
      <c r="RN357" s="97"/>
      <c r="RO357" s="97"/>
      <c r="RP357" s="97"/>
      <c r="RQ357" s="97"/>
      <c r="RR357" s="97"/>
      <c r="RS357" s="97"/>
      <c r="RT357" s="97"/>
      <c r="RU357" s="97"/>
      <c r="RV357" s="97"/>
      <c r="RW357" s="97"/>
      <c r="RX357" s="97"/>
      <c r="RY357" s="97"/>
      <c r="RZ357" s="97"/>
      <c r="SA357" s="97"/>
      <c r="SB357" s="97"/>
      <c r="SC357" s="97"/>
      <c r="SD357" s="97"/>
      <c r="SE357" s="97"/>
      <c r="SF357" s="97"/>
      <c r="SG357" s="97"/>
      <c r="SH357" s="97"/>
      <c r="SI357" s="97"/>
      <c r="SJ357" s="97"/>
      <c r="SK357" s="97"/>
      <c r="SL357" s="97"/>
      <c r="SM357" s="97"/>
      <c r="SN357" s="97"/>
      <c r="SO357" s="97"/>
      <c r="SP357" s="97"/>
      <c r="SQ357" s="97"/>
      <c r="SR357" s="97"/>
      <c r="SS357" s="97"/>
      <c r="ST357" s="97"/>
      <c r="SU357" s="97"/>
      <c r="SV357" s="97"/>
      <c r="SW357" s="97"/>
      <c r="SX357" s="97"/>
      <c r="SY357" s="97"/>
      <c r="SZ357" s="97"/>
      <c r="TA357" s="97"/>
      <c r="TB357" s="97"/>
      <c r="TC357" s="97"/>
      <c r="TD357" s="97"/>
      <c r="TE357" s="97"/>
      <c r="TF357" s="97"/>
      <c r="TG357" s="97"/>
      <c r="TH357" s="97"/>
      <c r="TI357" s="97"/>
      <c r="TJ357" s="97"/>
      <c r="TK357" s="97"/>
      <c r="TL357" s="97"/>
      <c r="TM357" s="97"/>
      <c r="TN357" s="97"/>
      <c r="TO357" s="97"/>
      <c r="TP357" s="97"/>
      <c r="TQ357" s="97"/>
      <c r="TR357" s="97"/>
      <c r="TS357" s="97"/>
      <c r="TT357" s="97"/>
      <c r="TU357" s="97"/>
      <c r="TV357" s="97"/>
      <c r="TW357" s="97"/>
      <c r="TX357" s="97"/>
      <c r="TY357" s="97"/>
      <c r="TZ357" s="97"/>
      <c r="UA357" s="97"/>
      <c r="UB357" s="97"/>
      <c r="UC357" s="97"/>
      <c r="UD357" s="97"/>
      <c r="UE357" s="97"/>
      <c r="UF357" s="97"/>
      <c r="UG357" s="97"/>
      <c r="UH357" s="97"/>
      <c r="UI357" s="97"/>
      <c r="UJ357" s="97"/>
      <c r="UK357" s="97"/>
      <c r="UL357" s="97"/>
      <c r="UM357" s="97"/>
      <c r="UN357" s="97"/>
      <c r="UO357" s="97"/>
      <c r="UP357" s="97"/>
      <c r="UQ357" s="97"/>
      <c r="UR357" s="97"/>
      <c r="US357" s="97"/>
      <c r="UT357" s="97"/>
      <c r="UU357" s="97"/>
      <c r="UV357" s="97"/>
      <c r="UW357" s="97"/>
      <c r="UX357" s="97"/>
      <c r="UY357" s="97"/>
      <c r="UZ357" s="97"/>
      <c r="VA357" s="97"/>
      <c r="VB357" s="97"/>
      <c r="VC357" s="97"/>
      <c r="VD357" s="97"/>
      <c r="VE357" s="97"/>
      <c r="VF357" s="97"/>
    </row>
    <row r="358" spans="1:578" s="98" customFormat="1" ht="15">
      <c r="A358" s="84">
        <v>280</v>
      </c>
      <c r="B358" s="29" t="s">
        <v>43</v>
      </c>
      <c r="C358" s="85" t="s">
        <v>44</v>
      </c>
      <c r="D358" s="86">
        <v>203</v>
      </c>
      <c r="E358" s="85" t="s">
        <v>45</v>
      </c>
      <c r="F358" s="25" t="s">
        <v>46</v>
      </c>
      <c r="G358" s="29" t="s">
        <v>870</v>
      </c>
      <c r="H358" s="27" t="s">
        <v>1201</v>
      </c>
      <c r="I358" s="89">
        <v>37257</v>
      </c>
      <c r="J358" s="90" t="s">
        <v>260</v>
      </c>
      <c r="K358" s="90"/>
      <c r="L358" s="88">
        <v>40</v>
      </c>
      <c r="M358" s="88" t="s">
        <v>54</v>
      </c>
      <c r="N358" s="88" t="s">
        <v>59</v>
      </c>
      <c r="O358" s="26" t="s">
        <v>261</v>
      </c>
      <c r="P358" s="87" t="s">
        <v>1181</v>
      </c>
      <c r="Q358" s="34" t="s">
        <v>1148</v>
      </c>
      <c r="R358" s="88">
        <v>1</v>
      </c>
      <c r="S358" s="92">
        <v>13405</v>
      </c>
      <c r="T358" s="92">
        <v>600</v>
      </c>
      <c r="U358" s="92"/>
      <c r="V358" s="91">
        <f t="shared" si="151"/>
        <v>14005</v>
      </c>
      <c r="W358" s="92"/>
      <c r="X358" s="92"/>
      <c r="Y358" s="92">
        <f t="shared" si="152"/>
        <v>14005</v>
      </c>
      <c r="Z358" s="92">
        <v>1046</v>
      </c>
      <c r="AA358" s="92">
        <v>666</v>
      </c>
      <c r="AB358" s="93">
        <f>102.68*4</f>
        <v>410.72</v>
      </c>
      <c r="AC358" s="92">
        <f t="shared" si="153"/>
        <v>2450.875</v>
      </c>
      <c r="AD358" s="92">
        <f t="shared" si="154"/>
        <v>420.15</v>
      </c>
      <c r="AE358" s="92">
        <f t="shared" si="155"/>
        <v>714.255</v>
      </c>
      <c r="AF358" s="92">
        <f t="shared" si="156"/>
        <v>280.10000000000002</v>
      </c>
      <c r="AG358" s="92">
        <f t="shared" si="157"/>
        <v>2619.5</v>
      </c>
      <c r="AH358" s="92">
        <f t="shared" si="158"/>
        <v>26195</v>
      </c>
      <c r="AI358" s="92">
        <f t="shared" si="159"/>
        <v>7858.5</v>
      </c>
      <c r="AJ358" s="92">
        <f t="shared" si="161"/>
        <v>23049.183333333334</v>
      </c>
      <c r="AK358" s="92">
        <f t="shared" si="160"/>
        <v>276590.2</v>
      </c>
      <c r="AL358" s="92"/>
      <c r="AM358" s="92"/>
      <c r="AN358" s="92"/>
      <c r="AO358" s="92"/>
      <c r="AP358" s="97"/>
      <c r="AQ358" s="94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  <c r="CF358" s="97"/>
      <c r="CG358" s="97"/>
      <c r="CH358" s="97"/>
      <c r="CI358" s="97"/>
      <c r="CJ358" s="97"/>
      <c r="CK358" s="97"/>
      <c r="CL358" s="97"/>
      <c r="CM358" s="97"/>
      <c r="CN358" s="97"/>
      <c r="CO358" s="97"/>
      <c r="CP358" s="97"/>
      <c r="CQ358" s="97"/>
      <c r="CR358" s="97"/>
      <c r="CS358" s="97"/>
      <c r="CT358" s="97"/>
      <c r="CU358" s="97"/>
      <c r="CV358" s="97"/>
      <c r="CW358" s="97"/>
      <c r="CX358" s="97"/>
      <c r="CY358" s="97"/>
      <c r="CZ358" s="97"/>
      <c r="DA358" s="97"/>
      <c r="DB358" s="97"/>
      <c r="DC358" s="97"/>
      <c r="DD358" s="97"/>
      <c r="DE358" s="97"/>
      <c r="DF358" s="97"/>
      <c r="DG358" s="97"/>
      <c r="DH358" s="97"/>
      <c r="DI358" s="97"/>
      <c r="DJ358" s="97"/>
      <c r="DK358" s="97"/>
      <c r="DL358" s="97"/>
      <c r="DM358" s="97"/>
      <c r="DN358" s="97"/>
      <c r="DO358" s="97"/>
      <c r="DP358" s="97"/>
      <c r="DQ358" s="97"/>
      <c r="DR358" s="97"/>
      <c r="DS358" s="97"/>
      <c r="DT358" s="97"/>
      <c r="DU358" s="97"/>
      <c r="DV358" s="97"/>
      <c r="DW358" s="97"/>
      <c r="DX358" s="97"/>
      <c r="DY358" s="97"/>
      <c r="DZ358" s="97"/>
      <c r="EA358" s="97"/>
      <c r="EB358" s="97"/>
      <c r="EC358" s="97"/>
      <c r="ED358" s="97"/>
      <c r="EE358" s="97"/>
      <c r="EF358" s="97"/>
      <c r="EG358" s="97"/>
      <c r="EH358" s="97"/>
      <c r="EI358" s="97"/>
      <c r="EJ358" s="97"/>
      <c r="EK358" s="97"/>
      <c r="EL358" s="97"/>
      <c r="EM358" s="97"/>
      <c r="EN358" s="97"/>
      <c r="EO358" s="97"/>
      <c r="EP358" s="97"/>
      <c r="EQ358" s="97"/>
      <c r="ER358" s="97"/>
      <c r="ES358" s="97"/>
      <c r="ET358" s="97"/>
      <c r="EU358" s="97"/>
      <c r="EV358" s="97"/>
      <c r="EW358" s="97"/>
      <c r="EX358" s="97"/>
      <c r="EY358" s="97"/>
      <c r="EZ358" s="97"/>
      <c r="FA358" s="97"/>
      <c r="FB358" s="97"/>
      <c r="FC358" s="97"/>
      <c r="FD358" s="97"/>
      <c r="FE358" s="97"/>
      <c r="FF358" s="97"/>
      <c r="FG358" s="97"/>
      <c r="FH358" s="97"/>
      <c r="FI358" s="97"/>
      <c r="FJ358" s="97"/>
      <c r="FK358" s="97"/>
      <c r="FL358" s="97"/>
      <c r="FM358" s="97"/>
      <c r="FN358" s="97"/>
      <c r="FO358" s="97"/>
      <c r="FP358" s="97"/>
      <c r="FQ358" s="97"/>
      <c r="FR358" s="97"/>
      <c r="FS358" s="97"/>
      <c r="FT358" s="97"/>
      <c r="FU358" s="97"/>
      <c r="FV358" s="97"/>
      <c r="FW358" s="97"/>
      <c r="FX358" s="97"/>
      <c r="FY358" s="97"/>
      <c r="FZ358" s="97"/>
      <c r="GA358" s="97"/>
      <c r="GB358" s="97"/>
      <c r="GC358" s="97"/>
      <c r="GD358" s="97"/>
      <c r="GE358" s="97"/>
      <c r="GF358" s="97"/>
      <c r="GG358" s="97"/>
      <c r="GH358" s="97"/>
      <c r="GI358" s="97"/>
      <c r="GJ358" s="97"/>
      <c r="GK358" s="97"/>
      <c r="GL358" s="97"/>
      <c r="GM358" s="97"/>
      <c r="GN358" s="97"/>
      <c r="GO358" s="97"/>
      <c r="GP358" s="97"/>
      <c r="GQ358" s="97"/>
      <c r="GR358" s="97"/>
      <c r="GS358" s="97"/>
      <c r="GT358" s="97"/>
      <c r="GU358" s="97"/>
      <c r="GV358" s="97"/>
      <c r="GW358" s="97"/>
      <c r="GX358" s="97"/>
      <c r="GY358" s="97"/>
      <c r="GZ358" s="97"/>
      <c r="HA358" s="97"/>
      <c r="HB358" s="97"/>
      <c r="HC358" s="97"/>
      <c r="HD358" s="97"/>
      <c r="HE358" s="97"/>
      <c r="HF358" s="97"/>
      <c r="HG358" s="97"/>
      <c r="HH358" s="97"/>
      <c r="HI358" s="97"/>
      <c r="HJ358" s="97"/>
      <c r="HK358" s="97"/>
      <c r="HL358" s="97"/>
      <c r="HM358" s="97"/>
      <c r="HN358" s="97"/>
      <c r="HO358" s="97"/>
      <c r="HP358" s="97"/>
      <c r="HQ358" s="97"/>
      <c r="HR358" s="97"/>
      <c r="HS358" s="97"/>
      <c r="HT358" s="97"/>
      <c r="HU358" s="97"/>
      <c r="HV358" s="97"/>
      <c r="HW358" s="97"/>
      <c r="HX358" s="97"/>
      <c r="HY358" s="97"/>
      <c r="HZ358" s="97"/>
      <c r="IA358" s="97"/>
      <c r="IB358" s="97"/>
      <c r="IC358" s="97"/>
      <c r="ID358" s="97"/>
      <c r="IE358" s="97"/>
      <c r="IF358" s="97"/>
      <c r="IG358" s="97"/>
      <c r="IH358" s="97"/>
      <c r="II358" s="97"/>
      <c r="IJ358" s="97"/>
      <c r="IK358" s="97"/>
      <c r="IL358" s="97"/>
      <c r="IM358" s="97"/>
      <c r="IN358" s="97"/>
      <c r="IO358" s="97"/>
      <c r="IP358" s="97"/>
      <c r="IQ358" s="97"/>
      <c r="IR358" s="97"/>
      <c r="IS358" s="97"/>
      <c r="IT358" s="97"/>
      <c r="IU358" s="97"/>
      <c r="IV358" s="97"/>
      <c r="IW358" s="97"/>
      <c r="IX358" s="97"/>
      <c r="IY358" s="97"/>
      <c r="IZ358" s="97"/>
      <c r="JA358" s="97"/>
      <c r="JB358" s="97"/>
      <c r="JC358" s="97"/>
      <c r="JD358" s="97"/>
      <c r="JE358" s="97"/>
      <c r="JF358" s="97"/>
      <c r="JG358" s="97"/>
      <c r="JH358" s="97"/>
      <c r="JI358" s="97"/>
      <c r="JJ358" s="97"/>
      <c r="JK358" s="97"/>
      <c r="JL358" s="97"/>
      <c r="JM358" s="97"/>
      <c r="JN358" s="97"/>
      <c r="JO358" s="97"/>
      <c r="JP358" s="97"/>
      <c r="JQ358" s="97"/>
      <c r="JR358" s="97"/>
      <c r="JS358" s="97"/>
      <c r="JT358" s="97"/>
      <c r="JU358" s="97"/>
      <c r="JV358" s="97"/>
      <c r="JW358" s="97"/>
      <c r="JX358" s="97"/>
      <c r="JY358" s="97"/>
      <c r="JZ358" s="97"/>
      <c r="KA358" s="97"/>
      <c r="KB358" s="97"/>
      <c r="KC358" s="97"/>
      <c r="KD358" s="97"/>
      <c r="KE358" s="97"/>
      <c r="KF358" s="97"/>
      <c r="KG358" s="97"/>
      <c r="KH358" s="97"/>
      <c r="KI358" s="97"/>
      <c r="KJ358" s="97"/>
      <c r="KK358" s="97"/>
      <c r="KL358" s="97"/>
      <c r="KM358" s="97"/>
      <c r="KN358" s="97"/>
      <c r="KO358" s="97"/>
      <c r="KP358" s="97"/>
      <c r="KQ358" s="97"/>
      <c r="KR358" s="97"/>
      <c r="KS358" s="97"/>
      <c r="KT358" s="97"/>
      <c r="KU358" s="97"/>
      <c r="KV358" s="97"/>
      <c r="KW358" s="97"/>
      <c r="KX358" s="97"/>
      <c r="KY358" s="97"/>
      <c r="KZ358" s="97"/>
      <c r="LA358" s="97"/>
      <c r="LB358" s="97"/>
      <c r="LC358" s="97"/>
      <c r="LD358" s="97"/>
      <c r="LE358" s="97"/>
      <c r="LF358" s="97"/>
      <c r="LG358" s="97"/>
      <c r="LH358" s="97"/>
      <c r="LI358" s="97"/>
      <c r="LJ358" s="97"/>
      <c r="LK358" s="97"/>
      <c r="LL358" s="97"/>
      <c r="LM358" s="97"/>
      <c r="LN358" s="97"/>
      <c r="LO358" s="97"/>
      <c r="LP358" s="97"/>
      <c r="LQ358" s="97"/>
      <c r="LR358" s="97"/>
      <c r="LS358" s="97"/>
      <c r="LT358" s="97"/>
      <c r="LU358" s="97"/>
      <c r="LV358" s="97"/>
      <c r="LW358" s="97"/>
      <c r="LX358" s="97"/>
      <c r="LY358" s="97"/>
      <c r="LZ358" s="97"/>
      <c r="MA358" s="97"/>
      <c r="MB358" s="97"/>
      <c r="MC358" s="97"/>
      <c r="MD358" s="97"/>
      <c r="ME358" s="97"/>
      <c r="MF358" s="97"/>
      <c r="MG358" s="97"/>
      <c r="MH358" s="97"/>
      <c r="MI358" s="97"/>
      <c r="MJ358" s="97"/>
      <c r="MK358" s="97"/>
      <c r="ML358" s="97"/>
      <c r="MM358" s="97"/>
      <c r="MN358" s="97"/>
      <c r="MO358" s="97"/>
      <c r="MP358" s="97"/>
      <c r="MQ358" s="97"/>
      <c r="MR358" s="97"/>
      <c r="MS358" s="97"/>
      <c r="MT358" s="97"/>
      <c r="MU358" s="97"/>
      <c r="MV358" s="97"/>
      <c r="MW358" s="97"/>
      <c r="MX358" s="97"/>
      <c r="MY358" s="97"/>
      <c r="MZ358" s="97"/>
      <c r="NA358" s="97"/>
      <c r="NB358" s="97"/>
      <c r="NC358" s="97"/>
      <c r="ND358" s="97"/>
      <c r="NE358" s="97"/>
      <c r="NF358" s="97"/>
      <c r="NG358" s="97"/>
      <c r="NH358" s="97"/>
      <c r="NI358" s="97"/>
      <c r="NJ358" s="97"/>
      <c r="NK358" s="97"/>
      <c r="NL358" s="97"/>
      <c r="NM358" s="97"/>
      <c r="NN358" s="97"/>
      <c r="NO358" s="97"/>
      <c r="NP358" s="97"/>
      <c r="NQ358" s="97"/>
      <c r="NR358" s="97"/>
      <c r="NS358" s="97"/>
      <c r="NT358" s="97"/>
      <c r="NU358" s="97"/>
      <c r="NV358" s="97"/>
      <c r="NW358" s="97"/>
      <c r="NX358" s="97"/>
      <c r="NY358" s="97"/>
      <c r="NZ358" s="97"/>
      <c r="OA358" s="97"/>
      <c r="OB358" s="97"/>
      <c r="OC358" s="97"/>
      <c r="OD358" s="97"/>
      <c r="OE358" s="97"/>
      <c r="OF358" s="97"/>
      <c r="OG358" s="97"/>
      <c r="OH358" s="97"/>
      <c r="OI358" s="97"/>
      <c r="OJ358" s="97"/>
      <c r="OK358" s="97"/>
      <c r="OL358" s="97"/>
      <c r="OM358" s="97"/>
      <c r="ON358" s="97"/>
      <c r="OO358" s="97"/>
      <c r="OP358" s="97"/>
      <c r="OQ358" s="97"/>
      <c r="OR358" s="97"/>
      <c r="OS358" s="97"/>
      <c r="OT358" s="97"/>
      <c r="OU358" s="97"/>
      <c r="OV358" s="97"/>
      <c r="OW358" s="97"/>
      <c r="OX358" s="97"/>
      <c r="OY358" s="97"/>
      <c r="OZ358" s="97"/>
      <c r="PA358" s="97"/>
      <c r="PB358" s="97"/>
      <c r="PC358" s="97"/>
      <c r="PD358" s="97"/>
      <c r="PE358" s="97"/>
      <c r="PF358" s="97"/>
      <c r="PG358" s="97"/>
      <c r="PH358" s="97"/>
      <c r="PI358" s="97"/>
      <c r="PJ358" s="97"/>
      <c r="PK358" s="97"/>
      <c r="PL358" s="97"/>
      <c r="PM358" s="97"/>
      <c r="PN358" s="97"/>
      <c r="PO358" s="97"/>
      <c r="PP358" s="97"/>
      <c r="PQ358" s="97"/>
      <c r="PR358" s="97"/>
      <c r="PS358" s="97"/>
      <c r="PT358" s="97"/>
      <c r="PU358" s="97"/>
      <c r="PV358" s="97"/>
      <c r="PW358" s="97"/>
      <c r="PX358" s="97"/>
      <c r="PY358" s="97"/>
      <c r="PZ358" s="97"/>
      <c r="QA358" s="97"/>
      <c r="QB358" s="97"/>
      <c r="QC358" s="97"/>
      <c r="QD358" s="97"/>
      <c r="QE358" s="97"/>
      <c r="QF358" s="97"/>
      <c r="QG358" s="97"/>
      <c r="QH358" s="97"/>
      <c r="QI358" s="97"/>
      <c r="QJ358" s="97"/>
      <c r="QK358" s="97"/>
      <c r="QL358" s="97"/>
      <c r="QM358" s="97"/>
      <c r="QN358" s="97"/>
      <c r="QO358" s="97"/>
      <c r="QP358" s="97"/>
      <c r="QQ358" s="97"/>
      <c r="QR358" s="97"/>
      <c r="QS358" s="97"/>
      <c r="QT358" s="97"/>
      <c r="QU358" s="97"/>
      <c r="QV358" s="97"/>
      <c r="QW358" s="97"/>
      <c r="QX358" s="97"/>
      <c r="QY358" s="97"/>
      <c r="QZ358" s="97"/>
      <c r="RA358" s="97"/>
      <c r="RB358" s="97"/>
      <c r="RC358" s="97"/>
      <c r="RD358" s="97"/>
      <c r="RE358" s="97"/>
      <c r="RF358" s="97"/>
      <c r="RG358" s="97"/>
      <c r="RH358" s="97"/>
      <c r="RI358" s="97"/>
      <c r="RJ358" s="97"/>
      <c r="RK358" s="97"/>
      <c r="RL358" s="97"/>
      <c r="RM358" s="97"/>
      <c r="RN358" s="97"/>
      <c r="RO358" s="97"/>
      <c r="RP358" s="97"/>
      <c r="RQ358" s="97"/>
      <c r="RR358" s="97"/>
      <c r="RS358" s="97"/>
      <c r="RT358" s="97"/>
      <c r="RU358" s="97"/>
      <c r="RV358" s="97"/>
      <c r="RW358" s="97"/>
      <c r="RX358" s="97"/>
      <c r="RY358" s="97"/>
      <c r="RZ358" s="97"/>
      <c r="SA358" s="97"/>
      <c r="SB358" s="97"/>
      <c r="SC358" s="97"/>
      <c r="SD358" s="97"/>
      <c r="SE358" s="97"/>
      <c r="SF358" s="97"/>
      <c r="SG358" s="97"/>
      <c r="SH358" s="97"/>
      <c r="SI358" s="97"/>
      <c r="SJ358" s="97"/>
      <c r="SK358" s="97"/>
      <c r="SL358" s="97"/>
      <c r="SM358" s="97"/>
      <c r="SN358" s="97"/>
      <c r="SO358" s="97"/>
      <c r="SP358" s="97"/>
      <c r="SQ358" s="97"/>
      <c r="SR358" s="97"/>
      <c r="SS358" s="97"/>
      <c r="ST358" s="97"/>
      <c r="SU358" s="97"/>
      <c r="SV358" s="97"/>
      <c r="SW358" s="97"/>
      <c r="SX358" s="97"/>
      <c r="SY358" s="97"/>
      <c r="SZ358" s="97"/>
      <c r="TA358" s="97"/>
      <c r="TB358" s="97"/>
      <c r="TC358" s="97"/>
      <c r="TD358" s="97"/>
      <c r="TE358" s="97"/>
      <c r="TF358" s="97"/>
      <c r="TG358" s="97"/>
      <c r="TH358" s="97"/>
      <c r="TI358" s="97"/>
      <c r="TJ358" s="97"/>
      <c r="TK358" s="97"/>
      <c r="TL358" s="97"/>
      <c r="TM358" s="97"/>
      <c r="TN358" s="97"/>
      <c r="TO358" s="97"/>
      <c r="TP358" s="97"/>
      <c r="TQ358" s="97"/>
      <c r="TR358" s="97"/>
      <c r="TS358" s="97"/>
      <c r="TT358" s="97"/>
      <c r="TU358" s="97"/>
      <c r="TV358" s="97"/>
      <c r="TW358" s="97"/>
      <c r="TX358" s="97"/>
      <c r="TY358" s="97"/>
      <c r="TZ358" s="97"/>
      <c r="UA358" s="97"/>
      <c r="UB358" s="97"/>
      <c r="UC358" s="97"/>
      <c r="UD358" s="97"/>
      <c r="UE358" s="97"/>
      <c r="UF358" s="97"/>
      <c r="UG358" s="97"/>
      <c r="UH358" s="97"/>
      <c r="UI358" s="97"/>
      <c r="UJ358" s="97"/>
      <c r="UK358" s="97"/>
      <c r="UL358" s="97"/>
      <c r="UM358" s="97"/>
      <c r="UN358" s="97"/>
      <c r="UO358" s="97"/>
      <c r="UP358" s="97"/>
      <c r="UQ358" s="97"/>
      <c r="UR358" s="97"/>
      <c r="US358" s="97"/>
      <c r="UT358" s="97"/>
      <c r="UU358" s="97"/>
      <c r="UV358" s="97"/>
      <c r="UW358" s="97"/>
      <c r="UX358" s="97"/>
      <c r="UY358" s="97"/>
      <c r="UZ358" s="97"/>
      <c r="VA358" s="97"/>
      <c r="VB358" s="97"/>
      <c r="VC358" s="97"/>
      <c r="VD358" s="97"/>
      <c r="VE358" s="97"/>
      <c r="VF358" s="97"/>
    </row>
    <row r="359" spans="1:578" s="98" customFormat="1" ht="15">
      <c r="A359" s="84">
        <v>281</v>
      </c>
      <c r="B359" s="29" t="s">
        <v>43</v>
      </c>
      <c r="C359" s="85" t="s">
        <v>44</v>
      </c>
      <c r="D359" s="86">
        <v>203</v>
      </c>
      <c r="E359" s="85" t="s">
        <v>45</v>
      </c>
      <c r="F359" s="25" t="s">
        <v>46</v>
      </c>
      <c r="G359" s="29" t="s">
        <v>871</v>
      </c>
      <c r="H359" s="26" t="s">
        <v>872</v>
      </c>
      <c r="I359" s="89">
        <v>38407</v>
      </c>
      <c r="J359" s="90"/>
      <c r="K359" s="90">
        <v>23</v>
      </c>
      <c r="L359" s="88">
        <v>40</v>
      </c>
      <c r="M359" s="88" t="s">
        <v>49</v>
      </c>
      <c r="N359" s="88" t="s">
        <v>50</v>
      </c>
      <c r="O359" s="27" t="s">
        <v>1182</v>
      </c>
      <c r="P359" s="87" t="s">
        <v>1181</v>
      </c>
      <c r="Q359" s="34" t="s">
        <v>1148</v>
      </c>
      <c r="R359" s="88">
        <v>1</v>
      </c>
      <c r="S359" s="91">
        <v>47094</v>
      </c>
      <c r="T359" s="91"/>
      <c r="U359" s="91">
        <v>1979</v>
      </c>
      <c r="V359" s="91">
        <f t="shared" si="151"/>
        <v>49073</v>
      </c>
      <c r="W359" s="92"/>
      <c r="X359" s="92"/>
      <c r="Y359" s="92">
        <f t="shared" si="152"/>
        <v>49073</v>
      </c>
      <c r="Z359" s="91">
        <v>1920</v>
      </c>
      <c r="AA359" s="91">
        <v>1376</v>
      </c>
      <c r="AB359" s="92">
        <f>102.68*3</f>
        <v>308.04000000000002</v>
      </c>
      <c r="AC359" s="92">
        <f t="shared" si="153"/>
        <v>8587.7749999999996</v>
      </c>
      <c r="AD359" s="92">
        <f t="shared" si="154"/>
        <v>1472.19</v>
      </c>
      <c r="AE359" s="92">
        <f t="shared" si="155"/>
        <v>2502.723</v>
      </c>
      <c r="AF359" s="92">
        <f t="shared" si="156"/>
        <v>981.46</v>
      </c>
      <c r="AG359" s="92">
        <f t="shared" si="157"/>
        <v>8728.1666666666679</v>
      </c>
      <c r="AH359" s="92">
        <f t="shared" si="158"/>
        <v>87281.666666666672</v>
      </c>
      <c r="AI359" s="92">
        <f t="shared" si="159"/>
        <v>26184.5</v>
      </c>
      <c r="AJ359" s="92">
        <f t="shared" si="161"/>
        <v>76404.049111111104</v>
      </c>
      <c r="AK359" s="92">
        <f t="shared" si="160"/>
        <v>916848.58933333331</v>
      </c>
      <c r="AL359" s="92"/>
      <c r="AM359" s="92"/>
      <c r="AN359" s="92"/>
      <c r="AO359" s="92"/>
      <c r="AP359" s="97"/>
      <c r="AQ359" s="94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  <c r="CT359" s="97"/>
      <c r="CU359" s="97"/>
      <c r="CV359" s="97"/>
      <c r="CW359" s="97"/>
      <c r="CX359" s="97"/>
      <c r="CY359" s="97"/>
      <c r="CZ359" s="97"/>
      <c r="DA359" s="97"/>
      <c r="DB359" s="97"/>
      <c r="DC359" s="97"/>
      <c r="DD359" s="97"/>
      <c r="DE359" s="97"/>
      <c r="DF359" s="97"/>
      <c r="DG359" s="97"/>
      <c r="DH359" s="97"/>
      <c r="DI359" s="97"/>
      <c r="DJ359" s="97"/>
      <c r="DK359" s="97"/>
      <c r="DL359" s="97"/>
      <c r="DM359" s="97"/>
      <c r="DN359" s="97"/>
      <c r="DO359" s="97"/>
      <c r="DP359" s="97"/>
      <c r="DQ359" s="97"/>
      <c r="DR359" s="97"/>
      <c r="DS359" s="97"/>
      <c r="DT359" s="97"/>
      <c r="DU359" s="97"/>
      <c r="DV359" s="97"/>
      <c r="DW359" s="97"/>
      <c r="DX359" s="97"/>
      <c r="DY359" s="97"/>
      <c r="DZ359" s="97"/>
      <c r="EA359" s="97"/>
      <c r="EB359" s="97"/>
      <c r="EC359" s="97"/>
      <c r="ED359" s="97"/>
      <c r="EE359" s="97"/>
      <c r="EF359" s="97"/>
      <c r="EG359" s="97"/>
      <c r="EH359" s="97"/>
      <c r="EI359" s="97"/>
      <c r="EJ359" s="97"/>
      <c r="EK359" s="97"/>
      <c r="EL359" s="97"/>
      <c r="EM359" s="97"/>
      <c r="EN359" s="97"/>
      <c r="EO359" s="97"/>
      <c r="EP359" s="97"/>
      <c r="EQ359" s="97"/>
      <c r="ER359" s="97"/>
      <c r="ES359" s="97"/>
      <c r="ET359" s="97"/>
      <c r="EU359" s="97"/>
      <c r="EV359" s="97"/>
      <c r="EW359" s="97"/>
      <c r="EX359" s="97"/>
      <c r="EY359" s="97"/>
      <c r="EZ359" s="97"/>
      <c r="FA359" s="97"/>
      <c r="FB359" s="97"/>
      <c r="FC359" s="97"/>
      <c r="FD359" s="97"/>
      <c r="FE359" s="97"/>
      <c r="FF359" s="97"/>
      <c r="FG359" s="97"/>
      <c r="FH359" s="97"/>
      <c r="FI359" s="97"/>
      <c r="FJ359" s="97"/>
      <c r="FK359" s="97"/>
      <c r="FL359" s="97"/>
      <c r="FM359" s="97"/>
      <c r="FN359" s="97"/>
      <c r="FO359" s="97"/>
      <c r="FP359" s="97"/>
      <c r="FQ359" s="97"/>
      <c r="FR359" s="97"/>
      <c r="FS359" s="97"/>
      <c r="FT359" s="97"/>
      <c r="FU359" s="97"/>
      <c r="FV359" s="97"/>
      <c r="FW359" s="97"/>
      <c r="FX359" s="97"/>
      <c r="FY359" s="97"/>
      <c r="FZ359" s="97"/>
      <c r="GA359" s="97"/>
      <c r="GB359" s="97"/>
      <c r="GC359" s="97"/>
      <c r="GD359" s="97"/>
      <c r="GE359" s="97"/>
      <c r="GF359" s="97"/>
      <c r="GG359" s="97"/>
      <c r="GH359" s="97"/>
      <c r="GI359" s="97"/>
      <c r="GJ359" s="97"/>
      <c r="GK359" s="97"/>
      <c r="GL359" s="97"/>
      <c r="GM359" s="97"/>
      <c r="GN359" s="97"/>
      <c r="GO359" s="97"/>
      <c r="GP359" s="97"/>
      <c r="GQ359" s="97"/>
      <c r="GR359" s="97"/>
      <c r="GS359" s="97"/>
      <c r="GT359" s="97"/>
      <c r="GU359" s="97"/>
      <c r="GV359" s="97"/>
      <c r="GW359" s="97"/>
      <c r="GX359" s="97"/>
      <c r="GY359" s="97"/>
      <c r="GZ359" s="97"/>
      <c r="HA359" s="97"/>
      <c r="HB359" s="97"/>
      <c r="HC359" s="97"/>
      <c r="HD359" s="97"/>
      <c r="HE359" s="97"/>
      <c r="HF359" s="97"/>
      <c r="HG359" s="97"/>
      <c r="HH359" s="97"/>
      <c r="HI359" s="97"/>
      <c r="HJ359" s="97"/>
      <c r="HK359" s="97"/>
      <c r="HL359" s="97"/>
      <c r="HM359" s="97"/>
      <c r="HN359" s="97"/>
      <c r="HO359" s="97"/>
      <c r="HP359" s="97"/>
      <c r="HQ359" s="97"/>
      <c r="HR359" s="97"/>
      <c r="HS359" s="97"/>
      <c r="HT359" s="97"/>
      <c r="HU359" s="97"/>
      <c r="HV359" s="97"/>
      <c r="HW359" s="97"/>
      <c r="HX359" s="97"/>
      <c r="HY359" s="97"/>
      <c r="HZ359" s="97"/>
      <c r="IA359" s="97"/>
      <c r="IB359" s="97"/>
      <c r="IC359" s="97"/>
      <c r="ID359" s="97"/>
      <c r="IE359" s="97"/>
      <c r="IF359" s="97"/>
      <c r="IG359" s="97"/>
      <c r="IH359" s="97"/>
      <c r="II359" s="97"/>
      <c r="IJ359" s="97"/>
      <c r="IK359" s="97"/>
      <c r="IL359" s="97"/>
      <c r="IM359" s="97"/>
      <c r="IN359" s="97"/>
      <c r="IO359" s="97"/>
      <c r="IP359" s="97"/>
      <c r="IQ359" s="97"/>
      <c r="IR359" s="97"/>
      <c r="IS359" s="97"/>
      <c r="IT359" s="97"/>
      <c r="IU359" s="97"/>
      <c r="IV359" s="97"/>
      <c r="IW359" s="97"/>
      <c r="IX359" s="97"/>
      <c r="IY359" s="97"/>
      <c r="IZ359" s="97"/>
      <c r="JA359" s="97"/>
      <c r="JB359" s="97"/>
      <c r="JC359" s="97"/>
      <c r="JD359" s="97"/>
      <c r="JE359" s="97"/>
      <c r="JF359" s="97"/>
      <c r="JG359" s="97"/>
      <c r="JH359" s="97"/>
      <c r="JI359" s="97"/>
      <c r="JJ359" s="97"/>
      <c r="JK359" s="97"/>
      <c r="JL359" s="97"/>
      <c r="JM359" s="97"/>
      <c r="JN359" s="97"/>
      <c r="JO359" s="97"/>
      <c r="JP359" s="97"/>
      <c r="JQ359" s="97"/>
      <c r="JR359" s="97"/>
      <c r="JS359" s="97"/>
      <c r="JT359" s="97"/>
      <c r="JU359" s="97"/>
      <c r="JV359" s="97"/>
      <c r="JW359" s="97"/>
      <c r="JX359" s="97"/>
      <c r="JY359" s="97"/>
      <c r="JZ359" s="97"/>
      <c r="KA359" s="97"/>
      <c r="KB359" s="97"/>
      <c r="KC359" s="97"/>
      <c r="KD359" s="97"/>
      <c r="KE359" s="97"/>
      <c r="KF359" s="97"/>
      <c r="KG359" s="97"/>
      <c r="KH359" s="97"/>
      <c r="KI359" s="97"/>
      <c r="KJ359" s="97"/>
      <c r="KK359" s="97"/>
      <c r="KL359" s="97"/>
      <c r="KM359" s="97"/>
      <c r="KN359" s="97"/>
      <c r="KO359" s="97"/>
      <c r="KP359" s="97"/>
      <c r="KQ359" s="97"/>
      <c r="KR359" s="97"/>
      <c r="KS359" s="97"/>
      <c r="KT359" s="97"/>
      <c r="KU359" s="97"/>
      <c r="KV359" s="97"/>
      <c r="KW359" s="97"/>
      <c r="KX359" s="97"/>
      <c r="KY359" s="97"/>
      <c r="KZ359" s="97"/>
      <c r="LA359" s="97"/>
      <c r="LB359" s="97"/>
      <c r="LC359" s="97"/>
      <c r="LD359" s="97"/>
      <c r="LE359" s="97"/>
      <c r="LF359" s="97"/>
      <c r="LG359" s="97"/>
      <c r="LH359" s="97"/>
      <c r="LI359" s="97"/>
      <c r="LJ359" s="97"/>
      <c r="LK359" s="97"/>
      <c r="LL359" s="97"/>
      <c r="LM359" s="97"/>
      <c r="LN359" s="97"/>
      <c r="LO359" s="97"/>
      <c r="LP359" s="97"/>
      <c r="LQ359" s="97"/>
      <c r="LR359" s="97"/>
      <c r="LS359" s="97"/>
      <c r="LT359" s="97"/>
      <c r="LU359" s="97"/>
      <c r="LV359" s="97"/>
      <c r="LW359" s="97"/>
      <c r="LX359" s="97"/>
      <c r="LY359" s="97"/>
      <c r="LZ359" s="97"/>
      <c r="MA359" s="97"/>
      <c r="MB359" s="97"/>
      <c r="MC359" s="97"/>
      <c r="MD359" s="97"/>
      <c r="ME359" s="97"/>
      <c r="MF359" s="97"/>
      <c r="MG359" s="97"/>
      <c r="MH359" s="97"/>
      <c r="MI359" s="97"/>
      <c r="MJ359" s="97"/>
      <c r="MK359" s="97"/>
      <c r="ML359" s="97"/>
      <c r="MM359" s="97"/>
      <c r="MN359" s="97"/>
      <c r="MO359" s="97"/>
      <c r="MP359" s="97"/>
      <c r="MQ359" s="97"/>
      <c r="MR359" s="97"/>
      <c r="MS359" s="97"/>
      <c r="MT359" s="97"/>
      <c r="MU359" s="97"/>
      <c r="MV359" s="97"/>
      <c r="MW359" s="97"/>
      <c r="MX359" s="97"/>
      <c r="MY359" s="97"/>
      <c r="MZ359" s="97"/>
      <c r="NA359" s="97"/>
      <c r="NB359" s="97"/>
      <c r="NC359" s="97"/>
      <c r="ND359" s="97"/>
      <c r="NE359" s="97"/>
      <c r="NF359" s="97"/>
      <c r="NG359" s="97"/>
      <c r="NH359" s="97"/>
      <c r="NI359" s="97"/>
      <c r="NJ359" s="97"/>
      <c r="NK359" s="97"/>
      <c r="NL359" s="97"/>
      <c r="NM359" s="97"/>
      <c r="NN359" s="97"/>
      <c r="NO359" s="97"/>
      <c r="NP359" s="97"/>
      <c r="NQ359" s="97"/>
      <c r="NR359" s="97"/>
      <c r="NS359" s="97"/>
      <c r="NT359" s="97"/>
      <c r="NU359" s="97"/>
      <c r="NV359" s="97"/>
      <c r="NW359" s="97"/>
      <c r="NX359" s="97"/>
      <c r="NY359" s="97"/>
      <c r="NZ359" s="97"/>
      <c r="OA359" s="97"/>
      <c r="OB359" s="97"/>
      <c r="OC359" s="97"/>
      <c r="OD359" s="97"/>
      <c r="OE359" s="97"/>
      <c r="OF359" s="97"/>
      <c r="OG359" s="97"/>
      <c r="OH359" s="97"/>
      <c r="OI359" s="97"/>
      <c r="OJ359" s="97"/>
      <c r="OK359" s="97"/>
      <c r="OL359" s="97"/>
      <c r="OM359" s="97"/>
      <c r="ON359" s="97"/>
      <c r="OO359" s="97"/>
      <c r="OP359" s="97"/>
      <c r="OQ359" s="97"/>
      <c r="OR359" s="97"/>
      <c r="OS359" s="97"/>
      <c r="OT359" s="97"/>
      <c r="OU359" s="97"/>
      <c r="OV359" s="97"/>
      <c r="OW359" s="97"/>
      <c r="OX359" s="97"/>
      <c r="OY359" s="97"/>
      <c r="OZ359" s="97"/>
      <c r="PA359" s="97"/>
      <c r="PB359" s="97"/>
      <c r="PC359" s="97"/>
      <c r="PD359" s="97"/>
      <c r="PE359" s="97"/>
      <c r="PF359" s="97"/>
      <c r="PG359" s="97"/>
      <c r="PH359" s="97"/>
      <c r="PI359" s="97"/>
      <c r="PJ359" s="97"/>
      <c r="PK359" s="97"/>
      <c r="PL359" s="97"/>
      <c r="PM359" s="97"/>
      <c r="PN359" s="97"/>
      <c r="PO359" s="97"/>
      <c r="PP359" s="97"/>
      <c r="PQ359" s="97"/>
      <c r="PR359" s="97"/>
      <c r="PS359" s="97"/>
      <c r="PT359" s="97"/>
      <c r="PU359" s="97"/>
      <c r="PV359" s="97"/>
      <c r="PW359" s="97"/>
      <c r="PX359" s="97"/>
      <c r="PY359" s="97"/>
      <c r="PZ359" s="97"/>
      <c r="QA359" s="97"/>
      <c r="QB359" s="97"/>
      <c r="QC359" s="97"/>
      <c r="QD359" s="97"/>
      <c r="QE359" s="97"/>
      <c r="QF359" s="97"/>
      <c r="QG359" s="97"/>
      <c r="QH359" s="97"/>
      <c r="QI359" s="97"/>
      <c r="QJ359" s="97"/>
      <c r="QK359" s="97"/>
      <c r="QL359" s="97"/>
      <c r="QM359" s="97"/>
      <c r="QN359" s="97"/>
      <c r="QO359" s="97"/>
      <c r="QP359" s="97"/>
      <c r="QQ359" s="97"/>
      <c r="QR359" s="97"/>
      <c r="QS359" s="97"/>
      <c r="QT359" s="97"/>
      <c r="QU359" s="97"/>
      <c r="QV359" s="97"/>
      <c r="QW359" s="97"/>
      <c r="QX359" s="97"/>
      <c r="QY359" s="97"/>
      <c r="QZ359" s="97"/>
      <c r="RA359" s="97"/>
      <c r="RB359" s="97"/>
      <c r="RC359" s="97"/>
      <c r="RD359" s="97"/>
      <c r="RE359" s="97"/>
      <c r="RF359" s="97"/>
      <c r="RG359" s="97"/>
      <c r="RH359" s="97"/>
      <c r="RI359" s="97"/>
      <c r="RJ359" s="97"/>
      <c r="RK359" s="97"/>
      <c r="RL359" s="97"/>
      <c r="RM359" s="97"/>
      <c r="RN359" s="97"/>
      <c r="RO359" s="97"/>
      <c r="RP359" s="97"/>
      <c r="RQ359" s="97"/>
      <c r="RR359" s="97"/>
      <c r="RS359" s="97"/>
      <c r="RT359" s="97"/>
      <c r="RU359" s="97"/>
      <c r="RV359" s="97"/>
      <c r="RW359" s="97"/>
      <c r="RX359" s="97"/>
      <c r="RY359" s="97"/>
      <c r="RZ359" s="97"/>
      <c r="SA359" s="97"/>
      <c r="SB359" s="97"/>
      <c r="SC359" s="97"/>
      <c r="SD359" s="97"/>
      <c r="SE359" s="97"/>
      <c r="SF359" s="97"/>
      <c r="SG359" s="97"/>
      <c r="SH359" s="97"/>
      <c r="SI359" s="97"/>
      <c r="SJ359" s="97"/>
      <c r="SK359" s="97"/>
      <c r="SL359" s="97"/>
      <c r="SM359" s="97"/>
      <c r="SN359" s="97"/>
      <c r="SO359" s="97"/>
      <c r="SP359" s="97"/>
      <c r="SQ359" s="97"/>
      <c r="SR359" s="97"/>
      <c r="SS359" s="97"/>
      <c r="ST359" s="97"/>
      <c r="SU359" s="97"/>
      <c r="SV359" s="97"/>
      <c r="SW359" s="97"/>
      <c r="SX359" s="97"/>
      <c r="SY359" s="97"/>
      <c r="SZ359" s="97"/>
      <c r="TA359" s="97"/>
      <c r="TB359" s="97"/>
      <c r="TC359" s="97"/>
      <c r="TD359" s="97"/>
      <c r="TE359" s="97"/>
      <c r="TF359" s="97"/>
      <c r="TG359" s="97"/>
      <c r="TH359" s="97"/>
      <c r="TI359" s="97"/>
      <c r="TJ359" s="97"/>
      <c r="TK359" s="97"/>
      <c r="TL359" s="97"/>
      <c r="TM359" s="97"/>
      <c r="TN359" s="97"/>
      <c r="TO359" s="97"/>
      <c r="TP359" s="97"/>
      <c r="TQ359" s="97"/>
      <c r="TR359" s="97"/>
      <c r="TS359" s="97"/>
      <c r="TT359" s="97"/>
      <c r="TU359" s="97"/>
      <c r="TV359" s="97"/>
      <c r="TW359" s="97"/>
      <c r="TX359" s="97"/>
      <c r="TY359" s="97"/>
      <c r="TZ359" s="97"/>
      <c r="UA359" s="97"/>
      <c r="UB359" s="97"/>
      <c r="UC359" s="97"/>
      <c r="UD359" s="97"/>
      <c r="UE359" s="97"/>
      <c r="UF359" s="97"/>
      <c r="UG359" s="97"/>
      <c r="UH359" s="97"/>
      <c r="UI359" s="97"/>
      <c r="UJ359" s="97"/>
      <c r="UK359" s="97"/>
      <c r="UL359" s="97"/>
      <c r="UM359" s="97"/>
      <c r="UN359" s="97"/>
      <c r="UO359" s="97"/>
      <c r="UP359" s="97"/>
      <c r="UQ359" s="97"/>
      <c r="UR359" s="97"/>
      <c r="US359" s="97"/>
      <c r="UT359" s="97"/>
      <c r="UU359" s="97"/>
      <c r="UV359" s="97"/>
      <c r="UW359" s="97"/>
      <c r="UX359" s="97"/>
      <c r="UY359" s="97"/>
      <c r="UZ359" s="97"/>
      <c r="VA359" s="97"/>
      <c r="VB359" s="97"/>
      <c r="VC359" s="97"/>
      <c r="VD359" s="97"/>
      <c r="VE359" s="97"/>
      <c r="VF359" s="97"/>
    </row>
    <row r="360" spans="1:578" s="96" customFormat="1" ht="15">
      <c r="A360" s="84">
        <v>282</v>
      </c>
      <c r="B360" s="29" t="s">
        <v>43</v>
      </c>
      <c r="C360" s="85" t="s">
        <v>44</v>
      </c>
      <c r="D360" s="86">
        <v>203</v>
      </c>
      <c r="E360" s="85" t="s">
        <v>45</v>
      </c>
      <c r="F360" s="25" t="s">
        <v>46</v>
      </c>
      <c r="G360" s="29" t="s">
        <v>873</v>
      </c>
      <c r="H360" s="26" t="s">
        <v>874</v>
      </c>
      <c r="I360" s="89">
        <v>32954</v>
      </c>
      <c r="J360" s="90" t="s">
        <v>87</v>
      </c>
      <c r="K360" s="90"/>
      <c r="L360" s="88">
        <v>40</v>
      </c>
      <c r="M360" s="88" t="s">
        <v>54</v>
      </c>
      <c r="N360" s="88" t="s">
        <v>59</v>
      </c>
      <c r="O360" s="26" t="s">
        <v>88</v>
      </c>
      <c r="P360" s="87" t="s">
        <v>1181</v>
      </c>
      <c r="Q360" s="34" t="s">
        <v>1148</v>
      </c>
      <c r="R360" s="88">
        <v>1</v>
      </c>
      <c r="S360" s="92">
        <v>13012</v>
      </c>
      <c r="T360" s="92">
        <v>600</v>
      </c>
      <c r="U360" s="92"/>
      <c r="V360" s="91">
        <f t="shared" si="151"/>
        <v>13612</v>
      </c>
      <c r="W360" s="92"/>
      <c r="X360" s="92"/>
      <c r="Y360" s="92">
        <f t="shared" si="152"/>
        <v>13612</v>
      </c>
      <c r="Z360" s="92">
        <v>957</v>
      </c>
      <c r="AA360" s="92">
        <v>661</v>
      </c>
      <c r="AB360" s="93">
        <f>102.68*6</f>
        <v>616.08000000000004</v>
      </c>
      <c r="AC360" s="92">
        <f t="shared" si="153"/>
        <v>2382.1</v>
      </c>
      <c r="AD360" s="92">
        <f t="shared" si="154"/>
        <v>408.35999999999996</v>
      </c>
      <c r="AE360" s="92">
        <f t="shared" si="155"/>
        <v>694.21199999999999</v>
      </c>
      <c r="AF360" s="92">
        <f t="shared" si="156"/>
        <v>272.24</v>
      </c>
      <c r="AG360" s="92">
        <f t="shared" si="157"/>
        <v>2538.3333333333335</v>
      </c>
      <c r="AH360" s="92">
        <f t="shared" si="158"/>
        <v>25383.333333333336</v>
      </c>
      <c r="AI360" s="92">
        <f t="shared" si="159"/>
        <v>7615</v>
      </c>
      <c r="AJ360" s="92">
        <f t="shared" si="161"/>
        <v>22564.380888888893</v>
      </c>
      <c r="AK360" s="92">
        <f t="shared" si="160"/>
        <v>270772.57066666672</v>
      </c>
      <c r="AL360" s="92"/>
      <c r="AM360" s="92"/>
      <c r="AN360" s="92"/>
      <c r="AO360" s="92"/>
      <c r="AQ360" s="94"/>
    </row>
    <row r="361" spans="1:578" s="98" customFormat="1" ht="15">
      <c r="A361" s="84">
        <v>283</v>
      </c>
      <c r="B361" s="29" t="s">
        <v>43</v>
      </c>
      <c r="C361" s="85" t="s">
        <v>44</v>
      </c>
      <c r="D361" s="86">
        <v>203</v>
      </c>
      <c r="E361" s="85" t="s">
        <v>45</v>
      </c>
      <c r="F361" s="25" t="s">
        <v>46</v>
      </c>
      <c r="G361" s="29" t="s">
        <v>875</v>
      </c>
      <c r="H361" s="26" t="s">
        <v>876</v>
      </c>
      <c r="I361" s="89">
        <v>36178</v>
      </c>
      <c r="J361" s="90" t="s">
        <v>58</v>
      </c>
      <c r="K361" s="90"/>
      <c r="L361" s="88">
        <v>40</v>
      </c>
      <c r="M361" s="88" t="s">
        <v>49</v>
      </c>
      <c r="N361" s="88" t="s">
        <v>59</v>
      </c>
      <c r="O361" s="26" t="s">
        <v>864</v>
      </c>
      <c r="P361" s="87" t="s">
        <v>1181</v>
      </c>
      <c r="Q361" s="34" t="s">
        <v>1148</v>
      </c>
      <c r="R361" s="88">
        <v>1</v>
      </c>
      <c r="S361" s="92">
        <v>15394.5</v>
      </c>
      <c r="T361" s="92">
        <v>521.74</v>
      </c>
      <c r="U361" s="92"/>
      <c r="V361" s="91">
        <f t="shared" si="151"/>
        <v>15916.24</v>
      </c>
      <c r="W361" s="92"/>
      <c r="X361" s="92">
        <f t="shared" ref="X361:X373" si="162">V361*0.15</f>
        <v>2387.4359999999997</v>
      </c>
      <c r="Y361" s="92">
        <f t="shared" si="152"/>
        <v>18303.675999999999</v>
      </c>
      <c r="Z361" s="92">
        <v>1114</v>
      </c>
      <c r="AA361" s="92">
        <v>679</v>
      </c>
      <c r="AB361" s="92">
        <f>102.68*5</f>
        <v>513.40000000000009</v>
      </c>
      <c r="AC361" s="92">
        <f t="shared" si="153"/>
        <v>3203.1432999999997</v>
      </c>
      <c r="AD361" s="92">
        <f t="shared" si="154"/>
        <v>549.11027999999999</v>
      </c>
      <c r="AE361" s="92">
        <f t="shared" si="155"/>
        <v>933.4874759999999</v>
      </c>
      <c r="AF361" s="92">
        <f t="shared" si="156"/>
        <v>366.07351999999997</v>
      </c>
      <c r="AG361" s="92">
        <f t="shared" si="157"/>
        <v>3349.4459999999999</v>
      </c>
      <c r="AH361" s="92">
        <f t="shared" si="158"/>
        <v>33494.46</v>
      </c>
      <c r="AI361" s="92">
        <f t="shared" si="159"/>
        <v>10048.338</v>
      </c>
      <c r="AJ361" s="92">
        <f t="shared" si="161"/>
        <v>29569.577576000003</v>
      </c>
      <c r="AK361" s="92">
        <f t="shared" si="160"/>
        <v>354834.93091200001</v>
      </c>
      <c r="AL361" s="92"/>
      <c r="AM361" s="92"/>
      <c r="AN361" s="92"/>
      <c r="AO361" s="92"/>
      <c r="AP361" s="97"/>
      <c r="AQ361" s="94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  <c r="CF361" s="97"/>
      <c r="CG361" s="97"/>
      <c r="CH361" s="97"/>
      <c r="CI361" s="97"/>
      <c r="CJ361" s="97"/>
      <c r="CK361" s="97"/>
      <c r="CL361" s="97"/>
      <c r="CM361" s="97"/>
      <c r="CN361" s="97"/>
      <c r="CO361" s="97"/>
      <c r="CP361" s="97"/>
      <c r="CQ361" s="97"/>
      <c r="CR361" s="97"/>
      <c r="CS361" s="97"/>
      <c r="CT361" s="97"/>
      <c r="CU361" s="97"/>
      <c r="CV361" s="97"/>
      <c r="CW361" s="97"/>
      <c r="CX361" s="97"/>
      <c r="CY361" s="97"/>
      <c r="CZ361" s="97"/>
      <c r="DA361" s="97"/>
      <c r="DB361" s="97"/>
      <c r="DC361" s="97"/>
      <c r="DD361" s="97"/>
      <c r="DE361" s="97"/>
      <c r="DF361" s="97"/>
      <c r="DG361" s="97"/>
      <c r="DH361" s="97"/>
      <c r="DI361" s="97"/>
      <c r="DJ361" s="97"/>
      <c r="DK361" s="97"/>
      <c r="DL361" s="97"/>
      <c r="DM361" s="97"/>
      <c r="DN361" s="97"/>
      <c r="DO361" s="97"/>
      <c r="DP361" s="97"/>
      <c r="DQ361" s="97"/>
      <c r="DR361" s="97"/>
      <c r="DS361" s="97"/>
      <c r="DT361" s="97"/>
      <c r="DU361" s="97"/>
      <c r="DV361" s="97"/>
      <c r="DW361" s="97"/>
      <c r="DX361" s="97"/>
      <c r="DY361" s="97"/>
      <c r="DZ361" s="97"/>
      <c r="EA361" s="97"/>
      <c r="EB361" s="97"/>
      <c r="EC361" s="97"/>
      <c r="ED361" s="97"/>
      <c r="EE361" s="97"/>
      <c r="EF361" s="97"/>
      <c r="EG361" s="97"/>
      <c r="EH361" s="97"/>
      <c r="EI361" s="97"/>
      <c r="EJ361" s="97"/>
      <c r="EK361" s="97"/>
      <c r="EL361" s="97"/>
      <c r="EM361" s="97"/>
      <c r="EN361" s="97"/>
      <c r="EO361" s="97"/>
      <c r="EP361" s="97"/>
      <c r="EQ361" s="97"/>
      <c r="ER361" s="97"/>
      <c r="ES361" s="97"/>
      <c r="ET361" s="97"/>
      <c r="EU361" s="97"/>
      <c r="EV361" s="97"/>
      <c r="EW361" s="97"/>
      <c r="EX361" s="97"/>
      <c r="EY361" s="97"/>
      <c r="EZ361" s="97"/>
      <c r="FA361" s="97"/>
      <c r="FB361" s="97"/>
      <c r="FC361" s="97"/>
      <c r="FD361" s="97"/>
      <c r="FE361" s="97"/>
      <c r="FF361" s="97"/>
      <c r="FG361" s="97"/>
      <c r="FH361" s="97"/>
      <c r="FI361" s="97"/>
      <c r="FJ361" s="97"/>
      <c r="FK361" s="97"/>
      <c r="FL361" s="97"/>
      <c r="FM361" s="97"/>
      <c r="FN361" s="97"/>
      <c r="FO361" s="97"/>
      <c r="FP361" s="97"/>
      <c r="FQ361" s="97"/>
      <c r="FR361" s="97"/>
      <c r="FS361" s="97"/>
      <c r="FT361" s="97"/>
      <c r="FU361" s="97"/>
      <c r="FV361" s="97"/>
      <c r="FW361" s="97"/>
      <c r="FX361" s="97"/>
      <c r="FY361" s="97"/>
      <c r="FZ361" s="97"/>
      <c r="GA361" s="97"/>
      <c r="GB361" s="97"/>
      <c r="GC361" s="97"/>
      <c r="GD361" s="97"/>
      <c r="GE361" s="97"/>
      <c r="GF361" s="97"/>
      <c r="GG361" s="97"/>
      <c r="GH361" s="97"/>
      <c r="GI361" s="97"/>
      <c r="GJ361" s="97"/>
      <c r="GK361" s="97"/>
      <c r="GL361" s="97"/>
      <c r="GM361" s="97"/>
      <c r="GN361" s="97"/>
      <c r="GO361" s="97"/>
      <c r="GP361" s="97"/>
      <c r="GQ361" s="97"/>
      <c r="GR361" s="97"/>
      <c r="GS361" s="97"/>
      <c r="GT361" s="97"/>
      <c r="GU361" s="97"/>
      <c r="GV361" s="97"/>
      <c r="GW361" s="97"/>
      <c r="GX361" s="97"/>
      <c r="GY361" s="97"/>
      <c r="GZ361" s="97"/>
      <c r="HA361" s="97"/>
      <c r="HB361" s="97"/>
      <c r="HC361" s="97"/>
      <c r="HD361" s="97"/>
      <c r="HE361" s="97"/>
      <c r="HF361" s="97"/>
      <c r="HG361" s="97"/>
      <c r="HH361" s="97"/>
      <c r="HI361" s="97"/>
      <c r="HJ361" s="97"/>
      <c r="HK361" s="97"/>
      <c r="HL361" s="97"/>
      <c r="HM361" s="97"/>
      <c r="HN361" s="97"/>
      <c r="HO361" s="97"/>
      <c r="HP361" s="97"/>
      <c r="HQ361" s="97"/>
      <c r="HR361" s="97"/>
      <c r="HS361" s="97"/>
      <c r="HT361" s="97"/>
      <c r="HU361" s="97"/>
      <c r="HV361" s="97"/>
      <c r="HW361" s="97"/>
      <c r="HX361" s="97"/>
      <c r="HY361" s="97"/>
      <c r="HZ361" s="97"/>
      <c r="IA361" s="97"/>
      <c r="IB361" s="97"/>
      <c r="IC361" s="97"/>
      <c r="ID361" s="97"/>
      <c r="IE361" s="97"/>
      <c r="IF361" s="97"/>
      <c r="IG361" s="97"/>
      <c r="IH361" s="97"/>
      <c r="II361" s="97"/>
      <c r="IJ361" s="97"/>
      <c r="IK361" s="97"/>
      <c r="IL361" s="97"/>
      <c r="IM361" s="97"/>
      <c r="IN361" s="97"/>
      <c r="IO361" s="97"/>
      <c r="IP361" s="97"/>
      <c r="IQ361" s="97"/>
      <c r="IR361" s="97"/>
      <c r="IS361" s="97"/>
      <c r="IT361" s="97"/>
      <c r="IU361" s="97"/>
      <c r="IV361" s="97"/>
      <c r="IW361" s="97"/>
      <c r="IX361" s="97"/>
      <c r="IY361" s="97"/>
      <c r="IZ361" s="97"/>
      <c r="JA361" s="97"/>
      <c r="JB361" s="97"/>
      <c r="JC361" s="97"/>
      <c r="JD361" s="97"/>
      <c r="JE361" s="97"/>
      <c r="JF361" s="97"/>
      <c r="JG361" s="97"/>
      <c r="JH361" s="97"/>
      <c r="JI361" s="97"/>
      <c r="JJ361" s="97"/>
      <c r="JK361" s="97"/>
      <c r="JL361" s="97"/>
      <c r="JM361" s="97"/>
      <c r="JN361" s="97"/>
      <c r="JO361" s="97"/>
      <c r="JP361" s="97"/>
      <c r="JQ361" s="97"/>
      <c r="JR361" s="97"/>
      <c r="JS361" s="97"/>
      <c r="JT361" s="97"/>
      <c r="JU361" s="97"/>
      <c r="JV361" s="97"/>
      <c r="JW361" s="97"/>
      <c r="JX361" s="97"/>
      <c r="JY361" s="97"/>
      <c r="JZ361" s="97"/>
      <c r="KA361" s="97"/>
      <c r="KB361" s="97"/>
      <c r="KC361" s="97"/>
      <c r="KD361" s="97"/>
      <c r="KE361" s="97"/>
      <c r="KF361" s="97"/>
      <c r="KG361" s="97"/>
      <c r="KH361" s="97"/>
      <c r="KI361" s="97"/>
      <c r="KJ361" s="97"/>
      <c r="KK361" s="97"/>
      <c r="KL361" s="97"/>
      <c r="KM361" s="97"/>
      <c r="KN361" s="97"/>
      <c r="KO361" s="97"/>
      <c r="KP361" s="97"/>
      <c r="KQ361" s="97"/>
      <c r="KR361" s="97"/>
      <c r="KS361" s="97"/>
      <c r="KT361" s="97"/>
      <c r="KU361" s="97"/>
      <c r="KV361" s="97"/>
      <c r="KW361" s="97"/>
      <c r="KX361" s="97"/>
      <c r="KY361" s="97"/>
      <c r="KZ361" s="97"/>
      <c r="LA361" s="97"/>
      <c r="LB361" s="97"/>
      <c r="LC361" s="97"/>
      <c r="LD361" s="97"/>
      <c r="LE361" s="97"/>
      <c r="LF361" s="97"/>
      <c r="LG361" s="97"/>
      <c r="LH361" s="97"/>
      <c r="LI361" s="97"/>
      <c r="LJ361" s="97"/>
      <c r="LK361" s="97"/>
      <c r="LL361" s="97"/>
      <c r="LM361" s="97"/>
      <c r="LN361" s="97"/>
      <c r="LO361" s="97"/>
      <c r="LP361" s="97"/>
      <c r="LQ361" s="97"/>
      <c r="LR361" s="97"/>
      <c r="LS361" s="97"/>
      <c r="LT361" s="97"/>
      <c r="LU361" s="97"/>
      <c r="LV361" s="97"/>
      <c r="LW361" s="97"/>
      <c r="LX361" s="97"/>
      <c r="LY361" s="97"/>
      <c r="LZ361" s="97"/>
      <c r="MA361" s="97"/>
      <c r="MB361" s="97"/>
      <c r="MC361" s="97"/>
      <c r="MD361" s="97"/>
      <c r="ME361" s="97"/>
      <c r="MF361" s="97"/>
      <c r="MG361" s="97"/>
      <c r="MH361" s="97"/>
      <c r="MI361" s="97"/>
      <c r="MJ361" s="97"/>
      <c r="MK361" s="97"/>
      <c r="ML361" s="97"/>
      <c r="MM361" s="97"/>
      <c r="MN361" s="97"/>
      <c r="MO361" s="97"/>
      <c r="MP361" s="97"/>
      <c r="MQ361" s="97"/>
      <c r="MR361" s="97"/>
      <c r="MS361" s="97"/>
      <c r="MT361" s="97"/>
      <c r="MU361" s="97"/>
      <c r="MV361" s="97"/>
      <c r="MW361" s="97"/>
      <c r="MX361" s="97"/>
      <c r="MY361" s="97"/>
      <c r="MZ361" s="97"/>
      <c r="NA361" s="97"/>
      <c r="NB361" s="97"/>
      <c r="NC361" s="97"/>
      <c r="ND361" s="97"/>
      <c r="NE361" s="97"/>
      <c r="NF361" s="97"/>
      <c r="NG361" s="97"/>
      <c r="NH361" s="97"/>
      <c r="NI361" s="97"/>
      <c r="NJ361" s="97"/>
      <c r="NK361" s="97"/>
      <c r="NL361" s="97"/>
      <c r="NM361" s="97"/>
      <c r="NN361" s="97"/>
      <c r="NO361" s="97"/>
      <c r="NP361" s="97"/>
      <c r="NQ361" s="97"/>
      <c r="NR361" s="97"/>
      <c r="NS361" s="97"/>
      <c r="NT361" s="97"/>
      <c r="NU361" s="97"/>
      <c r="NV361" s="97"/>
      <c r="NW361" s="97"/>
      <c r="NX361" s="97"/>
      <c r="NY361" s="97"/>
      <c r="NZ361" s="97"/>
      <c r="OA361" s="97"/>
      <c r="OB361" s="97"/>
      <c r="OC361" s="97"/>
      <c r="OD361" s="97"/>
      <c r="OE361" s="97"/>
      <c r="OF361" s="97"/>
      <c r="OG361" s="97"/>
      <c r="OH361" s="97"/>
      <c r="OI361" s="97"/>
      <c r="OJ361" s="97"/>
      <c r="OK361" s="97"/>
      <c r="OL361" s="97"/>
      <c r="OM361" s="97"/>
      <c r="ON361" s="97"/>
      <c r="OO361" s="97"/>
      <c r="OP361" s="97"/>
      <c r="OQ361" s="97"/>
      <c r="OR361" s="97"/>
      <c r="OS361" s="97"/>
      <c r="OT361" s="97"/>
      <c r="OU361" s="97"/>
      <c r="OV361" s="97"/>
      <c r="OW361" s="97"/>
      <c r="OX361" s="97"/>
      <c r="OY361" s="97"/>
      <c r="OZ361" s="97"/>
      <c r="PA361" s="97"/>
      <c r="PB361" s="97"/>
      <c r="PC361" s="97"/>
      <c r="PD361" s="97"/>
      <c r="PE361" s="97"/>
      <c r="PF361" s="97"/>
      <c r="PG361" s="97"/>
      <c r="PH361" s="97"/>
      <c r="PI361" s="97"/>
      <c r="PJ361" s="97"/>
      <c r="PK361" s="97"/>
      <c r="PL361" s="97"/>
      <c r="PM361" s="97"/>
      <c r="PN361" s="97"/>
      <c r="PO361" s="97"/>
      <c r="PP361" s="97"/>
      <c r="PQ361" s="97"/>
      <c r="PR361" s="97"/>
      <c r="PS361" s="97"/>
      <c r="PT361" s="97"/>
      <c r="PU361" s="97"/>
      <c r="PV361" s="97"/>
      <c r="PW361" s="97"/>
      <c r="PX361" s="97"/>
      <c r="PY361" s="97"/>
      <c r="PZ361" s="97"/>
      <c r="QA361" s="97"/>
      <c r="QB361" s="97"/>
      <c r="QC361" s="97"/>
      <c r="QD361" s="97"/>
      <c r="QE361" s="97"/>
      <c r="QF361" s="97"/>
      <c r="QG361" s="97"/>
      <c r="QH361" s="97"/>
      <c r="QI361" s="97"/>
      <c r="QJ361" s="97"/>
      <c r="QK361" s="97"/>
      <c r="QL361" s="97"/>
      <c r="QM361" s="97"/>
      <c r="QN361" s="97"/>
      <c r="QO361" s="97"/>
      <c r="QP361" s="97"/>
      <c r="QQ361" s="97"/>
      <c r="QR361" s="97"/>
      <c r="QS361" s="97"/>
      <c r="QT361" s="97"/>
      <c r="QU361" s="97"/>
      <c r="QV361" s="97"/>
      <c r="QW361" s="97"/>
      <c r="QX361" s="97"/>
      <c r="QY361" s="97"/>
      <c r="QZ361" s="97"/>
      <c r="RA361" s="97"/>
      <c r="RB361" s="97"/>
      <c r="RC361" s="97"/>
      <c r="RD361" s="97"/>
      <c r="RE361" s="97"/>
      <c r="RF361" s="97"/>
      <c r="RG361" s="97"/>
      <c r="RH361" s="97"/>
      <c r="RI361" s="97"/>
      <c r="RJ361" s="97"/>
      <c r="RK361" s="97"/>
      <c r="RL361" s="97"/>
      <c r="RM361" s="97"/>
      <c r="RN361" s="97"/>
      <c r="RO361" s="97"/>
      <c r="RP361" s="97"/>
      <c r="RQ361" s="97"/>
      <c r="RR361" s="97"/>
      <c r="RS361" s="97"/>
      <c r="RT361" s="97"/>
      <c r="RU361" s="97"/>
      <c r="RV361" s="97"/>
      <c r="RW361" s="97"/>
      <c r="RX361" s="97"/>
      <c r="RY361" s="97"/>
      <c r="RZ361" s="97"/>
      <c r="SA361" s="97"/>
      <c r="SB361" s="97"/>
      <c r="SC361" s="97"/>
      <c r="SD361" s="97"/>
      <c r="SE361" s="97"/>
      <c r="SF361" s="97"/>
      <c r="SG361" s="97"/>
      <c r="SH361" s="97"/>
      <c r="SI361" s="97"/>
      <c r="SJ361" s="97"/>
      <c r="SK361" s="97"/>
      <c r="SL361" s="97"/>
      <c r="SM361" s="97"/>
      <c r="SN361" s="97"/>
      <c r="SO361" s="97"/>
      <c r="SP361" s="97"/>
      <c r="SQ361" s="97"/>
      <c r="SR361" s="97"/>
      <c r="SS361" s="97"/>
      <c r="ST361" s="97"/>
      <c r="SU361" s="97"/>
      <c r="SV361" s="97"/>
      <c r="SW361" s="97"/>
      <c r="SX361" s="97"/>
      <c r="SY361" s="97"/>
      <c r="SZ361" s="97"/>
      <c r="TA361" s="97"/>
      <c r="TB361" s="97"/>
      <c r="TC361" s="97"/>
      <c r="TD361" s="97"/>
      <c r="TE361" s="97"/>
      <c r="TF361" s="97"/>
      <c r="TG361" s="97"/>
      <c r="TH361" s="97"/>
      <c r="TI361" s="97"/>
      <c r="TJ361" s="97"/>
      <c r="TK361" s="97"/>
      <c r="TL361" s="97"/>
      <c r="TM361" s="97"/>
      <c r="TN361" s="97"/>
      <c r="TO361" s="97"/>
      <c r="TP361" s="97"/>
      <c r="TQ361" s="97"/>
      <c r="TR361" s="97"/>
      <c r="TS361" s="97"/>
      <c r="TT361" s="97"/>
      <c r="TU361" s="97"/>
      <c r="TV361" s="97"/>
      <c r="TW361" s="97"/>
      <c r="TX361" s="97"/>
      <c r="TY361" s="97"/>
      <c r="TZ361" s="97"/>
      <c r="UA361" s="97"/>
      <c r="UB361" s="97"/>
      <c r="UC361" s="97"/>
      <c r="UD361" s="97"/>
      <c r="UE361" s="97"/>
      <c r="UF361" s="97"/>
      <c r="UG361" s="97"/>
      <c r="UH361" s="97"/>
      <c r="UI361" s="97"/>
      <c r="UJ361" s="97"/>
      <c r="UK361" s="97"/>
      <c r="UL361" s="97"/>
      <c r="UM361" s="97"/>
      <c r="UN361" s="97"/>
      <c r="UO361" s="97"/>
      <c r="UP361" s="97"/>
      <c r="UQ361" s="97"/>
      <c r="UR361" s="97"/>
      <c r="US361" s="97"/>
      <c r="UT361" s="97"/>
      <c r="UU361" s="97"/>
      <c r="UV361" s="97"/>
      <c r="UW361" s="97"/>
      <c r="UX361" s="97"/>
      <c r="UY361" s="97"/>
      <c r="UZ361" s="97"/>
      <c r="VA361" s="97"/>
      <c r="VB361" s="97"/>
      <c r="VC361" s="97"/>
      <c r="VD361" s="97"/>
      <c r="VE361" s="97"/>
      <c r="VF361" s="97"/>
    </row>
    <row r="362" spans="1:578" s="98" customFormat="1" ht="15">
      <c r="A362" s="84">
        <v>284</v>
      </c>
      <c r="B362" s="29" t="s">
        <v>43</v>
      </c>
      <c r="C362" s="85" t="s">
        <v>44</v>
      </c>
      <c r="D362" s="86">
        <v>203</v>
      </c>
      <c r="E362" s="85" t="s">
        <v>45</v>
      </c>
      <c r="F362" s="25" t="s">
        <v>46</v>
      </c>
      <c r="G362" s="29" t="s">
        <v>877</v>
      </c>
      <c r="H362" s="26" t="s">
        <v>878</v>
      </c>
      <c r="I362" s="89">
        <v>39762</v>
      </c>
      <c r="J362" s="90" t="s">
        <v>58</v>
      </c>
      <c r="K362" s="90"/>
      <c r="L362" s="88">
        <v>40</v>
      </c>
      <c r="M362" s="88" t="s">
        <v>49</v>
      </c>
      <c r="N362" s="88" t="s">
        <v>59</v>
      </c>
      <c r="O362" s="26" t="s">
        <v>864</v>
      </c>
      <c r="P362" s="87" t="s">
        <v>1181</v>
      </c>
      <c r="Q362" s="34" t="s">
        <v>1148</v>
      </c>
      <c r="R362" s="88">
        <v>1</v>
      </c>
      <c r="S362" s="92">
        <v>15394.5</v>
      </c>
      <c r="T362" s="92">
        <v>521.74</v>
      </c>
      <c r="U362" s="92"/>
      <c r="V362" s="91">
        <f t="shared" si="151"/>
        <v>15916.24</v>
      </c>
      <c r="W362" s="92"/>
      <c r="X362" s="92">
        <f t="shared" si="162"/>
        <v>2387.4359999999997</v>
      </c>
      <c r="Y362" s="92">
        <f t="shared" si="152"/>
        <v>18303.675999999999</v>
      </c>
      <c r="Z362" s="92">
        <v>1114</v>
      </c>
      <c r="AA362" s="92">
        <v>679</v>
      </c>
      <c r="AB362" s="92">
        <f>102.68*3</f>
        <v>308.04000000000002</v>
      </c>
      <c r="AC362" s="92">
        <f t="shared" si="153"/>
        <v>3203.1432999999997</v>
      </c>
      <c r="AD362" s="92">
        <f t="shared" si="154"/>
        <v>549.11027999999999</v>
      </c>
      <c r="AE362" s="92">
        <f t="shared" si="155"/>
        <v>933.4874759999999</v>
      </c>
      <c r="AF362" s="92">
        <f t="shared" si="156"/>
        <v>366.07351999999997</v>
      </c>
      <c r="AG362" s="92">
        <f t="shared" si="157"/>
        <v>3349.4459999999999</v>
      </c>
      <c r="AH362" s="92">
        <f t="shared" si="158"/>
        <v>33494.46</v>
      </c>
      <c r="AI362" s="92">
        <f t="shared" si="159"/>
        <v>10048.338</v>
      </c>
      <c r="AJ362" s="92">
        <f t="shared" si="161"/>
        <v>29364.217576000003</v>
      </c>
      <c r="AK362" s="92">
        <f t="shared" si="160"/>
        <v>352370.61091200006</v>
      </c>
      <c r="AL362" s="92"/>
      <c r="AM362" s="92"/>
      <c r="AN362" s="92"/>
      <c r="AO362" s="92"/>
      <c r="AP362" s="97"/>
      <c r="AQ362" s="94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  <c r="CF362" s="97"/>
      <c r="CG362" s="97"/>
      <c r="CH362" s="97"/>
      <c r="CI362" s="97"/>
      <c r="CJ362" s="97"/>
      <c r="CK362" s="97"/>
      <c r="CL362" s="97"/>
      <c r="CM362" s="97"/>
      <c r="CN362" s="97"/>
      <c r="CO362" s="97"/>
      <c r="CP362" s="97"/>
      <c r="CQ362" s="97"/>
      <c r="CR362" s="97"/>
      <c r="CS362" s="97"/>
      <c r="CT362" s="97"/>
      <c r="CU362" s="97"/>
      <c r="CV362" s="97"/>
      <c r="CW362" s="97"/>
      <c r="CX362" s="97"/>
      <c r="CY362" s="97"/>
      <c r="CZ362" s="97"/>
      <c r="DA362" s="97"/>
      <c r="DB362" s="97"/>
      <c r="DC362" s="97"/>
      <c r="DD362" s="97"/>
      <c r="DE362" s="97"/>
      <c r="DF362" s="97"/>
      <c r="DG362" s="97"/>
      <c r="DH362" s="97"/>
      <c r="DI362" s="97"/>
      <c r="DJ362" s="97"/>
      <c r="DK362" s="97"/>
      <c r="DL362" s="97"/>
      <c r="DM362" s="97"/>
      <c r="DN362" s="97"/>
      <c r="DO362" s="97"/>
      <c r="DP362" s="97"/>
      <c r="DQ362" s="97"/>
      <c r="DR362" s="97"/>
      <c r="DS362" s="97"/>
      <c r="DT362" s="97"/>
      <c r="DU362" s="97"/>
      <c r="DV362" s="97"/>
      <c r="DW362" s="97"/>
      <c r="DX362" s="97"/>
      <c r="DY362" s="97"/>
      <c r="DZ362" s="97"/>
      <c r="EA362" s="97"/>
      <c r="EB362" s="97"/>
      <c r="EC362" s="97"/>
      <c r="ED362" s="97"/>
      <c r="EE362" s="97"/>
      <c r="EF362" s="97"/>
      <c r="EG362" s="97"/>
      <c r="EH362" s="97"/>
      <c r="EI362" s="97"/>
      <c r="EJ362" s="97"/>
      <c r="EK362" s="97"/>
      <c r="EL362" s="97"/>
      <c r="EM362" s="97"/>
      <c r="EN362" s="97"/>
      <c r="EO362" s="97"/>
      <c r="EP362" s="97"/>
      <c r="EQ362" s="97"/>
      <c r="ER362" s="97"/>
      <c r="ES362" s="97"/>
      <c r="ET362" s="97"/>
      <c r="EU362" s="97"/>
      <c r="EV362" s="97"/>
      <c r="EW362" s="97"/>
      <c r="EX362" s="97"/>
      <c r="EY362" s="97"/>
      <c r="EZ362" s="97"/>
      <c r="FA362" s="97"/>
      <c r="FB362" s="97"/>
      <c r="FC362" s="97"/>
      <c r="FD362" s="97"/>
      <c r="FE362" s="97"/>
      <c r="FF362" s="97"/>
      <c r="FG362" s="97"/>
      <c r="FH362" s="97"/>
      <c r="FI362" s="97"/>
      <c r="FJ362" s="97"/>
      <c r="FK362" s="97"/>
      <c r="FL362" s="97"/>
      <c r="FM362" s="97"/>
      <c r="FN362" s="97"/>
      <c r="FO362" s="97"/>
      <c r="FP362" s="97"/>
      <c r="FQ362" s="97"/>
      <c r="FR362" s="97"/>
      <c r="FS362" s="97"/>
      <c r="FT362" s="97"/>
      <c r="FU362" s="97"/>
      <c r="FV362" s="97"/>
      <c r="FW362" s="97"/>
      <c r="FX362" s="97"/>
      <c r="FY362" s="97"/>
      <c r="FZ362" s="97"/>
      <c r="GA362" s="97"/>
      <c r="GB362" s="97"/>
      <c r="GC362" s="97"/>
      <c r="GD362" s="97"/>
      <c r="GE362" s="97"/>
      <c r="GF362" s="97"/>
      <c r="GG362" s="97"/>
      <c r="GH362" s="97"/>
      <c r="GI362" s="97"/>
      <c r="GJ362" s="97"/>
      <c r="GK362" s="97"/>
      <c r="GL362" s="97"/>
      <c r="GM362" s="97"/>
      <c r="GN362" s="97"/>
      <c r="GO362" s="97"/>
      <c r="GP362" s="97"/>
      <c r="GQ362" s="97"/>
      <c r="GR362" s="97"/>
      <c r="GS362" s="97"/>
      <c r="GT362" s="97"/>
      <c r="GU362" s="97"/>
      <c r="GV362" s="97"/>
      <c r="GW362" s="97"/>
      <c r="GX362" s="97"/>
      <c r="GY362" s="97"/>
      <c r="GZ362" s="97"/>
      <c r="HA362" s="97"/>
      <c r="HB362" s="97"/>
      <c r="HC362" s="97"/>
      <c r="HD362" s="97"/>
      <c r="HE362" s="97"/>
      <c r="HF362" s="97"/>
      <c r="HG362" s="97"/>
      <c r="HH362" s="97"/>
      <c r="HI362" s="97"/>
      <c r="HJ362" s="97"/>
      <c r="HK362" s="97"/>
      <c r="HL362" s="97"/>
      <c r="HM362" s="97"/>
      <c r="HN362" s="97"/>
      <c r="HO362" s="97"/>
      <c r="HP362" s="97"/>
      <c r="HQ362" s="97"/>
      <c r="HR362" s="97"/>
      <c r="HS362" s="97"/>
      <c r="HT362" s="97"/>
      <c r="HU362" s="97"/>
      <c r="HV362" s="97"/>
      <c r="HW362" s="97"/>
      <c r="HX362" s="97"/>
      <c r="HY362" s="97"/>
      <c r="HZ362" s="97"/>
      <c r="IA362" s="97"/>
      <c r="IB362" s="97"/>
      <c r="IC362" s="97"/>
      <c r="ID362" s="97"/>
      <c r="IE362" s="97"/>
      <c r="IF362" s="97"/>
      <c r="IG362" s="97"/>
      <c r="IH362" s="97"/>
      <c r="II362" s="97"/>
      <c r="IJ362" s="97"/>
      <c r="IK362" s="97"/>
      <c r="IL362" s="97"/>
      <c r="IM362" s="97"/>
      <c r="IN362" s="97"/>
      <c r="IO362" s="97"/>
      <c r="IP362" s="97"/>
      <c r="IQ362" s="97"/>
      <c r="IR362" s="97"/>
      <c r="IS362" s="97"/>
      <c r="IT362" s="97"/>
      <c r="IU362" s="97"/>
      <c r="IV362" s="97"/>
      <c r="IW362" s="97"/>
      <c r="IX362" s="97"/>
      <c r="IY362" s="97"/>
      <c r="IZ362" s="97"/>
      <c r="JA362" s="97"/>
      <c r="JB362" s="97"/>
      <c r="JC362" s="97"/>
      <c r="JD362" s="97"/>
      <c r="JE362" s="97"/>
      <c r="JF362" s="97"/>
      <c r="JG362" s="97"/>
      <c r="JH362" s="97"/>
      <c r="JI362" s="97"/>
      <c r="JJ362" s="97"/>
      <c r="JK362" s="97"/>
      <c r="JL362" s="97"/>
      <c r="JM362" s="97"/>
      <c r="JN362" s="97"/>
      <c r="JO362" s="97"/>
      <c r="JP362" s="97"/>
      <c r="JQ362" s="97"/>
      <c r="JR362" s="97"/>
      <c r="JS362" s="97"/>
      <c r="JT362" s="97"/>
      <c r="JU362" s="97"/>
      <c r="JV362" s="97"/>
      <c r="JW362" s="97"/>
      <c r="JX362" s="97"/>
      <c r="JY362" s="97"/>
      <c r="JZ362" s="97"/>
      <c r="KA362" s="97"/>
      <c r="KB362" s="97"/>
      <c r="KC362" s="97"/>
      <c r="KD362" s="97"/>
      <c r="KE362" s="97"/>
      <c r="KF362" s="97"/>
      <c r="KG362" s="97"/>
      <c r="KH362" s="97"/>
      <c r="KI362" s="97"/>
      <c r="KJ362" s="97"/>
      <c r="KK362" s="97"/>
      <c r="KL362" s="97"/>
      <c r="KM362" s="97"/>
      <c r="KN362" s="97"/>
      <c r="KO362" s="97"/>
      <c r="KP362" s="97"/>
      <c r="KQ362" s="97"/>
      <c r="KR362" s="97"/>
      <c r="KS362" s="97"/>
      <c r="KT362" s="97"/>
      <c r="KU362" s="97"/>
      <c r="KV362" s="97"/>
      <c r="KW362" s="97"/>
      <c r="KX362" s="97"/>
      <c r="KY362" s="97"/>
      <c r="KZ362" s="97"/>
      <c r="LA362" s="97"/>
      <c r="LB362" s="97"/>
      <c r="LC362" s="97"/>
      <c r="LD362" s="97"/>
      <c r="LE362" s="97"/>
      <c r="LF362" s="97"/>
      <c r="LG362" s="97"/>
      <c r="LH362" s="97"/>
      <c r="LI362" s="97"/>
      <c r="LJ362" s="97"/>
      <c r="LK362" s="97"/>
      <c r="LL362" s="97"/>
      <c r="LM362" s="97"/>
      <c r="LN362" s="97"/>
      <c r="LO362" s="97"/>
      <c r="LP362" s="97"/>
      <c r="LQ362" s="97"/>
      <c r="LR362" s="97"/>
      <c r="LS362" s="97"/>
      <c r="LT362" s="97"/>
      <c r="LU362" s="97"/>
      <c r="LV362" s="97"/>
      <c r="LW362" s="97"/>
      <c r="LX362" s="97"/>
      <c r="LY362" s="97"/>
      <c r="LZ362" s="97"/>
      <c r="MA362" s="97"/>
      <c r="MB362" s="97"/>
      <c r="MC362" s="97"/>
      <c r="MD362" s="97"/>
      <c r="ME362" s="97"/>
      <c r="MF362" s="97"/>
      <c r="MG362" s="97"/>
      <c r="MH362" s="97"/>
      <c r="MI362" s="97"/>
      <c r="MJ362" s="97"/>
      <c r="MK362" s="97"/>
      <c r="ML362" s="97"/>
      <c r="MM362" s="97"/>
      <c r="MN362" s="97"/>
      <c r="MO362" s="97"/>
      <c r="MP362" s="97"/>
      <c r="MQ362" s="97"/>
      <c r="MR362" s="97"/>
      <c r="MS362" s="97"/>
      <c r="MT362" s="97"/>
      <c r="MU362" s="97"/>
      <c r="MV362" s="97"/>
      <c r="MW362" s="97"/>
      <c r="MX362" s="97"/>
      <c r="MY362" s="97"/>
      <c r="MZ362" s="97"/>
      <c r="NA362" s="97"/>
      <c r="NB362" s="97"/>
      <c r="NC362" s="97"/>
      <c r="ND362" s="97"/>
      <c r="NE362" s="97"/>
      <c r="NF362" s="97"/>
      <c r="NG362" s="97"/>
      <c r="NH362" s="97"/>
      <c r="NI362" s="97"/>
      <c r="NJ362" s="97"/>
      <c r="NK362" s="97"/>
      <c r="NL362" s="97"/>
      <c r="NM362" s="97"/>
      <c r="NN362" s="97"/>
      <c r="NO362" s="97"/>
      <c r="NP362" s="97"/>
      <c r="NQ362" s="97"/>
      <c r="NR362" s="97"/>
      <c r="NS362" s="97"/>
      <c r="NT362" s="97"/>
      <c r="NU362" s="97"/>
      <c r="NV362" s="97"/>
      <c r="NW362" s="97"/>
      <c r="NX362" s="97"/>
      <c r="NY362" s="97"/>
      <c r="NZ362" s="97"/>
      <c r="OA362" s="97"/>
      <c r="OB362" s="97"/>
      <c r="OC362" s="97"/>
      <c r="OD362" s="97"/>
      <c r="OE362" s="97"/>
      <c r="OF362" s="97"/>
      <c r="OG362" s="97"/>
      <c r="OH362" s="97"/>
      <c r="OI362" s="97"/>
      <c r="OJ362" s="97"/>
      <c r="OK362" s="97"/>
      <c r="OL362" s="97"/>
      <c r="OM362" s="97"/>
      <c r="ON362" s="97"/>
      <c r="OO362" s="97"/>
      <c r="OP362" s="97"/>
      <c r="OQ362" s="97"/>
      <c r="OR362" s="97"/>
      <c r="OS362" s="97"/>
      <c r="OT362" s="97"/>
      <c r="OU362" s="97"/>
      <c r="OV362" s="97"/>
      <c r="OW362" s="97"/>
      <c r="OX362" s="97"/>
      <c r="OY362" s="97"/>
      <c r="OZ362" s="97"/>
      <c r="PA362" s="97"/>
      <c r="PB362" s="97"/>
      <c r="PC362" s="97"/>
      <c r="PD362" s="97"/>
      <c r="PE362" s="97"/>
      <c r="PF362" s="97"/>
      <c r="PG362" s="97"/>
      <c r="PH362" s="97"/>
      <c r="PI362" s="97"/>
      <c r="PJ362" s="97"/>
      <c r="PK362" s="97"/>
      <c r="PL362" s="97"/>
      <c r="PM362" s="97"/>
      <c r="PN362" s="97"/>
      <c r="PO362" s="97"/>
      <c r="PP362" s="97"/>
      <c r="PQ362" s="97"/>
      <c r="PR362" s="97"/>
      <c r="PS362" s="97"/>
      <c r="PT362" s="97"/>
      <c r="PU362" s="97"/>
      <c r="PV362" s="97"/>
      <c r="PW362" s="97"/>
      <c r="PX362" s="97"/>
      <c r="PY362" s="97"/>
      <c r="PZ362" s="97"/>
      <c r="QA362" s="97"/>
      <c r="QB362" s="97"/>
      <c r="QC362" s="97"/>
      <c r="QD362" s="97"/>
      <c r="QE362" s="97"/>
      <c r="QF362" s="97"/>
      <c r="QG362" s="97"/>
      <c r="QH362" s="97"/>
      <c r="QI362" s="97"/>
      <c r="QJ362" s="97"/>
      <c r="QK362" s="97"/>
      <c r="QL362" s="97"/>
      <c r="QM362" s="97"/>
      <c r="QN362" s="97"/>
      <c r="QO362" s="97"/>
      <c r="QP362" s="97"/>
      <c r="QQ362" s="97"/>
      <c r="QR362" s="97"/>
      <c r="QS362" s="97"/>
      <c r="QT362" s="97"/>
      <c r="QU362" s="97"/>
      <c r="QV362" s="97"/>
      <c r="QW362" s="97"/>
      <c r="QX362" s="97"/>
      <c r="QY362" s="97"/>
      <c r="QZ362" s="97"/>
      <c r="RA362" s="97"/>
      <c r="RB362" s="97"/>
      <c r="RC362" s="97"/>
      <c r="RD362" s="97"/>
      <c r="RE362" s="97"/>
      <c r="RF362" s="97"/>
      <c r="RG362" s="97"/>
      <c r="RH362" s="97"/>
      <c r="RI362" s="97"/>
      <c r="RJ362" s="97"/>
      <c r="RK362" s="97"/>
      <c r="RL362" s="97"/>
      <c r="RM362" s="97"/>
      <c r="RN362" s="97"/>
      <c r="RO362" s="97"/>
      <c r="RP362" s="97"/>
      <c r="RQ362" s="97"/>
      <c r="RR362" s="97"/>
      <c r="RS362" s="97"/>
      <c r="RT362" s="97"/>
      <c r="RU362" s="97"/>
      <c r="RV362" s="97"/>
      <c r="RW362" s="97"/>
      <c r="RX362" s="97"/>
      <c r="RY362" s="97"/>
      <c r="RZ362" s="97"/>
      <c r="SA362" s="97"/>
      <c r="SB362" s="97"/>
      <c r="SC362" s="97"/>
      <c r="SD362" s="97"/>
      <c r="SE362" s="97"/>
      <c r="SF362" s="97"/>
      <c r="SG362" s="97"/>
      <c r="SH362" s="97"/>
      <c r="SI362" s="97"/>
      <c r="SJ362" s="97"/>
      <c r="SK362" s="97"/>
      <c r="SL362" s="97"/>
      <c r="SM362" s="97"/>
      <c r="SN362" s="97"/>
      <c r="SO362" s="97"/>
      <c r="SP362" s="97"/>
      <c r="SQ362" s="97"/>
      <c r="SR362" s="97"/>
      <c r="SS362" s="97"/>
      <c r="ST362" s="97"/>
      <c r="SU362" s="97"/>
      <c r="SV362" s="97"/>
      <c r="SW362" s="97"/>
      <c r="SX362" s="97"/>
      <c r="SY362" s="97"/>
      <c r="SZ362" s="97"/>
      <c r="TA362" s="97"/>
      <c r="TB362" s="97"/>
      <c r="TC362" s="97"/>
      <c r="TD362" s="97"/>
      <c r="TE362" s="97"/>
      <c r="TF362" s="97"/>
      <c r="TG362" s="97"/>
      <c r="TH362" s="97"/>
      <c r="TI362" s="97"/>
      <c r="TJ362" s="97"/>
      <c r="TK362" s="97"/>
      <c r="TL362" s="97"/>
      <c r="TM362" s="97"/>
      <c r="TN362" s="97"/>
      <c r="TO362" s="97"/>
      <c r="TP362" s="97"/>
      <c r="TQ362" s="97"/>
      <c r="TR362" s="97"/>
      <c r="TS362" s="97"/>
      <c r="TT362" s="97"/>
      <c r="TU362" s="97"/>
      <c r="TV362" s="97"/>
      <c r="TW362" s="97"/>
      <c r="TX362" s="97"/>
      <c r="TY362" s="97"/>
      <c r="TZ362" s="97"/>
      <c r="UA362" s="97"/>
      <c r="UB362" s="97"/>
      <c r="UC362" s="97"/>
      <c r="UD362" s="97"/>
      <c r="UE362" s="97"/>
      <c r="UF362" s="97"/>
      <c r="UG362" s="97"/>
      <c r="UH362" s="97"/>
      <c r="UI362" s="97"/>
      <c r="UJ362" s="97"/>
      <c r="UK362" s="97"/>
      <c r="UL362" s="97"/>
      <c r="UM362" s="97"/>
      <c r="UN362" s="97"/>
      <c r="UO362" s="97"/>
      <c r="UP362" s="97"/>
      <c r="UQ362" s="97"/>
      <c r="UR362" s="97"/>
      <c r="US362" s="97"/>
      <c r="UT362" s="97"/>
      <c r="UU362" s="97"/>
      <c r="UV362" s="97"/>
      <c r="UW362" s="97"/>
      <c r="UX362" s="97"/>
      <c r="UY362" s="97"/>
      <c r="UZ362" s="97"/>
      <c r="VA362" s="97"/>
      <c r="VB362" s="97"/>
      <c r="VC362" s="97"/>
      <c r="VD362" s="97"/>
      <c r="VE362" s="97"/>
      <c r="VF362" s="97"/>
    </row>
    <row r="363" spans="1:578" s="98" customFormat="1" ht="15">
      <c r="A363" s="84">
        <v>285</v>
      </c>
      <c r="B363" s="29" t="s">
        <v>43</v>
      </c>
      <c r="C363" s="85" t="s">
        <v>44</v>
      </c>
      <c r="D363" s="86">
        <v>203</v>
      </c>
      <c r="E363" s="85" t="s">
        <v>45</v>
      </c>
      <c r="F363" s="25" t="s">
        <v>46</v>
      </c>
      <c r="G363" s="29" t="s">
        <v>879</v>
      </c>
      <c r="H363" s="26" t="s">
        <v>880</v>
      </c>
      <c r="I363" s="89">
        <v>39847</v>
      </c>
      <c r="J363" s="90" t="s">
        <v>58</v>
      </c>
      <c r="K363" s="90"/>
      <c r="L363" s="88">
        <v>40</v>
      </c>
      <c r="M363" s="88" t="s">
        <v>49</v>
      </c>
      <c r="N363" s="88" t="s">
        <v>59</v>
      </c>
      <c r="O363" s="26" t="s">
        <v>864</v>
      </c>
      <c r="P363" s="87" t="s">
        <v>1181</v>
      </c>
      <c r="Q363" s="34" t="s">
        <v>1148</v>
      </c>
      <c r="R363" s="88">
        <v>1</v>
      </c>
      <c r="S363" s="92">
        <v>15394.5</v>
      </c>
      <c r="T363" s="92">
        <v>521.74</v>
      </c>
      <c r="U363" s="92"/>
      <c r="V363" s="91">
        <f t="shared" si="151"/>
        <v>15916.24</v>
      </c>
      <c r="W363" s="92"/>
      <c r="X363" s="92">
        <f t="shared" si="162"/>
        <v>2387.4359999999997</v>
      </c>
      <c r="Y363" s="92">
        <f t="shared" si="152"/>
        <v>18303.675999999999</v>
      </c>
      <c r="Z363" s="92">
        <v>1114</v>
      </c>
      <c r="AA363" s="92">
        <v>679</v>
      </c>
      <c r="AB363" s="92">
        <f>102.68*3</f>
        <v>308.04000000000002</v>
      </c>
      <c r="AC363" s="92">
        <f t="shared" si="153"/>
        <v>3203.1432999999997</v>
      </c>
      <c r="AD363" s="92">
        <f t="shared" si="154"/>
        <v>549.11027999999999</v>
      </c>
      <c r="AE363" s="92">
        <f t="shared" si="155"/>
        <v>933.4874759999999</v>
      </c>
      <c r="AF363" s="92">
        <f t="shared" si="156"/>
        <v>366.07351999999997</v>
      </c>
      <c r="AG363" s="92">
        <f t="shared" si="157"/>
        <v>3349.4459999999999</v>
      </c>
      <c r="AH363" s="92">
        <f t="shared" si="158"/>
        <v>33494.46</v>
      </c>
      <c r="AI363" s="92">
        <f t="shared" si="159"/>
        <v>10048.338</v>
      </c>
      <c r="AJ363" s="92">
        <f t="shared" si="161"/>
        <v>29364.217576000003</v>
      </c>
      <c r="AK363" s="92">
        <f t="shared" si="160"/>
        <v>352370.61091200006</v>
      </c>
      <c r="AL363" s="92"/>
      <c r="AM363" s="92"/>
      <c r="AN363" s="92"/>
      <c r="AO363" s="92"/>
      <c r="AP363" s="97"/>
      <c r="AQ363" s="94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  <c r="CF363" s="97"/>
      <c r="CG363" s="97"/>
      <c r="CH363" s="97"/>
      <c r="CI363" s="97"/>
      <c r="CJ363" s="97"/>
      <c r="CK363" s="97"/>
      <c r="CL363" s="97"/>
      <c r="CM363" s="97"/>
      <c r="CN363" s="97"/>
      <c r="CO363" s="97"/>
      <c r="CP363" s="97"/>
      <c r="CQ363" s="97"/>
      <c r="CR363" s="97"/>
      <c r="CS363" s="97"/>
      <c r="CT363" s="97"/>
      <c r="CU363" s="97"/>
      <c r="CV363" s="97"/>
      <c r="CW363" s="97"/>
      <c r="CX363" s="97"/>
      <c r="CY363" s="97"/>
      <c r="CZ363" s="97"/>
      <c r="DA363" s="97"/>
      <c r="DB363" s="97"/>
      <c r="DC363" s="97"/>
      <c r="DD363" s="97"/>
      <c r="DE363" s="97"/>
      <c r="DF363" s="97"/>
      <c r="DG363" s="97"/>
      <c r="DH363" s="97"/>
      <c r="DI363" s="97"/>
      <c r="DJ363" s="97"/>
      <c r="DK363" s="97"/>
      <c r="DL363" s="97"/>
      <c r="DM363" s="97"/>
      <c r="DN363" s="97"/>
      <c r="DO363" s="97"/>
      <c r="DP363" s="97"/>
      <c r="DQ363" s="97"/>
      <c r="DR363" s="97"/>
      <c r="DS363" s="97"/>
      <c r="DT363" s="97"/>
      <c r="DU363" s="97"/>
      <c r="DV363" s="97"/>
      <c r="DW363" s="97"/>
      <c r="DX363" s="97"/>
      <c r="DY363" s="97"/>
      <c r="DZ363" s="97"/>
      <c r="EA363" s="97"/>
      <c r="EB363" s="97"/>
      <c r="EC363" s="97"/>
      <c r="ED363" s="97"/>
      <c r="EE363" s="97"/>
      <c r="EF363" s="97"/>
      <c r="EG363" s="97"/>
      <c r="EH363" s="97"/>
      <c r="EI363" s="97"/>
      <c r="EJ363" s="97"/>
      <c r="EK363" s="97"/>
      <c r="EL363" s="97"/>
      <c r="EM363" s="97"/>
      <c r="EN363" s="97"/>
      <c r="EO363" s="97"/>
      <c r="EP363" s="97"/>
      <c r="EQ363" s="97"/>
      <c r="ER363" s="97"/>
      <c r="ES363" s="97"/>
      <c r="ET363" s="97"/>
      <c r="EU363" s="97"/>
      <c r="EV363" s="97"/>
      <c r="EW363" s="97"/>
      <c r="EX363" s="97"/>
      <c r="EY363" s="97"/>
      <c r="EZ363" s="97"/>
      <c r="FA363" s="97"/>
      <c r="FB363" s="97"/>
      <c r="FC363" s="97"/>
      <c r="FD363" s="97"/>
      <c r="FE363" s="97"/>
      <c r="FF363" s="97"/>
      <c r="FG363" s="97"/>
      <c r="FH363" s="97"/>
      <c r="FI363" s="97"/>
      <c r="FJ363" s="97"/>
      <c r="FK363" s="97"/>
      <c r="FL363" s="97"/>
      <c r="FM363" s="97"/>
      <c r="FN363" s="97"/>
      <c r="FO363" s="97"/>
      <c r="FP363" s="97"/>
      <c r="FQ363" s="97"/>
      <c r="FR363" s="97"/>
      <c r="FS363" s="97"/>
      <c r="FT363" s="97"/>
      <c r="FU363" s="97"/>
      <c r="FV363" s="97"/>
      <c r="FW363" s="97"/>
      <c r="FX363" s="97"/>
      <c r="FY363" s="97"/>
      <c r="FZ363" s="97"/>
      <c r="GA363" s="97"/>
      <c r="GB363" s="97"/>
      <c r="GC363" s="97"/>
      <c r="GD363" s="97"/>
      <c r="GE363" s="97"/>
      <c r="GF363" s="97"/>
      <c r="GG363" s="97"/>
      <c r="GH363" s="97"/>
      <c r="GI363" s="97"/>
      <c r="GJ363" s="97"/>
      <c r="GK363" s="97"/>
      <c r="GL363" s="97"/>
      <c r="GM363" s="97"/>
      <c r="GN363" s="97"/>
      <c r="GO363" s="97"/>
      <c r="GP363" s="97"/>
      <c r="GQ363" s="97"/>
      <c r="GR363" s="97"/>
      <c r="GS363" s="97"/>
      <c r="GT363" s="97"/>
      <c r="GU363" s="97"/>
      <c r="GV363" s="97"/>
      <c r="GW363" s="97"/>
      <c r="GX363" s="97"/>
      <c r="GY363" s="97"/>
      <c r="GZ363" s="97"/>
      <c r="HA363" s="97"/>
      <c r="HB363" s="97"/>
      <c r="HC363" s="97"/>
      <c r="HD363" s="97"/>
      <c r="HE363" s="97"/>
      <c r="HF363" s="97"/>
      <c r="HG363" s="97"/>
      <c r="HH363" s="97"/>
      <c r="HI363" s="97"/>
      <c r="HJ363" s="97"/>
      <c r="HK363" s="97"/>
      <c r="HL363" s="97"/>
      <c r="HM363" s="97"/>
      <c r="HN363" s="97"/>
      <c r="HO363" s="97"/>
      <c r="HP363" s="97"/>
      <c r="HQ363" s="97"/>
      <c r="HR363" s="97"/>
      <c r="HS363" s="97"/>
      <c r="HT363" s="97"/>
      <c r="HU363" s="97"/>
      <c r="HV363" s="97"/>
      <c r="HW363" s="97"/>
      <c r="HX363" s="97"/>
      <c r="HY363" s="97"/>
      <c r="HZ363" s="97"/>
      <c r="IA363" s="97"/>
      <c r="IB363" s="97"/>
      <c r="IC363" s="97"/>
      <c r="ID363" s="97"/>
      <c r="IE363" s="97"/>
      <c r="IF363" s="97"/>
      <c r="IG363" s="97"/>
      <c r="IH363" s="97"/>
      <c r="II363" s="97"/>
      <c r="IJ363" s="97"/>
      <c r="IK363" s="97"/>
      <c r="IL363" s="97"/>
      <c r="IM363" s="97"/>
      <c r="IN363" s="97"/>
      <c r="IO363" s="97"/>
      <c r="IP363" s="97"/>
      <c r="IQ363" s="97"/>
      <c r="IR363" s="97"/>
      <c r="IS363" s="97"/>
      <c r="IT363" s="97"/>
      <c r="IU363" s="97"/>
      <c r="IV363" s="97"/>
      <c r="IW363" s="97"/>
      <c r="IX363" s="97"/>
      <c r="IY363" s="97"/>
      <c r="IZ363" s="97"/>
      <c r="JA363" s="97"/>
      <c r="JB363" s="97"/>
      <c r="JC363" s="97"/>
      <c r="JD363" s="97"/>
      <c r="JE363" s="97"/>
      <c r="JF363" s="97"/>
      <c r="JG363" s="97"/>
      <c r="JH363" s="97"/>
      <c r="JI363" s="97"/>
      <c r="JJ363" s="97"/>
      <c r="JK363" s="97"/>
      <c r="JL363" s="97"/>
      <c r="JM363" s="97"/>
      <c r="JN363" s="97"/>
      <c r="JO363" s="97"/>
      <c r="JP363" s="97"/>
      <c r="JQ363" s="97"/>
      <c r="JR363" s="97"/>
      <c r="JS363" s="97"/>
      <c r="JT363" s="97"/>
      <c r="JU363" s="97"/>
      <c r="JV363" s="97"/>
      <c r="JW363" s="97"/>
      <c r="JX363" s="97"/>
      <c r="JY363" s="97"/>
      <c r="JZ363" s="97"/>
      <c r="KA363" s="97"/>
      <c r="KB363" s="97"/>
      <c r="KC363" s="97"/>
      <c r="KD363" s="97"/>
      <c r="KE363" s="97"/>
      <c r="KF363" s="97"/>
      <c r="KG363" s="97"/>
      <c r="KH363" s="97"/>
      <c r="KI363" s="97"/>
      <c r="KJ363" s="97"/>
      <c r="KK363" s="97"/>
      <c r="KL363" s="97"/>
      <c r="KM363" s="97"/>
      <c r="KN363" s="97"/>
      <c r="KO363" s="97"/>
      <c r="KP363" s="97"/>
      <c r="KQ363" s="97"/>
      <c r="KR363" s="97"/>
      <c r="KS363" s="97"/>
      <c r="KT363" s="97"/>
      <c r="KU363" s="97"/>
      <c r="KV363" s="97"/>
      <c r="KW363" s="97"/>
      <c r="KX363" s="97"/>
      <c r="KY363" s="97"/>
      <c r="KZ363" s="97"/>
      <c r="LA363" s="97"/>
      <c r="LB363" s="97"/>
      <c r="LC363" s="97"/>
      <c r="LD363" s="97"/>
      <c r="LE363" s="97"/>
      <c r="LF363" s="97"/>
      <c r="LG363" s="97"/>
      <c r="LH363" s="97"/>
      <c r="LI363" s="97"/>
      <c r="LJ363" s="97"/>
      <c r="LK363" s="97"/>
      <c r="LL363" s="97"/>
      <c r="LM363" s="97"/>
      <c r="LN363" s="97"/>
      <c r="LO363" s="97"/>
      <c r="LP363" s="97"/>
      <c r="LQ363" s="97"/>
      <c r="LR363" s="97"/>
      <c r="LS363" s="97"/>
      <c r="LT363" s="97"/>
      <c r="LU363" s="97"/>
      <c r="LV363" s="97"/>
      <c r="LW363" s="97"/>
      <c r="LX363" s="97"/>
      <c r="LY363" s="97"/>
      <c r="LZ363" s="97"/>
      <c r="MA363" s="97"/>
      <c r="MB363" s="97"/>
      <c r="MC363" s="97"/>
      <c r="MD363" s="97"/>
      <c r="ME363" s="97"/>
      <c r="MF363" s="97"/>
      <c r="MG363" s="97"/>
      <c r="MH363" s="97"/>
      <c r="MI363" s="97"/>
      <c r="MJ363" s="97"/>
      <c r="MK363" s="97"/>
      <c r="ML363" s="97"/>
      <c r="MM363" s="97"/>
      <c r="MN363" s="97"/>
      <c r="MO363" s="97"/>
      <c r="MP363" s="97"/>
      <c r="MQ363" s="97"/>
      <c r="MR363" s="97"/>
      <c r="MS363" s="97"/>
      <c r="MT363" s="97"/>
      <c r="MU363" s="97"/>
      <c r="MV363" s="97"/>
      <c r="MW363" s="97"/>
      <c r="MX363" s="97"/>
      <c r="MY363" s="97"/>
      <c r="MZ363" s="97"/>
      <c r="NA363" s="97"/>
      <c r="NB363" s="97"/>
      <c r="NC363" s="97"/>
      <c r="ND363" s="97"/>
      <c r="NE363" s="97"/>
      <c r="NF363" s="97"/>
      <c r="NG363" s="97"/>
      <c r="NH363" s="97"/>
      <c r="NI363" s="97"/>
      <c r="NJ363" s="97"/>
      <c r="NK363" s="97"/>
      <c r="NL363" s="97"/>
      <c r="NM363" s="97"/>
      <c r="NN363" s="97"/>
      <c r="NO363" s="97"/>
      <c r="NP363" s="97"/>
      <c r="NQ363" s="97"/>
      <c r="NR363" s="97"/>
      <c r="NS363" s="97"/>
      <c r="NT363" s="97"/>
      <c r="NU363" s="97"/>
      <c r="NV363" s="97"/>
      <c r="NW363" s="97"/>
      <c r="NX363" s="97"/>
      <c r="NY363" s="97"/>
      <c r="NZ363" s="97"/>
      <c r="OA363" s="97"/>
      <c r="OB363" s="97"/>
      <c r="OC363" s="97"/>
      <c r="OD363" s="97"/>
      <c r="OE363" s="97"/>
      <c r="OF363" s="97"/>
      <c r="OG363" s="97"/>
      <c r="OH363" s="97"/>
      <c r="OI363" s="97"/>
      <c r="OJ363" s="97"/>
      <c r="OK363" s="97"/>
      <c r="OL363" s="97"/>
      <c r="OM363" s="97"/>
      <c r="ON363" s="97"/>
      <c r="OO363" s="97"/>
      <c r="OP363" s="97"/>
      <c r="OQ363" s="97"/>
      <c r="OR363" s="97"/>
      <c r="OS363" s="97"/>
      <c r="OT363" s="97"/>
      <c r="OU363" s="97"/>
      <c r="OV363" s="97"/>
      <c r="OW363" s="97"/>
      <c r="OX363" s="97"/>
      <c r="OY363" s="97"/>
      <c r="OZ363" s="97"/>
      <c r="PA363" s="97"/>
      <c r="PB363" s="97"/>
      <c r="PC363" s="97"/>
      <c r="PD363" s="97"/>
      <c r="PE363" s="97"/>
      <c r="PF363" s="97"/>
      <c r="PG363" s="97"/>
      <c r="PH363" s="97"/>
      <c r="PI363" s="97"/>
      <c r="PJ363" s="97"/>
      <c r="PK363" s="97"/>
      <c r="PL363" s="97"/>
      <c r="PM363" s="97"/>
      <c r="PN363" s="97"/>
      <c r="PO363" s="97"/>
      <c r="PP363" s="97"/>
      <c r="PQ363" s="97"/>
      <c r="PR363" s="97"/>
      <c r="PS363" s="97"/>
      <c r="PT363" s="97"/>
      <c r="PU363" s="97"/>
      <c r="PV363" s="97"/>
      <c r="PW363" s="97"/>
      <c r="PX363" s="97"/>
      <c r="PY363" s="97"/>
      <c r="PZ363" s="97"/>
      <c r="QA363" s="97"/>
      <c r="QB363" s="97"/>
      <c r="QC363" s="97"/>
      <c r="QD363" s="97"/>
      <c r="QE363" s="97"/>
      <c r="QF363" s="97"/>
      <c r="QG363" s="97"/>
      <c r="QH363" s="97"/>
      <c r="QI363" s="97"/>
      <c r="QJ363" s="97"/>
      <c r="QK363" s="97"/>
      <c r="QL363" s="97"/>
      <c r="QM363" s="97"/>
      <c r="QN363" s="97"/>
      <c r="QO363" s="97"/>
      <c r="QP363" s="97"/>
      <c r="QQ363" s="97"/>
      <c r="QR363" s="97"/>
      <c r="QS363" s="97"/>
      <c r="QT363" s="97"/>
      <c r="QU363" s="97"/>
      <c r="QV363" s="97"/>
      <c r="QW363" s="97"/>
      <c r="QX363" s="97"/>
      <c r="QY363" s="97"/>
      <c r="QZ363" s="97"/>
      <c r="RA363" s="97"/>
      <c r="RB363" s="97"/>
      <c r="RC363" s="97"/>
      <c r="RD363" s="97"/>
      <c r="RE363" s="97"/>
      <c r="RF363" s="97"/>
      <c r="RG363" s="97"/>
      <c r="RH363" s="97"/>
      <c r="RI363" s="97"/>
      <c r="RJ363" s="97"/>
      <c r="RK363" s="97"/>
      <c r="RL363" s="97"/>
      <c r="RM363" s="97"/>
      <c r="RN363" s="97"/>
      <c r="RO363" s="97"/>
      <c r="RP363" s="97"/>
      <c r="RQ363" s="97"/>
      <c r="RR363" s="97"/>
      <c r="RS363" s="97"/>
      <c r="RT363" s="97"/>
      <c r="RU363" s="97"/>
      <c r="RV363" s="97"/>
      <c r="RW363" s="97"/>
      <c r="RX363" s="97"/>
      <c r="RY363" s="97"/>
      <c r="RZ363" s="97"/>
      <c r="SA363" s="97"/>
      <c r="SB363" s="97"/>
      <c r="SC363" s="97"/>
      <c r="SD363" s="97"/>
      <c r="SE363" s="97"/>
      <c r="SF363" s="97"/>
      <c r="SG363" s="97"/>
      <c r="SH363" s="97"/>
      <c r="SI363" s="97"/>
      <c r="SJ363" s="97"/>
      <c r="SK363" s="97"/>
      <c r="SL363" s="97"/>
      <c r="SM363" s="97"/>
      <c r="SN363" s="97"/>
      <c r="SO363" s="97"/>
      <c r="SP363" s="97"/>
      <c r="SQ363" s="97"/>
      <c r="SR363" s="97"/>
      <c r="SS363" s="97"/>
      <c r="ST363" s="97"/>
      <c r="SU363" s="97"/>
      <c r="SV363" s="97"/>
      <c r="SW363" s="97"/>
      <c r="SX363" s="97"/>
      <c r="SY363" s="97"/>
      <c r="SZ363" s="97"/>
      <c r="TA363" s="97"/>
      <c r="TB363" s="97"/>
      <c r="TC363" s="97"/>
      <c r="TD363" s="97"/>
      <c r="TE363" s="97"/>
      <c r="TF363" s="97"/>
      <c r="TG363" s="97"/>
      <c r="TH363" s="97"/>
      <c r="TI363" s="97"/>
      <c r="TJ363" s="97"/>
      <c r="TK363" s="97"/>
      <c r="TL363" s="97"/>
      <c r="TM363" s="97"/>
      <c r="TN363" s="97"/>
      <c r="TO363" s="97"/>
      <c r="TP363" s="97"/>
      <c r="TQ363" s="97"/>
      <c r="TR363" s="97"/>
      <c r="TS363" s="97"/>
      <c r="TT363" s="97"/>
      <c r="TU363" s="97"/>
      <c r="TV363" s="97"/>
      <c r="TW363" s="97"/>
      <c r="TX363" s="97"/>
      <c r="TY363" s="97"/>
      <c r="TZ363" s="97"/>
      <c r="UA363" s="97"/>
      <c r="UB363" s="97"/>
      <c r="UC363" s="97"/>
      <c r="UD363" s="97"/>
      <c r="UE363" s="97"/>
      <c r="UF363" s="97"/>
      <c r="UG363" s="97"/>
      <c r="UH363" s="97"/>
      <c r="UI363" s="97"/>
      <c r="UJ363" s="97"/>
      <c r="UK363" s="97"/>
      <c r="UL363" s="97"/>
      <c r="UM363" s="97"/>
      <c r="UN363" s="97"/>
      <c r="UO363" s="97"/>
      <c r="UP363" s="97"/>
      <c r="UQ363" s="97"/>
      <c r="UR363" s="97"/>
      <c r="US363" s="97"/>
      <c r="UT363" s="97"/>
      <c r="UU363" s="97"/>
      <c r="UV363" s="97"/>
      <c r="UW363" s="97"/>
      <c r="UX363" s="97"/>
      <c r="UY363" s="97"/>
      <c r="UZ363" s="97"/>
      <c r="VA363" s="97"/>
      <c r="VB363" s="97"/>
      <c r="VC363" s="97"/>
      <c r="VD363" s="97"/>
      <c r="VE363" s="97"/>
      <c r="VF363" s="97"/>
    </row>
    <row r="364" spans="1:578" s="98" customFormat="1" ht="15">
      <c r="A364" s="84">
        <v>286</v>
      </c>
      <c r="B364" s="29" t="s">
        <v>43</v>
      </c>
      <c r="C364" s="85" t="s">
        <v>44</v>
      </c>
      <c r="D364" s="86">
        <v>203</v>
      </c>
      <c r="E364" s="85" t="s">
        <v>45</v>
      </c>
      <c r="F364" s="25" t="s">
        <v>46</v>
      </c>
      <c r="G364" s="29" t="s">
        <v>881</v>
      </c>
      <c r="H364" s="27" t="s">
        <v>1202</v>
      </c>
      <c r="I364" s="89">
        <v>39762</v>
      </c>
      <c r="J364" s="90" t="s">
        <v>58</v>
      </c>
      <c r="K364" s="90"/>
      <c r="L364" s="88">
        <v>40</v>
      </c>
      <c r="M364" s="88" t="s">
        <v>49</v>
      </c>
      <c r="N364" s="88" t="s">
        <v>59</v>
      </c>
      <c r="O364" s="26" t="s">
        <v>864</v>
      </c>
      <c r="P364" s="87" t="s">
        <v>1181</v>
      </c>
      <c r="Q364" s="34" t="s">
        <v>1148</v>
      </c>
      <c r="R364" s="88">
        <v>1</v>
      </c>
      <c r="S364" s="92">
        <v>15394.5</v>
      </c>
      <c r="T364" s="92">
        <v>521.74</v>
      </c>
      <c r="U364" s="92"/>
      <c r="V364" s="91">
        <f t="shared" si="151"/>
        <v>15916.24</v>
      </c>
      <c r="W364" s="92"/>
      <c r="X364" s="92">
        <f t="shared" si="162"/>
        <v>2387.4359999999997</v>
      </c>
      <c r="Y364" s="92">
        <f t="shared" si="152"/>
        <v>18303.675999999999</v>
      </c>
      <c r="Z364" s="92">
        <v>1114</v>
      </c>
      <c r="AA364" s="92">
        <v>679</v>
      </c>
      <c r="AB364" s="92">
        <f>102.68*3</f>
        <v>308.04000000000002</v>
      </c>
      <c r="AC364" s="92">
        <f t="shared" si="153"/>
        <v>3203.1432999999997</v>
      </c>
      <c r="AD364" s="92">
        <f t="shared" si="154"/>
        <v>549.11027999999999</v>
      </c>
      <c r="AE364" s="92">
        <f t="shared" si="155"/>
        <v>933.4874759999999</v>
      </c>
      <c r="AF364" s="92">
        <f t="shared" si="156"/>
        <v>366.07351999999997</v>
      </c>
      <c r="AG364" s="92">
        <f t="shared" si="157"/>
        <v>3349.4459999999999</v>
      </c>
      <c r="AH364" s="92">
        <f t="shared" si="158"/>
        <v>33494.46</v>
      </c>
      <c r="AI364" s="92">
        <f t="shared" si="159"/>
        <v>10048.338</v>
      </c>
      <c r="AJ364" s="92">
        <f t="shared" si="161"/>
        <v>29364.217576000003</v>
      </c>
      <c r="AK364" s="92">
        <f t="shared" si="160"/>
        <v>352370.61091200006</v>
      </c>
      <c r="AL364" s="92"/>
      <c r="AM364" s="99"/>
      <c r="AN364" s="99"/>
      <c r="AO364" s="99"/>
      <c r="AP364" s="97"/>
      <c r="AQ364" s="94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  <c r="CT364" s="97"/>
      <c r="CU364" s="97"/>
      <c r="CV364" s="97"/>
      <c r="CW364" s="97"/>
      <c r="CX364" s="97"/>
      <c r="CY364" s="97"/>
      <c r="CZ364" s="97"/>
      <c r="DA364" s="97"/>
      <c r="DB364" s="97"/>
      <c r="DC364" s="97"/>
      <c r="DD364" s="97"/>
      <c r="DE364" s="97"/>
      <c r="DF364" s="97"/>
      <c r="DG364" s="97"/>
      <c r="DH364" s="97"/>
      <c r="DI364" s="97"/>
      <c r="DJ364" s="97"/>
      <c r="DK364" s="97"/>
      <c r="DL364" s="97"/>
      <c r="DM364" s="97"/>
      <c r="DN364" s="97"/>
      <c r="DO364" s="97"/>
      <c r="DP364" s="97"/>
      <c r="DQ364" s="97"/>
      <c r="DR364" s="97"/>
      <c r="DS364" s="97"/>
      <c r="DT364" s="97"/>
      <c r="DU364" s="97"/>
      <c r="DV364" s="97"/>
      <c r="DW364" s="97"/>
      <c r="DX364" s="97"/>
      <c r="DY364" s="97"/>
      <c r="DZ364" s="97"/>
      <c r="EA364" s="97"/>
      <c r="EB364" s="97"/>
      <c r="EC364" s="97"/>
      <c r="ED364" s="97"/>
      <c r="EE364" s="97"/>
      <c r="EF364" s="97"/>
      <c r="EG364" s="97"/>
      <c r="EH364" s="97"/>
      <c r="EI364" s="97"/>
      <c r="EJ364" s="97"/>
      <c r="EK364" s="97"/>
      <c r="EL364" s="97"/>
      <c r="EM364" s="97"/>
      <c r="EN364" s="97"/>
      <c r="EO364" s="97"/>
      <c r="EP364" s="97"/>
      <c r="EQ364" s="97"/>
      <c r="ER364" s="97"/>
      <c r="ES364" s="97"/>
      <c r="ET364" s="97"/>
      <c r="EU364" s="97"/>
      <c r="EV364" s="97"/>
      <c r="EW364" s="97"/>
      <c r="EX364" s="97"/>
      <c r="EY364" s="97"/>
      <c r="EZ364" s="97"/>
      <c r="FA364" s="97"/>
      <c r="FB364" s="97"/>
      <c r="FC364" s="97"/>
      <c r="FD364" s="97"/>
      <c r="FE364" s="97"/>
      <c r="FF364" s="97"/>
      <c r="FG364" s="97"/>
      <c r="FH364" s="97"/>
      <c r="FI364" s="97"/>
      <c r="FJ364" s="97"/>
      <c r="FK364" s="97"/>
      <c r="FL364" s="97"/>
      <c r="FM364" s="97"/>
      <c r="FN364" s="97"/>
      <c r="FO364" s="97"/>
      <c r="FP364" s="97"/>
      <c r="FQ364" s="97"/>
      <c r="FR364" s="97"/>
      <c r="FS364" s="97"/>
      <c r="FT364" s="97"/>
      <c r="FU364" s="97"/>
      <c r="FV364" s="97"/>
      <c r="FW364" s="97"/>
      <c r="FX364" s="97"/>
      <c r="FY364" s="97"/>
      <c r="FZ364" s="97"/>
      <c r="GA364" s="97"/>
      <c r="GB364" s="97"/>
      <c r="GC364" s="97"/>
      <c r="GD364" s="97"/>
      <c r="GE364" s="97"/>
      <c r="GF364" s="97"/>
      <c r="GG364" s="97"/>
      <c r="GH364" s="97"/>
      <c r="GI364" s="97"/>
      <c r="GJ364" s="97"/>
      <c r="GK364" s="97"/>
      <c r="GL364" s="97"/>
      <c r="GM364" s="97"/>
      <c r="GN364" s="97"/>
      <c r="GO364" s="97"/>
      <c r="GP364" s="97"/>
      <c r="GQ364" s="97"/>
      <c r="GR364" s="97"/>
      <c r="GS364" s="97"/>
      <c r="GT364" s="97"/>
      <c r="GU364" s="97"/>
      <c r="GV364" s="97"/>
      <c r="GW364" s="97"/>
      <c r="GX364" s="97"/>
      <c r="GY364" s="97"/>
      <c r="GZ364" s="97"/>
      <c r="HA364" s="97"/>
      <c r="HB364" s="97"/>
      <c r="HC364" s="97"/>
      <c r="HD364" s="97"/>
      <c r="HE364" s="97"/>
      <c r="HF364" s="97"/>
      <c r="HG364" s="97"/>
      <c r="HH364" s="97"/>
      <c r="HI364" s="97"/>
      <c r="HJ364" s="97"/>
      <c r="HK364" s="97"/>
      <c r="HL364" s="97"/>
      <c r="HM364" s="97"/>
      <c r="HN364" s="97"/>
      <c r="HO364" s="97"/>
      <c r="HP364" s="97"/>
      <c r="HQ364" s="97"/>
      <c r="HR364" s="97"/>
      <c r="HS364" s="97"/>
      <c r="HT364" s="97"/>
      <c r="HU364" s="97"/>
      <c r="HV364" s="97"/>
      <c r="HW364" s="97"/>
      <c r="HX364" s="97"/>
      <c r="HY364" s="97"/>
      <c r="HZ364" s="97"/>
      <c r="IA364" s="97"/>
      <c r="IB364" s="97"/>
      <c r="IC364" s="97"/>
      <c r="ID364" s="97"/>
      <c r="IE364" s="97"/>
      <c r="IF364" s="97"/>
      <c r="IG364" s="97"/>
      <c r="IH364" s="97"/>
      <c r="II364" s="97"/>
      <c r="IJ364" s="97"/>
      <c r="IK364" s="97"/>
      <c r="IL364" s="97"/>
      <c r="IM364" s="97"/>
      <c r="IN364" s="97"/>
      <c r="IO364" s="97"/>
      <c r="IP364" s="97"/>
      <c r="IQ364" s="97"/>
      <c r="IR364" s="97"/>
      <c r="IS364" s="97"/>
      <c r="IT364" s="97"/>
      <c r="IU364" s="97"/>
      <c r="IV364" s="97"/>
      <c r="IW364" s="97"/>
      <c r="IX364" s="97"/>
      <c r="IY364" s="97"/>
      <c r="IZ364" s="97"/>
      <c r="JA364" s="97"/>
      <c r="JB364" s="97"/>
      <c r="JC364" s="97"/>
      <c r="JD364" s="97"/>
      <c r="JE364" s="97"/>
      <c r="JF364" s="97"/>
      <c r="JG364" s="97"/>
      <c r="JH364" s="97"/>
      <c r="JI364" s="97"/>
      <c r="JJ364" s="97"/>
      <c r="JK364" s="97"/>
      <c r="JL364" s="97"/>
      <c r="JM364" s="97"/>
      <c r="JN364" s="97"/>
      <c r="JO364" s="97"/>
      <c r="JP364" s="97"/>
      <c r="JQ364" s="97"/>
      <c r="JR364" s="97"/>
      <c r="JS364" s="97"/>
      <c r="JT364" s="97"/>
      <c r="JU364" s="97"/>
      <c r="JV364" s="97"/>
      <c r="JW364" s="97"/>
      <c r="JX364" s="97"/>
      <c r="JY364" s="97"/>
      <c r="JZ364" s="97"/>
      <c r="KA364" s="97"/>
      <c r="KB364" s="97"/>
      <c r="KC364" s="97"/>
      <c r="KD364" s="97"/>
      <c r="KE364" s="97"/>
      <c r="KF364" s="97"/>
      <c r="KG364" s="97"/>
      <c r="KH364" s="97"/>
      <c r="KI364" s="97"/>
      <c r="KJ364" s="97"/>
      <c r="KK364" s="97"/>
      <c r="KL364" s="97"/>
      <c r="KM364" s="97"/>
      <c r="KN364" s="97"/>
      <c r="KO364" s="97"/>
      <c r="KP364" s="97"/>
      <c r="KQ364" s="97"/>
      <c r="KR364" s="97"/>
      <c r="KS364" s="97"/>
      <c r="KT364" s="97"/>
      <c r="KU364" s="97"/>
      <c r="KV364" s="97"/>
      <c r="KW364" s="97"/>
      <c r="KX364" s="97"/>
      <c r="KY364" s="97"/>
      <c r="KZ364" s="97"/>
      <c r="LA364" s="97"/>
      <c r="LB364" s="97"/>
      <c r="LC364" s="97"/>
      <c r="LD364" s="97"/>
      <c r="LE364" s="97"/>
      <c r="LF364" s="97"/>
      <c r="LG364" s="97"/>
      <c r="LH364" s="97"/>
      <c r="LI364" s="97"/>
      <c r="LJ364" s="97"/>
      <c r="LK364" s="97"/>
      <c r="LL364" s="97"/>
      <c r="LM364" s="97"/>
      <c r="LN364" s="97"/>
      <c r="LO364" s="97"/>
      <c r="LP364" s="97"/>
      <c r="LQ364" s="97"/>
      <c r="LR364" s="97"/>
      <c r="LS364" s="97"/>
      <c r="LT364" s="97"/>
      <c r="LU364" s="97"/>
      <c r="LV364" s="97"/>
      <c r="LW364" s="97"/>
      <c r="LX364" s="97"/>
      <c r="LY364" s="97"/>
      <c r="LZ364" s="97"/>
      <c r="MA364" s="97"/>
      <c r="MB364" s="97"/>
      <c r="MC364" s="97"/>
      <c r="MD364" s="97"/>
      <c r="ME364" s="97"/>
      <c r="MF364" s="97"/>
      <c r="MG364" s="97"/>
      <c r="MH364" s="97"/>
      <c r="MI364" s="97"/>
      <c r="MJ364" s="97"/>
      <c r="MK364" s="97"/>
      <c r="ML364" s="97"/>
      <c r="MM364" s="97"/>
      <c r="MN364" s="97"/>
      <c r="MO364" s="97"/>
      <c r="MP364" s="97"/>
      <c r="MQ364" s="97"/>
      <c r="MR364" s="97"/>
      <c r="MS364" s="97"/>
      <c r="MT364" s="97"/>
      <c r="MU364" s="97"/>
      <c r="MV364" s="97"/>
      <c r="MW364" s="97"/>
      <c r="MX364" s="97"/>
      <c r="MY364" s="97"/>
      <c r="MZ364" s="97"/>
      <c r="NA364" s="97"/>
      <c r="NB364" s="97"/>
      <c r="NC364" s="97"/>
      <c r="ND364" s="97"/>
      <c r="NE364" s="97"/>
      <c r="NF364" s="97"/>
      <c r="NG364" s="97"/>
      <c r="NH364" s="97"/>
      <c r="NI364" s="97"/>
      <c r="NJ364" s="97"/>
      <c r="NK364" s="97"/>
      <c r="NL364" s="97"/>
      <c r="NM364" s="97"/>
      <c r="NN364" s="97"/>
      <c r="NO364" s="97"/>
      <c r="NP364" s="97"/>
      <c r="NQ364" s="97"/>
      <c r="NR364" s="97"/>
      <c r="NS364" s="97"/>
      <c r="NT364" s="97"/>
      <c r="NU364" s="97"/>
      <c r="NV364" s="97"/>
      <c r="NW364" s="97"/>
      <c r="NX364" s="97"/>
      <c r="NY364" s="97"/>
      <c r="NZ364" s="97"/>
      <c r="OA364" s="97"/>
      <c r="OB364" s="97"/>
      <c r="OC364" s="97"/>
      <c r="OD364" s="97"/>
      <c r="OE364" s="97"/>
      <c r="OF364" s="97"/>
      <c r="OG364" s="97"/>
      <c r="OH364" s="97"/>
      <c r="OI364" s="97"/>
      <c r="OJ364" s="97"/>
      <c r="OK364" s="97"/>
      <c r="OL364" s="97"/>
      <c r="OM364" s="97"/>
      <c r="ON364" s="97"/>
      <c r="OO364" s="97"/>
      <c r="OP364" s="97"/>
      <c r="OQ364" s="97"/>
      <c r="OR364" s="97"/>
      <c r="OS364" s="97"/>
      <c r="OT364" s="97"/>
      <c r="OU364" s="97"/>
      <c r="OV364" s="97"/>
      <c r="OW364" s="97"/>
      <c r="OX364" s="97"/>
      <c r="OY364" s="97"/>
      <c r="OZ364" s="97"/>
      <c r="PA364" s="97"/>
      <c r="PB364" s="97"/>
      <c r="PC364" s="97"/>
      <c r="PD364" s="97"/>
      <c r="PE364" s="97"/>
      <c r="PF364" s="97"/>
      <c r="PG364" s="97"/>
      <c r="PH364" s="97"/>
      <c r="PI364" s="97"/>
      <c r="PJ364" s="97"/>
      <c r="PK364" s="97"/>
      <c r="PL364" s="97"/>
      <c r="PM364" s="97"/>
      <c r="PN364" s="97"/>
      <c r="PO364" s="97"/>
      <c r="PP364" s="97"/>
      <c r="PQ364" s="97"/>
      <c r="PR364" s="97"/>
      <c r="PS364" s="97"/>
      <c r="PT364" s="97"/>
      <c r="PU364" s="97"/>
      <c r="PV364" s="97"/>
      <c r="PW364" s="97"/>
      <c r="PX364" s="97"/>
      <c r="PY364" s="97"/>
      <c r="PZ364" s="97"/>
      <c r="QA364" s="97"/>
      <c r="QB364" s="97"/>
      <c r="QC364" s="97"/>
      <c r="QD364" s="97"/>
      <c r="QE364" s="97"/>
      <c r="QF364" s="97"/>
      <c r="QG364" s="97"/>
      <c r="QH364" s="97"/>
      <c r="QI364" s="97"/>
      <c r="QJ364" s="97"/>
      <c r="QK364" s="97"/>
      <c r="QL364" s="97"/>
      <c r="QM364" s="97"/>
      <c r="QN364" s="97"/>
      <c r="QO364" s="97"/>
      <c r="QP364" s="97"/>
      <c r="QQ364" s="97"/>
      <c r="QR364" s="97"/>
      <c r="QS364" s="97"/>
      <c r="QT364" s="97"/>
      <c r="QU364" s="97"/>
      <c r="QV364" s="97"/>
      <c r="QW364" s="97"/>
      <c r="QX364" s="97"/>
      <c r="QY364" s="97"/>
      <c r="QZ364" s="97"/>
      <c r="RA364" s="97"/>
      <c r="RB364" s="97"/>
      <c r="RC364" s="97"/>
      <c r="RD364" s="97"/>
      <c r="RE364" s="97"/>
      <c r="RF364" s="97"/>
      <c r="RG364" s="97"/>
      <c r="RH364" s="97"/>
      <c r="RI364" s="97"/>
      <c r="RJ364" s="97"/>
      <c r="RK364" s="97"/>
      <c r="RL364" s="97"/>
      <c r="RM364" s="97"/>
      <c r="RN364" s="97"/>
      <c r="RO364" s="97"/>
      <c r="RP364" s="97"/>
      <c r="RQ364" s="97"/>
      <c r="RR364" s="97"/>
      <c r="RS364" s="97"/>
      <c r="RT364" s="97"/>
      <c r="RU364" s="97"/>
      <c r="RV364" s="97"/>
      <c r="RW364" s="97"/>
      <c r="RX364" s="97"/>
      <c r="RY364" s="97"/>
      <c r="RZ364" s="97"/>
      <c r="SA364" s="97"/>
      <c r="SB364" s="97"/>
      <c r="SC364" s="97"/>
      <c r="SD364" s="97"/>
      <c r="SE364" s="97"/>
      <c r="SF364" s="97"/>
      <c r="SG364" s="97"/>
      <c r="SH364" s="97"/>
      <c r="SI364" s="97"/>
      <c r="SJ364" s="97"/>
      <c r="SK364" s="97"/>
      <c r="SL364" s="97"/>
      <c r="SM364" s="97"/>
      <c r="SN364" s="97"/>
      <c r="SO364" s="97"/>
      <c r="SP364" s="97"/>
      <c r="SQ364" s="97"/>
      <c r="SR364" s="97"/>
      <c r="SS364" s="97"/>
      <c r="ST364" s="97"/>
      <c r="SU364" s="97"/>
      <c r="SV364" s="97"/>
      <c r="SW364" s="97"/>
      <c r="SX364" s="97"/>
      <c r="SY364" s="97"/>
      <c r="SZ364" s="97"/>
      <c r="TA364" s="97"/>
      <c r="TB364" s="97"/>
      <c r="TC364" s="97"/>
      <c r="TD364" s="97"/>
      <c r="TE364" s="97"/>
      <c r="TF364" s="97"/>
      <c r="TG364" s="97"/>
      <c r="TH364" s="97"/>
      <c r="TI364" s="97"/>
      <c r="TJ364" s="97"/>
      <c r="TK364" s="97"/>
      <c r="TL364" s="97"/>
      <c r="TM364" s="97"/>
      <c r="TN364" s="97"/>
      <c r="TO364" s="97"/>
      <c r="TP364" s="97"/>
      <c r="TQ364" s="97"/>
      <c r="TR364" s="97"/>
      <c r="TS364" s="97"/>
      <c r="TT364" s="97"/>
      <c r="TU364" s="97"/>
      <c r="TV364" s="97"/>
      <c r="TW364" s="97"/>
      <c r="TX364" s="97"/>
      <c r="TY364" s="97"/>
      <c r="TZ364" s="97"/>
      <c r="UA364" s="97"/>
      <c r="UB364" s="97"/>
      <c r="UC364" s="97"/>
      <c r="UD364" s="97"/>
      <c r="UE364" s="97"/>
      <c r="UF364" s="97"/>
      <c r="UG364" s="97"/>
      <c r="UH364" s="97"/>
      <c r="UI364" s="97"/>
      <c r="UJ364" s="97"/>
      <c r="UK364" s="97"/>
      <c r="UL364" s="97"/>
      <c r="UM364" s="97"/>
      <c r="UN364" s="97"/>
      <c r="UO364" s="97"/>
      <c r="UP364" s="97"/>
      <c r="UQ364" s="97"/>
      <c r="UR364" s="97"/>
      <c r="US364" s="97"/>
      <c r="UT364" s="97"/>
      <c r="UU364" s="97"/>
      <c r="UV364" s="97"/>
      <c r="UW364" s="97"/>
      <c r="UX364" s="97"/>
      <c r="UY364" s="97"/>
      <c r="UZ364" s="97"/>
      <c r="VA364" s="97"/>
      <c r="VB364" s="97"/>
      <c r="VC364" s="97"/>
      <c r="VD364" s="97"/>
      <c r="VE364" s="97"/>
      <c r="VF364" s="97"/>
    </row>
    <row r="365" spans="1:578" s="98" customFormat="1" ht="15">
      <c r="A365" s="84">
        <v>287</v>
      </c>
      <c r="B365" s="29" t="s">
        <v>43</v>
      </c>
      <c r="C365" s="85" t="s">
        <v>44</v>
      </c>
      <c r="D365" s="86">
        <v>203</v>
      </c>
      <c r="E365" s="85" t="s">
        <v>45</v>
      </c>
      <c r="F365" s="25" t="s">
        <v>46</v>
      </c>
      <c r="G365" s="29" t="s">
        <v>882</v>
      </c>
      <c r="H365" s="26" t="s">
        <v>883</v>
      </c>
      <c r="I365" s="89">
        <v>37473</v>
      </c>
      <c r="J365" s="90" t="s">
        <v>58</v>
      </c>
      <c r="K365" s="90"/>
      <c r="L365" s="88">
        <v>40</v>
      </c>
      <c r="M365" s="88" t="s">
        <v>49</v>
      </c>
      <c r="N365" s="88" t="s">
        <v>59</v>
      </c>
      <c r="O365" s="26" t="s">
        <v>864</v>
      </c>
      <c r="P365" s="87" t="s">
        <v>1181</v>
      </c>
      <c r="Q365" s="34" t="s">
        <v>1148</v>
      </c>
      <c r="R365" s="88">
        <v>1</v>
      </c>
      <c r="S365" s="92">
        <v>15394.5</v>
      </c>
      <c r="T365" s="92">
        <v>521.74</v>
      </c>
      <c r="U365" s="92"/>
      <c r="V365" s="91">
        <f t="shared" si="151"/>
        <v>15916.24</v>
      </c>
      <c r="W365" s="92"/>
      <c r="X365" s="92">
        <f t="shared" si="162"/>
        <v>2387.4359999999997</v>
      </c>
      <c r="Y365" s="92">
        <f t="shared" si="152"/>
        <v>18303.675999999999</v>
      </c>
      <c r="Z365" s="92">
        <v>1114</v>
      </c>
      <c r="AA365" s="92">
        <v>679</v>
      </c>
      <c r="AB365" s="93">
        <f>102.68*4</f>
        <v>410.72</v>
      </c>
      <c r="AC365" s="92">
        <f t="shared" si="153"/>
        <v>3203.1432999999997</v>
      </c>
      <c r="AD365" s="92">
        <f t="shared" si="154"/>
        <v>549.11027999999999</v>
      </c>
      <c r="AE365" s="92">
        <f t="shared" si="155"/>
        <v>933.4874759999999</v>
      </c>
      <c r="AF365" s="92">
        <f t="shared" si="156"/>
        <v>366.07351999999997</v>
      </c>
      <c r="AG365" s="92">
        <f t="shared" si="157"/>
        <v>3349.4459999999999</v>
      </c>
      <c r="AH365" s="92">
        <f t="shared" si="158"/>
        <v>33494.46</v>
      </c>
      <c r="AI365" s="92">
        <f t="shared" si="159"/>
        <v>10048.338</v>
      </c>
      <c r="AJ365" s="92">
        <f t="shared" si="161"/>
        <v>29466.897576000003</v>
      </c>
      <c r="AK365" s="92">
        <f t="shared" si="160"/>
        <v>353602.77091200004</v>
      </c>
      <c r="AL365" s="92"/>
      <c r="AM365" s="92"/>
      <c r="AN365" s="92"/>
      <c r="AO365" s="92"/>
      <c r="AP365" s="97"/>
      <c r="AQ365" s="94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  <c r="CF365" s="97"/>
      <c r="CG365" s="97"/>
      <c r="CH365" s="97"/>
      <c r="CI365" s="97"/>
      <c r="CJ365" s="97"/>
      <c r="CK365" s="97"/>
      <c r="CL365" s="97"/>
      <c r="CM365" s="97"/>
      <c r="CN365" s="97"/>
      <c r="CO365" s="97"/>
      <c r="CP365" s="97"/>
      <c r="CQ365" s="97"/>
      <c r="CR365" s="97"/>
      <c r="CS365" s="97"/>
      <c r="CT365" s="97"/>
      <c r="CU365" s="97"/>
      <c r="CV365" s="97"/>
      <c r="CW365" s="97"/>
      <c r="CX365" s="97"/>
      <c r="CY365" s="97"/>
      <c r="CZ365" s="97"/>
      <c r="DA365" s="97"/>
      <c r="DB365" s="97"/>
      <c r="DC365" s="97"/>
      <c r="DD365" s="97"/>
      <c r="DE365" s="97"/>
      <c r="DF365" s="97"/>
      <c r="DG365" s="97"/>
      <c r="DH365" s="97"/>
      <c r="DI365" s="97"/>
      <c r="DJ365" s="97"/>
      <c r="DK365" s="97"/>
      <c r="DL365" s="97"/>
      <c r="DM365" s="97"/>
      <c r="DN365" s="97"/>
      <c r="DO365" s="97"/>
      <c r="DP365" s="97"/>
      <c r="DQ365" s="97"/>
      <c r="DR365" s="97"/>
      <c r="DS365" s="97"/>
      <c r="DT365" s="97"/>
      <c r="DU365" s="97"/>
      <c r="DV365" s="97"/>
      <c r="DW365" s="97"/>
      <c r="DX365" s="97"/>
      <c r="DY365" s="97"/>
      <c r="DZ365" s="97"/>
      <c r="EA365" s="97"/>
      <c r="EB365" s="97"/>
      <c r="EC365" s="97"/>
      <c r="ED365" s="97"/>
      <c r="EE365" s="97"/>
      <c r="EF365" s="97"/>
      <c r="EG365" s="97"/>
      <c r="EH365" s="97"/>
      <c r="EI365" s="97"/>
      <c r="EJ365" s="97"/>
      <c r="EK365" s="97"/>
      <c r="EL365" s="97"/>
      <c r="EM365" s="97"/>
      <c r="EN365" s="97"/>
      <c r="EO365" s="97"/>
      <c r="EP365" s="97"/>
      <c r="EQ365" s="97"/>
      <c r="ER365" s="97"/>
      <c r="ES365" s="97"/>
      <c r="ET365" s="97"/>
      <c r="EU365" s="97"/>
      <c r="EV365" s="97"/>
      <c r="EW365" s="97"/>
      <c r="EX365" s="97"/>
      <c r="EY365" s="97"/>
      <c r="EZ365" s="97"/>
      <c r="FA365" s="97"/>
      <c r="FB365" s="97"/>
      <c r="FC365" s="97"/>
      <c r="FD365" s="97"/>
      <c r="FE365" s="97"/>
      <c r="FF365" s="97"/>
      <c r="FG365" s="97"/>
      <c r="FH365" s="97"/>
      <c r="FI365" s="97"/>
      <c r="FJ365" s="97"/>
      <c r="FK365" s="97"/>
      <c r="FL365" s="97"/>
      <c r="FM365" s="97"/>
      <c r="FN365" s="97"/>
      <c r="FO365" s="97"/>
      <c r="FP365" s="97"/>
      <c r="FQ365" s="97"/>
      <c r="FR365" s="97"/>
      <c r="FS365" s="97"/>
      <c r="FT365" s="97"/>
      <c r="FU365" s="97"/>
      <c r="FV365" s="97"/>
      <c r="FW365" s="97"/>
      <c r="FX365" s="97"/>
      <c r="FY365" s="97"/>
      <c r="FZ365" s="97"/>
      <c r="GA365" s="97"/>
      <c r="GB365" s="97"/>
      <c r="GC365" s="97"/>
      <c r="GD365" s="97"/>
      <c r="GE365" s="97"/>
      <c r="GF365" s="97"/>
      <c r="GG365" s="97"/>
      <c r="GH365" s="97"/>
      <c r="GI365" s="97"/>
      <c r="GJ365" s="97"/>
      <c r="GK365" s="97"/>
      <c r="GL365" s="97"/>
      <c r="GM365" s="97"/>
      <c r="GN365" s="97"/>
      <c r="GO365" s="97"/>
      <c r="GP365" s="97"/>
      <c r="GQ365" s="97"/>
      <c r="GR365" s="97"/>
      <c r="GS365" s="97"/>
      <c r="GT365" s="97"/>
      <c r="GU365" s="97"/>
      <c r="GV365" s="97"/>
      <c r="GW365" s="97"/>
      <c r="GX365" s="97"/>
      <c r="GY365" s="97"/>
      <c r="GZ365" s="97"/>
      <c r="HA365" s="97"/>
      <c r="HB365" s="97"/>
      <c r="HC365" s="97"/>
      <c r="HD365" s="97"/>
      <c r="HE365" s="97"/>
      <c r="HF365" s="97"/>
      <c r="HG365" s="97"/>
      <c r="HH365" s="97"/>
      <c r="HI365" s="97"/>
      <c r="HJ365" s="97"/>
      <c r="HK365" s="97"/>
      <c r="HL365" s="97"/>
      <c r="HM365" s="97"/>
      <c r="HN365" s="97"/>
      <c r="HO365" s="97"/>
      <c r="HP365" s="97"/>
      <c r="HQ365" s="97"/>
      <c r="HR365" s="97"/>
      <c r="HS365" s="97"/>
      <c r="HT365" s="97"/>
      <c r="HU365" s="97"/>
      <c r="HV365" s="97"/>
      <c r="HW365" s="97"/>
      <c r="HX365" s="97"/>
      <c r="HY365" s="97"/>
      <c r="HZ365" s="97"/>
      <c r="IA365" s="97"/>
      <c r="IB365" s="97"/>
      <c r="IC365" s="97"/>
      <c r="ID365" s="97"/>
      <c r="IE365" s="97"/>
      <c r="IF365" s="97"/>
      <c r="IG365" s="97"/>
      <c r="IH365" s="97"/>
      <c r="II365" s="97"/>
      <c r="IJ365" s="97"/>
      <c r="IK365" s="97"/>
      <c r="IL365" s="97"/>
      <c r="IM365" s="97"/>
      <c r="IN365" s="97"/>
      <c r="IO365" s="97"/>
      <c r="IP365" s="97"/>
      <c r="IQ365" s="97"/>
      <c r="IR365" s="97"/>
      <c r="IS365" s="97"/>
      <c r="IT365" s="97"/>
      <c r="IU365" s="97"/>
      <c r="IV365" s="97"/>
      <c r="IW365" s="97"/>
      <c r="IX365" s="97"/>
      <c r="IY365" s="97"/>
      <c r="IZ365" s="97"/>
      <c r="JA365" s="97"/>
      <c r="JB365" s="97"/>
      <c r="JC365" s="97"/>
      <c r="JD365" s="97"/>
      <c r="JE365" s="97"/>
      <c r="JF365" s="97"/>
      <c r="JG365" s="97"/>
      <c r="JH365" s="97"/>
      <c r="JI365" s="97"/>
      <c r="JJ365" s="97"/>
      <c r="JK365" s="97"/>
      <c r="JL365" s="97"/>
      <c r="JM365" s="97"/>
      <c r="JN365" s="97"/>
      <c r="JO365" s="97"/>
      <c r="JP365" s="97"/>
      <c r="JQ365" s="97"/>
      <c r="JR365" s="97"/>
      <c r="JS365" s="97"/>
      <c r="JT365" s="97"/>
      <c r="JU365" s="97"/>
      <c r="JV365" s="97"/>
      <c r="JW365" s="97"/>
      <c r="JX365" s="97"/>
      <c r="JY365" s="97"/>
      <c r="JZ365" s="97"/>
      <c r="KA365" s="97"/>
      <c r="KB365" s="97"/>
      <c r="KC365" s="97"/>
      <c r="KD365" s="97"/>
      <c r="KE365" s="97"/>
      <c r="KF365" s="97"/>
      <c r="KG365" s="97"/>
      <c r="KH365" s="97"/>
      <c r="KI365" s="97"/>
      <c r="KJ365" s="97"/>
      <c r="KK365" s="97"/>
      <c r="KL365" s="97"/>
      <c r="KM365" s="97"/>
      <c r="KN365" s="97"/>
      <c r="KO365" s="97"/>
      <c r="KP365" s="97"/>
      <c r="KQ365" s="97"/>
      <c r="KR365" s="97"/>
      <c r="KS365" s="97"/>
      <c r="KT365" s="97"/>
      <c r="KU365" s="97"/>
      <c r="KV365" s="97"/>
      <c r="KW365" s="97"/>
      <c r="KX365" s="97"/>
      <c r="KY365" s="97"/>
      <c r="KZ365" s="97"/>
      <c r="LA365" s="97"/>
      <c r="LB365" s="97"/>
      <c r="LC365" s="97"/>
      <c r="LD365" s="97"/>
      <c r="LE365" s="97"/>
      <c r="LF365" s="97"/>
      <c r="LG365" s="97"/>
      <c r="LH365" s="97"/>
      <c r="LI365" s="97"/>
      <c r="LJ365" s="97"/>
      <c r="LK365" s="97"/>
      <c r="LL365" s="97"/>
      <c r="LM365" s="97"/>
      <c r="LN365" s="97"/>
      <c r="LO365" s="97"/>
      <c r="LP365" s="97"/>
      <c r="LQ365" s="97"/>
      <c r="LR365" s="97"/>
      <c r="LS365" s="97"/>
      <c r="LT365" s="97"/>
      <c r="LU365" s="97"/>
      <c r="LV365" s="97"/>
      <c r="LW365" s="97"/>
      <c r="LX365" s="97"/>
      <c r="LY365" s="97"/>
      <c r="LZ365" s="97"/>
      <c r="MA365" s="97"/>
      <c r="MB365" s="97"/>
      <c r="MC365" s="97"/>
      <c r="MD365" s="97"/>
      <c r="ME365" s="97"/>
      <c r="MF365" s="97"/>
      <c r="MG365" s="97"/>
      <c r="MH365" s="97"/>
      <c r="MI365" s="97"/>
      <c r="MJ365" s="97"/>
      <c r="MK365" s="97"/>
      <c r="ML365" s="97"/>
      <c r="MM365" s="97"/>
      <c r="MN365" s="97"/>
      <c r="MO365" s="97"/>
      <c r="MP365" s="97"/>
      <c r="MQ365" s="97"/>
      <c r="MR365" s="97"/>
      <c r="MS365" s="97"/>
      <c r="MT365" s="97"/>
      <c r="MU365" s="97"/>
      <c r="MV365" s="97"/>
      <c r="MW365" s="97"/>
      <c r="MX365" s="97"/>
      <c r="MY365" s="97"/>
      <c r="MZ365" s="97"/>
      <c r="NA365" s="97"/>
      <c r="NB365" s="97"/>
      <c r="NC365" s="97"/>
      <c r="ND365" s="97"/>
      <c r="NE365" s="97"/>
      <c r="NF365" s="97"/>
      <c r="NG365" s="97"/>
      <c r="NH365" s="97"/>
      <c r="NI365" s="97"/>
      <c r="NJ365" s="97"/>
      <c r="NK365" s="97"/>
      <c r="NL365" s="97"/>
      <c r="NM365" s="97"/>
      <c r="NN365" s="97"/>
      <c r="NO365" s="97"/>
      <c r="NP365" s="97"/>
      <c r="NQ365" s="97"/>
      <c r="NR365" s="97"/>
      <c r="NS365" s="97"/>
      <c r="NT365" s="97"/>
      <c r="NU365" s="97"/>
      <c r="NV365" s="97"/>
      <c r="NW365" s="97"/>
      <c r="NX365" s="97"/>
      <c r="NY365" s="97"/>
      <c r="NZ365" s="97"/>
      <c r="OA365" s="97"/>
      <c r="OB365" s="97"/>
      <c r="OC365" s="97"/>
      <c r="OD365" s="97"/>
      <c r="OE365" s="97"/>
      <c r="OF365" s="97"/>
      <c r="OG365" s="97"/>
      <c r="OH365" s="97"/>
      <c r="OI365" s="97"/>
      <c r="OJ365" s="97"/>
      <c r="OK365" s="97"/>
      <c r="OL365" s="97"/>
      <c r="OM365" s="97"/>
      <c r="ON365" s="97"/>
      <c r="OO365" s="97"/>
      <c r="OP365" s="97"/>
      <c r="OQ365" s="97"/>
      <c r="OR365" s="97"/>
      <c r="OS365" s="97"/>
      <c r="OT365" s="97"/>
      <c r="OU365" s="97"/>
      <c r="OV365" s="97"/>
      <c r="OW365" s="97"/>
      <c r="OX365" s="97"/>
      <c r="OY365" s="97"/>
      <c r="OZ365" s="97"/>
      <c r="PA365" s="97"/>
      <c r="PB365" s="97"/>
      <c r="PC365" s="97"/>
      <c r="PD365" s="97"/>
      <c r="PE365" s="97"/>
      <c r="PF365" s="97"/>
      <c r="PG365" s="97"/>
      <c r="PH365" s="97"/>
      <c r="PI365" s="97"/>
      <c r="PJ365" s="97"/>
      <c r="PK365" s="97"/>
      <c r="PL365" s="97"/>
      <c r="PM365" s="97"/>
      <c r="PN365" s="97"/>
      <c r="PO365" s="97"/>
      <c r="PP365" s="97"/>
      <c r="PQ365" s="97"/>
      <c r="PR365" s="97"/>
      <c r="PS365" s="97"/>
      <c r="PT365" s="97"/>
      <c r="PU365" s="97"/>
      <c r="PV365" s="97"/>
      <c r="PW365" s="97"/>
      <c r="PX365" s="97"/>
      <c r="PY365" s="97"/>
      <c r="PZ365" s="97"/>
      <c r="QA365" s="97"/>
      <c r="QB365" s="97"/>
      <c r="QC365" s="97"/>
      <c r="QD365" s="97"/>
      <c r="QE365" s="97"/>
      <c r="QF365" s="97"/>
      <c r="QG365" s="97"/>
      <c r="QH365" s="97"/>
      <c r="QI365" s="97"/>
      <c r="QJ365" s="97"/>
      <c r="QK365" s="97"/>
      <c r="QL365" s="97"/>
      <c r="QM365" s="97"/>
      <c r="QN365" s="97"/>
      <c r="QO365" s="97"/>
      <c r="QP365" s="97"/>
      <c r="QQ365" s="97"/>
      <c r="QR365" s="97"/>
      <c r="QS365" s="97"/>
      <c r="QT365" s="97"/>
      <c r="QU365" s="97"/>
      <c r="QV365" s="97"/>
      <c r="QW365" s="97"/>
      <c r="QX365" s="97"/>
      <c r="QY365" s="97"/>
      <c r="QZ365" s="97"/>
      <c r="RA365" s="97"/>
      <c r="RB365" s="97"/>
      <c r="RC365" s="97"/>
      <c r="RD365" s="97"/>
      <c r="RE365" s="97"/>
      <c r="RF365" s="97"/>
      <c r="RG365" s="97"/>
      <c r="RH365" s="97"/>
      <c r="RI365" s="97"/>
      <c r="RJ365" s="97"/>
      <c r="RK365" s="97"/>
      <c r="RL365" s="97"/>
      <c r="RM365" s="97"/>
      <c r="RN365" s="97"/>
      <c r="RO365" s="97"/>
      <c r="RP365" s="97"/>
      <c r="RQ365" s="97"/>
      <c r="RR365" s="97"/>
      <c r="RS365" s="97"/>
      <c r="RT365" s="97"/>
      <c r="RU365" s="97"/>
      <c r="RV365" s="97"/>
      <c r="RW365" s="97"/>
      <c r="RX365" s="97"/>
      <c r="RY365" s="97"/>
      <c r="RZ365" s="97"/>
      <c r="SA365" s="97"/>
      <c r="SB365" s="97"/>
      <c r="SC365" s="97"/>
      <c r="SD365" s="97"/>
      <c r="SE365" s="97"/>
      <c r="SF365" s="97"/>
      <c r="SG365" s="97"/>
      <c r="SH365" s="97"/>
      <c r="SI365" s="97"/>
      <c r="SJ365" s="97"/>
      <c r="SK365" s="97"/>
      <c r="SL365" s="97"/>
      <c r="SM365" s="97"/>
      <c r="SN365" s="97"/>
      <c r="SO365" s="97"/>
      <c r="SP365" s="97"/>
      <c r="SQ365" s="97"/>
      <c r="SR365" s="97"/>
      <c r="SS365" s="97"/>
      <c r="ST365" s="97"/>
      <c r="SU365" s="97"/>
      <c r="SV365" s="97"/>
      <c r="SW365" s="97"/>
      <c r="SX365" s="97"/>
      <c r="SY365" s="97"/>
      <c r="SZ365" s="97"/>
      <c r="TA365" s="97"/>
      <c r="TB365" s="97"/>
      <c r="TC365" s="97"/>
      <c r="TD365" s="97"/>
      <c r="TE365" s="97"/>
      <c r="TF365" s="97"/>
      <c r="TG365" s="97"/>
      <c r="TH365" s="97"/>
      <c r="TI365" s="97"/>
      <c r="TJ365" s="97"/>
      <c r="TK365" s="97"/>
      <c r="TL365" s="97"/>
      <c r="TM365" s="97"/>
      <c r="TN365" s="97"/>
      <c r="TO365" s="97"/>
      <c r="TP365" s="97"/>
      <c r="TQ365" s="97"/>
      <c r="TR365" s="97"/>
      <c r="TS365" s="97"/>
      <c r="TT365" s="97"/>
      <c r="TU365" s="97"/>
      <c r="TV365" s="97"/>
      <c r="TW365" s="97"/>
      <c r="TX365" s="97"/>
      <c r="TY365" s="97"/>
      <c r="TZ365" s="97"/>
      <c r="UA365" s="97"/>
      <c r="UB365" s="97"/>
      <c r="UC365" s="97"/>
      <c r="UD365" s="97"/>
      <c r="UE365" s="97"/>
      <c r="UF365" s="97"/>
      <c r="UG365" s="97"/>
      <c r="UH365" s="97"/>
      <c r="UI365" s="97"/>
      <c r="UJ365" s="97"/>
      <c r="UK365" s="97"/>
      <c r="UL365" s="97"/>
      <c r="UM365" s="97"/>
      <c r="UN365" s="97"/>
      <c r="UO365" s="97"/>
      <c r="UP365" s="97"/>
      <c r="UQ365" s="97"/>
      <c r="UR365" s="97"/>
      <c r="US365" s="97"/>
      <c r="UT365" s="97"/>
      <c r="UU365" s="97"/>
      <c r="UV365" s="97"/>
      <c r="UW365" s="97"/>
      <c r="UX365" s="97"/>
      <c r="UY365" s="97"/>
      <c r="UZ365" s="97"/>
      <c r="VA365" s="97"/>
      <c r="VB365" s="97"/>
      <c r="VC365" s="97"/>
      <c r="VD365" s="97"/>
      <c r="VE365" s="97"/>
      <c r="VF365" s="97"/>
    </row>
    <row r="366" spans="1:578" s="98" customFormat="1" ht="15">
      <c r="A366" s="84">
        <v>288</v>
      </c>
      <c r="B366" s="29" t="s">
        <v>43</v>
      </c>
      <c r="C366" s="85" t="s">
        <v>44</v>
      </c>
      <c r="D366" s="86">
        <v>203</v>
      </c>
      <c r="E366" s="85" t="s">
        <v>45</v>
      </c>
      <c r="F366" s="25" t="s">
        <v>46</v>
      </c>
      <c r="G366" s="29" t="s">
        <v>884</v>
      </c>
      <c r="H366" s="26" t="s">
        <v>885</v>
      </c>
      <c r="I366" s="89">
        <v>40330</v>
      </c>
      <c r="J366" s="90" t="s">
        <v>58</v>
      </c>
      <c r="K366" s="90"/>
      <c r="L366" s="88">
        <v>40</v>
      </c>
      <c r="M366" s="88" t="s">
        <v>49</v>
      </c>
      <c r="N366" s="88" t="s">
        <v>59</v>
      </c>
      <c r="O366" s="26" t="s">
        <v>864</v>
      </c>
      <c r="P366" s="87" t="s">
        <v>1181</v>
      </c>
      <c r="Q366" s="34" t="s">
        <v>1148</v>
      </c>
      <c r="R366" s="88">
        <v>1</v>
      </c>
      <c r="S366" s="92">
        <v>15394.5</v>
      </c>
      <c r="T366" s="92">
        <v>521.74</v>
      </c>
      <c r="U366" s="92"/>
      <c r="V366" s="91">
        <f t="shared" si="151"/>
        <v>15916.24</v>
      </c>
      <c r="W366" s="92"/>
      <c r="X366" s="92">
        <f t="shared" si="162"/>
        <v>2387.4359999999997</v>
      </c>
      <c r="Y366" s="92">
        <f t="shared" si="152"/>
        <v>18303.675999999999</v>
      </c>
      <c r="Z366" s="92">
        <v>1114</v>
      </c>
      <c r="AA366" s="92">
        <v>679</v>
      </c>
      <c r="AB366" s="93">
        <f>102.68*2</f>
        <v>205.36</v>
      </c>
      <c r="AC366" s="92">
        <f t="shared" si="153"/>
        <v>3203.1432999999997</v>
      </c>
      <c r="AD366" s="92">
        <f t="shared" si="154"/>
        <v>549.11027999999999</v>
      </c>
      <c r="AE366" s="92">
        <f t="shared" si="155"/>
        <v>933.4874759999999</v>
      </c>
      <c r="AF366" s="92">
        <f t="shared" si="156"/>
        <v>366.07351999999997</v>
      </c>
      <c r="AG366" s="92">
        <f t="shared" si="157"/>
        <v>3349.4459999999999</v>
      </c>
      <c r="AH366" s="92">
        <f t="shared" si="158"/>
        <v>33494.46</v>
      </c>
      <c r="AI366" s="92">
        <f t="shared" si="159"/>
        <v>10048.338</v>
      </c>
      <c r="AJ366" s="92">
        <f t="shared" si="161"/>
        <v>29261.537576000002</v>
      </c>
      <c r="AK366" s="92">
        <f t="shared" si="160"/>
        <v>351138.45091200003</v>
      </c>
      <c r="AL366" s="92"/>
      <c r="AM366" s="92"/>
      <c r="AN366" s="92"/>
      <c r="AO366" s="92"/>
      <c r="AP366" s="97"/>
      <c r="AQ366" s="94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  <c r="CF366" s="97"/>
      <c r="CG366" s="97"/>
      <c r="CH366" s="97"/>
      <c r="CI366" s="97"/>
      <c r="CJ366" s="97"/>
      <c r="CK366" s="97"/>
      <c r="CL366" s="97"/>
      <c r="CM366" s="97"/>
      <c r="CN366" s="97"/>
      <c r="CO366" s="97"/>
      <c r="CP366" s="97"/>
      <c r="CQ366" s="97"/>
      <c r="CR366" s="97"/>
      <c r="CS366" s="97"/>
      <c r="CT366" s="97"/>
      <c r="CU366" s="97"/>
      <c r="CV366" s="97"/>
      <c r="CW366" s="97"/>
      <c r="CX366" s="97"/>
      <c r="CY366" s="97"/>
      <c r="CZ366" s="97"/>
      <c r="DA366" s="97"/>
      <c r="DB366" s="97"/>
      <c r="DC366" s="97"/>
      <c r="DD366" s="97"/>
      <c r="DE366" s="97"/>
      <c r="DF366" s="97"/>
      <c r="DG366" s="97"/>
      <c r="DH366" s="97"/>
      <c r="DI366" s="97"/>
      <c r="DJ366" s="97"/>
      <c r="DK366" s="97"/>
      <c r="DL366" s="97"/>
      <c r="DM366" s="97"/>
      <c r="DN366" s="97"/>
      <c r="DO366" s="97"/>
      <c r="DP366" s="97"/>
      <c r="DQ366" s="97"/>
      <c r="DR366" s="97"/>
      <c r="DS366" s="97"/>
      <c r="DT366" s="97"/>
      <c r="DU366" s="97"/>
      <c r="DV366" s="97"/>
      <c r="DW366" s="97"/>
      <c r="DX366" s="97"/>
      <c r="DY366" s="97"/>
      <c r="DZ366" s="97"/>
      <c r="EA366" s="97"/>
      <c r="EB366" s="97"/>
      <c r="EC366" s="97"/>
      <c r="ED366" s="97"/>
      <c r="EE366" s="97"/>
      <c r="EF366" s="97"/>
      <c r="EG366" s="97"/>
      <c r="EH366" s="97"/>
      <c r="EI366" s="97"/>
      <c r="EJ366" s="97"/>
      <c r="EK366" s="97"/>
      <c r="EL366" s="97"/>
      <c r="EM366" s="97"/>
      <c r="EN366" s="97"/>
      <c r="EO366" s="97"/>
      <c r="EP366" s="97"/>
      <c r="EQ366" s="97"/>
      <c r="ER366" s="97"/>
      <c r="ES366" s="97"/>
      <c r="ET366" s="97"/>
      <c r="EU366" s="97"/>
      <c r="EV366" s="97"/>
      <c r="EW366" s="97"/>
      <c r="EX366" s="97"/>
      <c r="EY366" s="97"/>
      <c r="EZ366" s="97"/>
      <c r="FA366" s="97"/>
      <c r="FB366" s="97"/>
      <c r="FC366" s="97"/>
      <c r="FD366" s="97"/>
      <c r="FE366" s="97"/>
      <c r="FF366" s="97"/>
      <c r="FG366" s="97"/>
      <c r="FH366" s="97"/>
      <c r="FI366" s="97"/>
      <c r="FJ366" s="97"/>
      <c r="FK366" s="97"/>
      <c r="FL366" s="97"/>
      <c r="FM366" s="97"/>
      <c r="FN366" s="97"/>
      <c r="FO366" s="97"/>
      <c r="FP366" s="97"/>
      <c r="FQ366" s="97"/>
      <c r="FR366" s="97"/>
      <c r="FS366" s="97"/>
      <c r="FT366" s="97"/>
      <c r="FU366" s="97"/>
      <c r="FV366" s="97"/>
      <c r="FW366" s="97"/>
      <c r="FX366" s="97"/>
      <c r="FY366" s="97"/>
      <c r="FZ366" s="97"/>
      <c r="GA366" s="97"/>
      <c r="GB366" s="97"/>
      <c r="GC366" s="97"/>
      <c r="GD366" s="97"/>
      <c r="GE366" s="97"/>
      <c r="GF366" s="97"/>
      <c r="GG366" s="97"/>
      <c r="GH366" s="97"/>
      <c r="GI366" s="97"/>
      <c r="GJ366" s="97"/>
      <c r="GK366" s="97"/>
      <c r="GL366" s="97"/>
      <c r="GM366" s="97"/>
      <c r="GN366" s="97"/>
      <c r="GO366" s="97"/>
      <c r="GP366" s="97"/>
      <c r="GQ366" s="97"/>
      <c r="GR366" s="97"/>
      <c r="GS366" s="97"/>
      <c r="GT366" s="97"/>
      <c r="GU366" s="97"/>
      <c r="GV366" s="97"/>
      <c r="GW366" s="97"/>
      <c r="GX366" s="97"/>
      <c r="GY366" s="97"/>
      <c r="GZ366" s="97"/>
      <c r="HA366" s="97"/>
      <c r="HB366" s="97"/>
      <c r="HC366" s="97"/>
      <c r="HD366" s="97"/>
      <c r="HE366" s="97"/>
      <c r="HF366" s="97"/>
      <c r="HG366" s="97"/>
      <c r="HH366" s="97"/>
      <c r="HI366" s="97"/>
      <c r="HJ366" s="97"/>
      <c r="HK366" s="97"/>
      <c r="HL366" s="97"/>
      <c r="HM366" s="97"/>
      <c r="HN366" s="97"/>
      <c r="HO366" s="97"/>
      <c r="HP366" s="97"/>
      <c r="HQ366" s="97"/>
      <c r="HR366" s="97"/>
      <c r="HS366" s="97"/>
      <c r="HT366" s="97"/>
      <c r="HU366" s="97"/>
      <c r="HV366" s="97"/>
      <c r="HW366" s="97"/>
      <c r="HX366" s="97"/>
      <c r="HY366" s="97"/>
      <c r="HZ366" s="97"/>
      <c r="IA366" s="97"/>
      <c r="IB366" s="97"/>
      <c r="IC366" s="97"/>
      <c r="ID366" s="97"/>
      <c r="IE366" s="97"/>
      <c r="IF366" s="97"/>
      <c r="IG366" s="97"/>
      <c r="IH366" s="97"/>
      <c r="II366" s="97"/>
      <c r="IJ366" s="97"/>
      <c r="IK366" s="97"/>
      <c r="IL366" s="97"/>
      <c r="IM366" s="97"/>
      <c r="IN366" s="97"/>
      <c r="IO366" s="97"/>
      <c r="IP366" s="97"/>
      <c r="IQ366" s="97"/>
      <c r="IR366" s="97"/>
      <c r="IS366" s="97"/>
      <c r="IT366" s="97"/>
      <c r="IU366" s="97"/>
      <c r="IV366" s="97"/>
      <c r="IW366" s="97"/>
      <c r="IX366" s="97"/>
      <c r="IY366" s="97"/>
      <c r="IZ366" s="97"/>
      <c r="JA366" s="97"/>
      <c r="JB366" s="97"/>
      <c r="JC366" s="97"/>
      <c r="JD366" s="97"/>
      <c r="JE366" s="97"/>
      <c r="JF366" s="97"/>
      <c r="JG366" s="97"/>
      <c r="JH366" s="97"/>
      <c r="JI366" s="97"/>
      <c r="JJ366" s="97"/>
      <c r="JK366" s="97"/>
      <c r="JL366" s="97"/>
      <c r="JM366" s="97"/>
      <c r="JN366" s="97"/>
      <c r="JO366" s="97"/>
      <c r="JP366" s="97"/>
      <c r="JQ366" s="97"/>
      <c r="JR366" s="97"/>
      <c r="JS366" s="97"/>
      <c r="JT366" s="97"/>
      <c r="JU366" s="97"/>
      <c r="JV366" s="97"/>
      <c r="JW366" s="97"/>
      <c r="JX366" s="97"/>
      <c r="JY366" s="97"/>
      <c r="JZ366" s="97"/>
      <c r="KA366" s="97"/>
      <c r="KB366" s="97"/>
      <c r="KC366" s="97"/>
      <c r="KD366" s="97"/>
      <c r="KE366" s="97"/>
      <c r="KF366" s="97"/>
      <c r="KG366" s="97"/>
      <c r="KH366" s="97"/>
      <c r="KI366" s="97"/>
      <c r="KJ366" s="97"/>
      <c r="KK366" s="97"/>
      <c r="KL366" s="97"/>
      <c r="KM366" s="97"/>
      <c r="KN366" s="97"/>
      <c r="KO366" s="97"/>
      <c r="KP366" s="97"/>
      <c r="KQ366" s="97"/>
      <c r="KR366" s="97"/>
      <c r="KS366" s="97"/>
      <c r="KT366" s="97"/>
      <c r="KU366" s="97"/>
      <c r="KV366" s="97"/>
      <c r="KW366" s="97"/>
      <c r="KX366" s="97"/>
      <c r="KY366" s="97"/>
      <c r="KZ366" s="97"/>
      <c r="LA366" s="97"/>
      <c r="LB366" s="97"/>
      <c r="LC366" s="97"/>
      <c r="LD366" s="97"/>
      <c r="LE366" s="97"/>
      <c r="LF366" s="97"/>
      <c r="LG366" s="97"/>
      <c r="LH366" s="97"/>
      <c r="LI366" s="97"/>
      <c r="LJ366" s="97"/>
      <c r="LK366" s="97"/>
      <c r="LL366" s="97"/>
      <c r="LM366" s="97"/>
      <c r="LN366" s="97"/>
      <c r="LO366" s="97"/>
      <c r="LP366" s="97"/>
      <c r="LQ366" s="97"/>
      <c r="LR366" s="97"/>
      <c r="LS366" s="97"/>
      <c r="LT366" s="97"/>
      <c r="LU366" s="97"/>
      <c r="LV366" s="97"/>
      <c r="LW366" s="97"/>
      <c r="LX366" s="97"/>
      <c r="LY366" s="97"/>
      <c r="LZ366" s="97"/>
      <c r="MA366" s="97"/>
      <c r="MB366" s="97"/>
      <c r="MC366" s="97"/>
      <c r="MD366" s="97"/>
      <c r="ME366" s="97"/>
      <c r="MF366" s="97"/>
      <c r="MG366" s="97"/>
      <c r="MH366" s="97"/>
      <c r="MI366" s="97"/>
      <c r="MJ366" s="97"/>
      <c r="MK366" s="97"/>
      <c r="ML366" s="97"/>
      <c r="MM366" s="97"/>
      <c r="MN366" s="97"/>
      <c r="MO366" s="97"/>
      <c r="MP366" s="97"/>
      <c r="MQ366" s="97"/>
      <c r="MR366" s="97"/>
      <c r="MS366" s="97"/>
      <c r="MT366" s="97"/>
      <c r="MU366" s="97"/>
      <c r="MV366" s="97"/>
      <c r="MW366" s="97"/>
      <c r="MX366" s="97"/>
      <c r="MY366" s="97"/>
      <c r="MZ366" s="97"/>
      <c r="NA366" s="97"/>
      <c r="NB366" s="97"/>
      <c r="NC366" s="97"/>
      <c r="ND366" s="97"/>
      <c r="NE366" s="97"/>
      <c r="NF366" s="97"/>
      <c r="NG366" s="97"/>
      <c r="NH366" s="97"/>
      <c r="NI366" s="97"/>
      <c r="NJ366" s="97"/>
      <c r="NK366" s="97"/>
      <c r="NL366" s="97"/>
      <c r="NM366" s="97"/>
      <c r="NN366" s="97"/>
      <c r="NO366" s="97"/>
      <c r="NP366" s="97"/>
      <c r="NQ366" s="97"/>
      <c r="NR366" s="97"/>
      <c r="NS366" s="97"/>
      <c r="NT366" s="97"/>
      <c r="NU366" s="97"/>
      <c r="NV366" s="97"/>
      <c r="NW366" s="97"/>
      <c r="NX366" s="97"/>
      <c r="NY366" s="97"/>
      <c r="NZ366" s="97"/>
      <c r="OA366" s="97"/>
      <c r="OB366" s="97"/>
      <c r="OC366" s="97"/>
      <c r="OD366" s="97"/>
      <c r="OE366" s="97"/>
      <c r="OF366" s="97"/>
      <c r="OG366" s="97"/>
      <c r="OH366" s="97"/>
      <c r="OI366" s="97"/>
      <c r="OJ366" s="97"/>
      <c r="OK366" s="97"/>
      <c r="OL366" s="97"/>
      <c r="OM366" s="97"/>
      <c r="ON366" s="97"/>
      <c r="OO366" s="97"/>
      <c r="OP366" s="97"/>
      <c r="OQ366" s="97"/>
      <c r="OR366" s="97"/>
      <c r="OS366" s="97"/>
      <c r="OT366" s="97"/>
      <c r="OU366" s="97"/>
      <c r="OV366" s="97"/>
      <c r="OW366" s="97"/>
      <c r="OX366" s="97"/>
      <c r="OY366" s="97"/>
      <c r="OZ366" s="97"/>
      <c r="PA366" s="97"/>
      <c r="PB366" s="97"/>
      <c r="PC366" s="97"/>
      <c r="PD366" s="97"/>
      <c r="PE366" s="97"/>
      <c r="PF366" s="97"/>
      <c r="PG366" s="97"/>
      <c r="PH366" s="97"/>
      <c r="PI366" s="97"/>
      <c r="PJ366" s="97"/>
      <c r="PK366" s="97"/>
      <c r="PL366" s="97"/>
      <c r="PM366" s="97"/>
      <c r="PN366" s="97"/>
      <c r="PO366" s="97"/>
      <c r="PP366" s="97"/>
      <c r="PQ366" s="97"/>
      <c r="PR366" s="97"/>
      <c r="PS366" s="97"/>
      <c r="PT366" s="97"/>
      <c r="PU366" s="97"/>
      <c r="PV366" s="97"/>
      <c r="PW366" s="97"/>
      <c r="PX366" s="97"/>
      <c r="PY366" s="97"/>
      <c r="PZ366" s="97"/>
      <c r="QA366" s="97"/>
      <c r="QB366" s="97"/>
      <c r="QC366" s="97"/>
      <c r="QD366" s="97"/>
      <c r="QE366" s="97"/>
      <c r="QF366" s="97"/>
      <c r="QG366" s="97"/>
      <c r="QH366" s="97"/>
      <c r="QI366" s="97"/>
      <c r="QJ366" s="97"/>
      <c r="QK366" s="97"/>
      <c r="QL366" s="97"/>
      <c r="QM366" s="97"/>
      <c r="QN366" s="97"/>
      <c r="QO366" s="97"/>
      <c r="QP366" s="97"/>
      <c r="QQ366" s="97"/>
      <c r="QR366" s="97"/>
      <c r="QS366" s="97"/>
      <c r="QT366" s="97"/>
      <c r="QU366" s="97"/>
      <c r="QV366" s="97"/>
      <c r="QW366" s="97"/>
      <c r="QX366" s="97"/>
      <c r="QY366" s="97"/>
      <c r="QZ366" s="97"/>
      <c r="RA366" s="97"/>
      <c r="RB366" s="97"/>
      <c r="RC366" s="97"/>
      <c r="RD366" s="97"/>
      <c r="RE366" s="97"/>
      <c r="RF366" s="97"/>
      <c r="RG366" s="97"/>
      <c r="RH366" s="97"/>
      <c r="RI366" s="97"/>
      <c r="RJ366" s="97"/>
      <c r="RK366" s="97"/>
      <c r="RL366" s="97"/>
      <c r="RM366" s="97"/>
      <c r="RN366" s="97"/>
      <c r="RO366" s="97"/>
      <c r="RP366" s="97"/>
      <c r="RQ366" s="97"/>
      <c r="RR366" s="97"/>
      <c r="RS366" s="97"/>
      <c r="RT366" s="97"/>
      <c r="RU366" s="97"/>
      <c r="RV366" s="97"/>
      <c r="RW366" s="97"/>
      <c r="RX366" s="97"/>
      <c r="RY366" s="97"/>
      <c r="RZ366" s="97"/>
      <c r="SA366" s="97"/>
      <c r="SB366" s="97"/>
      <c r="SC366" s="97"/>
      <c r="SD366" s="97"/>
      <c r="SE366" s="97"/>
      <c r="SF366" s="97"/>
      <c r="SG366" s="97"/>
      <c r="SH366" s="97"/>
      <c r="SI366" s="97"/>
      <c r="SJ366" s="97"/>
      <c r="SK366" s="97"/>
      <c r="SL366" s="97"/>
      <c r="SM366" s="97"/>
      <c r="SN366" s="97"/>
      <c r="SO366" s="97"/>
      <c r="SP366" s="97"/>
      <c r="SQ366" s="97"/>
      <c r="SR366" s="97"/>
      <c r="SS366" s="97"/>
      <c r="ST366" s="97"/>
      <c r="SU366" s="97"/>
      <c r="SV366" s="97"/>
      <c r="SW366" s="97"/>
      <c r="SX366" s="97"/>
      <c r="SY366" s="97"/>
      <c r="SZ366" s="97"/>
      <c r="TA366" s="97"/>
      <c r="TB366" s="97"/>
      <c r="TC366" s="97"/>
      <c r="TD366" s="97"/>
      <c r="TE366" s="97"/>
      <c r="TF366" s="97"/>
      <c r="TG366" s="97"/>
      <c r="TH366" s="97"/>
      <c r="TI366" s="97"/>
      <c r="TJ366" s="97"/>
      <c r="TK366" s="97"/>
      <c r="TL366" s="97"/>
      <c r="TM366" s="97"/>
      <c r="TN366" s="97"/>
      <c r="TO366" s="97"/>
      <c r="TP366" s="97"/>
      <c r="TQ366" s="97"/>
      <c r="TR366" s="97"/>
      <c r="TS366" s="97"/>
      <c r="TT366" s="97"/>
      <c r="TU366" s="97"/>
      <c r="TV366" s="97"/>
      <c r="TW366" s="97"/>
      <c r="TX366" s="97"/>
      <c r="TY366" s="97"/>
      <c r="TZ366" s="97"/>
      <c r="UA366" s="97"/>
      <c r="UB366" s="97"/>
      <c r="UC366" s="97"/>
      <c r="UD366" s="97"/>
      <c r="UE366" s="97"/>
      <c r="UF366" s="97"/>
      <c r="UG366" s="97"/>
      <c r="UH366" s="97"/>
      <c r="UI366" s="97"/>
      <c r="UJ366" s="97"/>
      <c r="UK366" s="97"/>
      <c r="UL366" s="97"/>
      <c r="UM366" s="97"/>
      <c r="UN366" s="97"/>
      <c r="UO366" s="97"/>
      <c r="UP366" s="97"/>
      <c r="UQ366" s="97"/>
      <c r="UR366" s="97"/>
      <c r="US366" s="97"/>
      <c r="UT366" s="97"/>
      <c r="UU366" s="97"/>
      <c r="UV366" s="97"/>
      <c r="UW366" s="97"/>
      <c r="UX366" s="97"/>
      <c r="UY366" s="97"/>
      <c r="UZ366" s="97"/>
      <c r="VA366" s="97"/>
      <c r="VB366" s="97"/>
      <c r="VC366" s="97"/>
      <c r="VD366" s="97"/>
      <c r="VE366" s="97"/>
      <c r="VF366" s="97"/>
    </row>
    <row r="367" spans="1:578" s="98" customFormat="1" ht="15">
      <c r="A367" s="84">
        <v>289</v>
      </c>
      <c r="B367" s="29" t="s">
        <v>43</v>
      </c>
      <c r="C367" s="85" t="s">
        <v>44</v>
      </c>
      <c r="D367" s="86">
        <v>203</v>
      </c>
      <c r="E367" s="85" t="s">
        <v>45</v>
      </c>
      <c r="F367" s="25" t="s">
        <v>46</v>
      </c>
      <c r="G367" s="29" t="s">
        <v>886</v>
      </c>
      <c r="H367" s="26" t="s">
        <v>887</v>
      </c>
      <c r="I367" s="89">
        <v>40245</v>
      </c>
      <c r="J367" s="90" t="s">
        <v>58</v>
      </c>
      <c r="K367" s="90"/>
      <c r="L367" s="88">
        <v>40</v>
      </c>
      <c r="M367" s="88" t="s">
        <v>49</v>
      </c>
      <c r="N367" s="88" t="s">
        <v>59</v>
      </c>
      <c r="O367" s="26" t="s">
        <v>864</v>
      </c>
      <c r="P367" s="87" t="s">
        <v>1181</v>
      </c>
      <c r="Q367" s="34" t="s">
        <v>1148</v>
      </c>
      <c r="R367" s="88">
        <v>1</v>
      </c>
      <c r="S367" s="92">
        <v>15394.5</v>
      </c>
      <c r="T367" s="92">
        <v>521.74</v>
      </c>
      <c r="U367" s="92"/>
      <c r="V367" s="91">
        <f t="shared" si="151"/>
        <v>15916.24</v>
      </c>
      <c r="W367" s="92"/>
      <c r="X367" s="92">
        <f t="shared" si="162"/>
        <v>2387.4359999999997</v>
      </c>
      <c r="Y367" s="92">
        <f t="shared" si="152"/>
        <v>18303.675999999999</v>
      </c>
      <c r="Z367" s="92">
        <v>1114</v>
      </c>
      <c r="AA367" s="92">
        <v>679</v>
      </c>
      <c r="AB367" s="93">
        <f>102.68*2</f>
        <v>205.36</v>
      </c>
      <c r="AC367" s="92">
        <f t="shared" si="153"/>
        <v>3203.1432999999997</v>
      </c>
      <c r="AD367" s="92">
        <f t="shared" si="154"/>
        <v>549.11027999999999</v>
      </c>
      <c r="AE367" s="92">
        <f t="shared" si="155"/>
        <v>933.4874759999999</v>
      </c>
      <c r="AF367" s="92">
        <f t="shared" si="156"/>
        <v>366.07351999999997</v>
      </c>
      <c r="AG367" s="92">
        <f t="shared" si="157"/>
        <v>3349.4459999999999</v>
      </c>
      <c r="AH367" s="92">
        <f t="shared" si="158"/>
        <v>33494.46</v>
      </c>
      <c r="AI367" s="92">
        <f t="shared" si="159"/>
        <v>10048.338</v>
      </c>
      <c r="AJ367" s="92">
        <f t="shared" si="161"/>
        <v>29261.537576000002</v>
      </c>
      <c r="AK367" s="92">
        <f t="shared" si="160"/>
        <v>351138.45091200003</v>
      </c>
      <c r="AL367" s="92"/>
      <c r="AM367" s="92"/>
      <c r="AN367" s="92"/>
      <c r="AO367" s="92"/>
      <c r="AP367" s="97"/>
      <c r="AQ367" s="94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  <c r="CF367" s="97"/>
      <c r="CG367" s="97"/>
      <c r="CH367" s="97"/>
      <c r="CI367" s="97"/>
      <c r="CJ367" s="97"/>
      <c r="CK367" s="97"/>
      <c r="CL367" s="97"/>
      <c r="CM367" s="97"/>
      <c r="CN367" s="97"/>
      <c r="CO367" s="97"/>
      <c r="CP367" s="97"/>
      <c r="CQ367" s="97"/>
      <c r="CR367" s="97"/>
      <c r="CS367" s="97"/>
      <c r="CT367" s="97"/>
      <c r="CU367" s="97"/>
      <c r="CV367" s="97"/>
      <c r="CW367" s="97"/>
      <c r="CX367" s="97"/>
      <c r="CY367" s="97"/>
      <c r="CZ367" s="97"/>
      <c r="DA367" s="97"/>
      <c r="DB367" s="97"/>
      <c r="DC367" s="97"/>
      <c r="DD367" s="97"/>
      <c r="DE367" s="97"/>
      <c r="DF367" s="97"/>
      <c r="DG367" s="97"/>
      <c r="DH367" s="97"/>
      <c r="DI367" s="97"/>
      <c r="DJ367" s="97"/>
      <c r="DK367" s="97"/>
      <c r="DL367" s="97"/>
      <c r="DM367" s="97"/>
      <c r="DN367" s="97"/>
      <c r="DO367" s="97"/>
      <c r="DP367" s="97"/>
      <c r="DQ367" s="97"/>
      <c r="DR367" s="97"/>
      <c r="DS367" s="97"/>
      <c r="DT367" s="97"/>
      <c r="DU367" s="97"/>
      <c r="DV367" s="97"/>
      <c r="DW367" s="97"/>
      <c r="DX367" s="97"/>
      <c r="DY367" s="97"/>
      <c r="DZ367" s="97"/>
      <c r="EA367" s="97"/>
      <c r="EB367" s="97"/>
      <c r="EC367" s="97"/>
      <c r="ED367" s="97"/>
      <c r="EE367" s="97"/>
      <c r="EF367" s="97"/>
      <c r="EG367" s="97"/>
      <c r="EH367" s="97"/>
      <c r="EI367" s="97"/>
      <c r="EJ367" s="97"/>
      <c r="EK367" s="97"/>
      <c r="EL367" s="97"/>
      <c r="EM367" s="97"/>
      <c r="EN367" s="97"/>
      <c r="EO367" s="97"/>
      <c r="EP367" s="97"/>
      <c r="EQ367" s="97"/>
      <c r="ER367" s="97"/>
      <c r="ES367" s="97"/>
      <c r="ET367" s="97"/>
      <c r="EU367" s="97"/>
      <c r="EV367" s="97"/>
      <c r="EW367" s="97"/>
      <c r="EX367" s="97"/>
      <c r="EY367" s="97"/>
      <c r="EZ367" s="97"/>
      <c r="FA367" s="97"/>
      <c r="FB367" s="97"/>
      <c r="FC367" s="97"/>
      <c r="FD367" s="97"/>
      <c r="FE367" s="97"/>
      <c r="FF367" s="97"/>
      <c r="FG367" s="97"/>
      <c r="FH367" s="97"/>
      <c r="FI367" s="97"/>
      <c r="FJ367" s="97"/>
      <c r="FK367" s="97"/>
      <c r="FL367" s="97"/>
      <c r="FM367" s="97"/>
      <c r="FN367" s="97"/>
      <c r="FO367" s="97"/>
      <c r="FP367" s="97"/>
      <c r="FQ367" s="97"/>
      <c r="FR367" s="97"/>
      <c r="FS367" s="97"/>
      <c r="FT367" s="97"/>
      <c r="FU367" s="97"/>
      <c r="FV367" s="97"/>
      <c r="FW367" s="97"/>
      <c r="FX367" s="97"/>
      <c r="FY367" s="97"/>
      <c r="FZ367" s="97"/>
      <c r="GA367" s="97"/>
      <c r="GB367" s="97"/>
      <c r="GC367" s="97"/>
      <c r="GD367" s="97"/>
      <c r="GE367" s="97"/>
      <c r="GF367" s="97"/>
      <c r="GG367" s="97"/>
      <c r="GH367" s="97"/>
      <c r="GI367" s="97"/>
      <c r="GJ367" s="97"/>
      <c r="GK367" s="97"/>
      <c r="GL367" s="97"/>
      <c r="GM367" s="97"/>
      <c r="GN367" s="97"/>
      <c r="GO367" s="97"/>
      <c r="GP367" s="97"/>
      <c r="GQ367" s="97"/>
      <c r="GR367" s="97"/>
      <c r="GS367" s="97"/>
      <c r="GT367" s="97"/>
      <c r="GU367" s="97"/>
      <c r="GV367" s="97"/>
      <c r="GW367" s="97"/>
      <c r="GX367" s="97"/>
      <c r="GY367" s="97"/>
      <c r="GZ367" s="97"/>
      <c r="HA367" s="97"/>
      <c r="HB367" s="97"/>
      <c r="HC367" s="97"/>
      <c r="HD367" s="97"/>
      <c r="HE367" s="97"/>
      <c r="HF367" s="97"/>
      <c r="HG367" s="97"/>
      <c r="HH367" s="97"/>
      <c r="HI367" s="97"/>
      <c r="HJ367" s="97"/>
      <c r="HK367" s="97"/>
      <c r="HL367" s="97"/>
      <c r="HM367" s="97"/>
      <c r="HN367" s="97"/>
      <c r="HO367" s="97"/>
      <c r="HP367" s="97"/>
      <c r="HQ367" s="97"/>
      <c r="HR367" s="97"/>
      <c r="HS367" s="97"/>
      <c r="HT367" s="97"/>
      <c r="HU367" s="97"/>
      <c r="HV367" s="97"/>
      <c r="HW367" s="97"/>
      <c r="HX367" s="97"/>
      <c r="HY367" s="97"/>
      <c r="HZ367" s="97"/>
      <c r="IA367" s="97"/>
      <c r="IB367" s="97"/>
      <c r="IC367" s="97"/>
      <c r="ID367" s="97"/>
      <c r="IE367" s="97"/>
      <c r="IF367" s="97"/>
      <c r="IG367" s="97"/>
      <c r="IH367" s="97"/>
      <c r="II367" s="97"/>
      <c r="IJ367" s="97"/>
      <c r="IK367" s="97"/>
      <c r="IL367" s="97"/>
      <c r="IM367" s="97"/>
      <c r="IN367" s="97"/>
      <c r="IO367" s="97"/>
      <c r="IP367" s="97"/>
      <c r="IQ367" s="97"/>
      <c r="IR367" s="97"/>
      <c r="IS367" s="97"/>
      <c r="IT367" s="97"/>
      <c r="IU367" s="97"/>
      <c r="IV367" s="97"/>
      <c r="IW367" s="97"/>
      <c r="IX367" s="97"/>
      <c r="IY367" s="97"/>
      <c r="IZ367" s="97"/>
      <c r="JA367" s="97"/>
      <c r="JB367" s="97"/>
      <c r="JC367" s="97"/>
      <c r="JD367" s="97"/>
      <c r="JE367" s="97"/>
      <c r="JF367" s="97"/>
      <c r="JG367" s="97"/>
      <c r="JH367" s="97"/>
      <c r="JI367" s="97"/>
      <c r="JJ367" s="97"/>
      <c r="JK367" s="97"/>
      <c r="JL367" s="97"/>
      <c r="JM367" s="97"/>
      <c r="JN367" s="97"/>
      <c r="JO367" s="97"/>
      <c r="JP367" s="97"/>
      <c r="JQ367" s="97"/>
      <c r="JR367" s="97"/>
      <c r="JS367" s="97"/>
      <c r="JT367" s="97"/>
      <c r="JU367" s="97"/>
      <c r="JV367" s="97"/>
      <c r="JW367" s="97"/>
      <c r="JX367" s="97"/>
      <c r="JY367" s="97"/>
      <c r="JZ367" s="97"/>
      <c r="KA367" s="97"/>
      <c r="KB367" s="97"/>
      <c r="KC367" s="97"/>
      <c r="KD367" s="97"/>
      <c r="KE367" s="97"/>
      <c r="KF367" s="97"/>
      <c r="KG367" s="97"/>
      <c r="KH367" s="97"/>
      <c r="KI367" s="97"/>
      <c r="KJ367" s="97"/>
      <c r="KK367" s="97"/>
      <c r="KL367" s="97"/>
      <c r="KM367" s="97"/>
      <c r="KN367" s="97"/>
      <c r="KO367" s="97"/>
      <c r="KP367" s="97"/>
      <c r="KQ367" s="97"/>
      <c r="KR367" s="97"/>
      <c r="KS367" s="97"/>
      <c r="KT367" s="97"/>
      <c r="KU367" s="97"/>
      <c r="KV367" s="97"/>
      <c r="KW367" s="97"/>
      <c r="KX367" s="97"/>
      <c r="KY367" s="97"/>
      <c r="KZ367" s="97"/>
      <c r="LA367" s="97"/>
      <c r="LB367" s="97"/>
      <c r="LC367" s="97"/>
      <c r="LD367" s="97"/>
      <c r="LE367" s="97"/>
      <c r="LF367" s="97"/>
      <c r="LG367" s="97"/>
      <c r="LH367" s="97"/>
      <c r="LI367" s="97"/>
      <c r="LJ367" s="97"/>
      <c r="LK367" s="97"/>
      <c r="LL367" s="97"/>
      <c r="LM367" s="97"/>
      <c r="LN367" s="97"/>
      <c r="LO367" s="97"/>
      <c r="LP367" s="97"/>
      <c r="LQ367" s="97"/>
      <c r="LR367" s="97"/>
      <c r="LS367" s="97"/>
      <c r="LT367" s="97"/>
      <c r="LU367" s="97"/>
      <c r="LV367" s="97"/>
      <c r="LW367" s="97"/>
      <c r="LX367" s="97"/>
      <c r="LY367" s="97"/>
      <c r="LZ367" s="97"/>
      <c r="MA367" s="97"/>
      <c r="MB367" s="97"/>
      <c r="MC367" s="97"/>
      <c r="MD367" s="97"/>
      <c r="ME367" s="97"/>
      <c r="MF367" s="97"/>
      <c r="MG367" s="97"/>
      <c r="MH367" s="97"/>
      <c r="MI367" s="97"/>
      <c r="MJ367" s="97"/>
      <c r="MK367" s="97"/>
      <c r="ML367" s="97"/>
      <c r="MM367" s="97"/>
      <c r="MN367" s="97"/>
      <c r="MO367" s="97"/>
      <c r="MP367" s="97"/>
      <c r="MQ367" s="97"/>
      <c r="MR367" s="97"/>
      <c r="MS367" s="97"/>
      <c r="MT367" s="97"/>
      <c r="MU367" s="97"/>
      <c r="MV367" s="97"/>
      <c r="MW367" s="97"/>
      <c r="MX367" s="97"/>
      <c r="MY367" s="97"/>
      <c r="MZ367" s="97"/>
      <c r="NA367" s="97"/>
      <c r="NB367" s="97"/>
      <c r="NC367" s="97"/>
      <c r="ND367" s="97"/>
      <c r="NE367" s="97"/>
      <c r="NF367" s="97"/>
      <c r="NG367" s="97"/>
      <c r="NH367" s="97"/>
      <c r="NI367" s="97"/>
      <c r="NJ367" s="97"/>
      <c r="NK367" s="97"/>
      <c r="NL367" s="97"/>
      <c r="NM367" s="97"/>
      <c r="NN367" s="97"/>
      <c r="NO367" s="97"/>
      <c r="NP367" s="97"/>
      <c r="NQ367" s="97"/>
      <c r="NR367" s="97"/>
      <c r="NS367" s="97"/>
      <c r="NT367" s="97"/>
      <c r="NU367" s="97"/>
      <c r="NV367" s="97"/>
      <c r="NW367" s="97"/>
      <c r="NX367" s="97"/>
      <c r="NY367" s="97"/>
      <c r="NZ367" s="97"/>
      <c r="OA367" s="97"/>
      <c r="OB367" s="97"/>
      <c r="OC367" s="97"/>
      <c r="OD367" s="97"/>
      <c r="OE367" s="97"/>
      <c r="OF367" s="97"/>
      <c r="OG367" s="97"/>
      <c r="OH367" s="97"/>
      <c r="OI367" s="97"/>
      <c r="OJ367" s="97"/>
      <c r="OK367" s="97"/>
      <c r="OL367" s="97"/>
      <c r="OM367" s="97"/>
      <c r="ON367" s="97"/>
      <c r="OO367" s="97"/>
      <c r="OP367" s="97"/>
      <c r="OQ367" s="97"/>
      <c r="OR367" s="97"/>
      <c r="OS367" s="97"/>
      <c r="OT367" s="97"/>
      <c r="OU367" s="97"/>
      <c r="OV367" s="97"/>
      <c r="OW367" s="97"/>
      <c r="OX367" s="97"/>
      <c r="OY367" s="97"/>
      <c r="OZ367" s="97"/>
      <c r="PA367" s="97"/>
      <c r="PB367" s="97"/>
      <c r="PC367" s="97"/>
      <c r="PD367" s="97"/>
      <c r="PE367" s="97"/>
      <c r="PF367" s="97"/>
      <c r="PG367" s="97"/>
      <c r="PH367" s="97"/>
      <c r="PI367" s="97"/>
      <c r="PJ367" s="97"/>
      <c r="PK367" s="97"/>
      <c r="PL367" s="97"/>
      <c r="PM367" s="97"/>
      <c r="PN367" s="97"/>
      <c r="PO367" s="97"/>
      <c r="PP367" s="97"/>
      <c r="PQ367" s="97"/>
      <c r="PR367" s="97"/>
      <c r="PS367" s="97"/>
      <c r="PT367" s="97"/>
      <c r="PU367" s="97"/>
      <c r="PV367" s="97"/>
      <c r="PW367" s="97"/>
      <c r="PX367" s="97"/>
      <c r="PY367" s="97"/>
      <c r="PZ367" s="97"/>
      <c r="QA367" s="97"/>
      <c r="QB367" s="97"/>
      <c r="QC367" s="97"/>
      <c r="QD367" s="97"/>
      <c r="QE367" s="97"/>
      <c r="QF367" s="97"/>
      <c r="QG367" s="97"/>
      <c r="QH367" s="97"/>
      <c r="QI367" s="97"/>
      <c r="QJ367" s="97"/>
      <c r="QK367" s="97"/>
      <c r="QL367" s="97"/>
      <c r="QM367" s="97"/>
      <c r="QN367" s="97"/>
      <c r="QO367" s="97"/>
      <c r="QP367" s="97"/>
      <c r="QQ367" s="97"/>
      <c r="QR367" s="97"/>
      <c r="QS367" s="97"/>
      <c r="QT367" s="97"/>
      <c r="QU367" s="97"/>
      <c r="QV367" s="97"/>
      <c r="QW367" s="97"/>
      <c r="QX367" s="97"/>
      <c r="QY367" s="97"/>
      <c r="QZ367" s="97"/>
      <c r="RA367" s="97"/>
      <c r="RB367" s="97"/>
      <c r="RC367" s="97"/>
      <c r="RD367" s="97"/>
      <c r="RE367" s="97"/>
      <c r="RF367" s="97"/>
      <c r="RG367" s="97"/>
      <c r="RH367" s="97"/>
      <c r="RI367" s="97"/>
      <c r="RJ367" s="97"/>
      <c r="RK367" s="97"/>
      <c r="RL367" s="97"/>
      <c r="RM367" s="97"/>
      <c r="RN367" s="97"/>
      <c r="RO367" s="97"/>
      <c r="RP367" s="97"/>
      <c r="RQ367" s="97"/>
      <c r="RR367" s="97"/>
      <c r="RS367" s="97"/>
      <c r="RT367" s="97"/>
      <c r="RU367" s="97"/>
      <c r="RV367" s="97"/>
      <c r="RW367" s="97"/>
      <c r="RX367" s="97"/>
      <c r="RY367" s="97"/>
      <c r="RZ367" s="97"/>
      <c r="SA367" s="97"/>
      <c r="SB367" s="97"/>
      <c r="SC367" s="97"/>
      <c r="SD367" s="97"/>
      <c r="SE367" s="97"/>
      <c r="SF367" s="97"/>
      <c r="SG367" s="97"/>
      <c r="SH367" s="97"/>
      <c r="SI367" s="97"/>
      <c r="SJ367" s="97"/>
      <c r="SK367" s="97"/>
      <c r="SL367" s="97"/>
      <c r="SM367" s="97"/>
      <c r="SN367" s="97"/>
      <c r="SO367" s="97"/>
      <c r="SP367" s="97"/>
      <c r="SQ367" s="97"/>
      <c r="SR367" s="97"/>
      <c r="SS367" s="97"/>
      <c r="ST367" s="97"/>
      <c r="SU367" s="97"/>
      <c r="SV367" s="97"/>
      <c r="SW367" s="97"/>
      <c r="SX367" s="97"/>
      <c r="SY367" s="97"/>
      <c r="SZ367" s="97"/>
      <c r="TA367" s="97"/>
      <c r="TB367" s="97"/>
      <c r="TC367" s="97"/>
      <c r="TD367" s="97"/>
      <c r="TE367" s="97"/>
      <c r="TF367" s="97"/>
      <c r="TG367" s="97"/>
      <c r="TH367" s="97"/>
      <c r="TI367" s="97"/>
      <c r="TJ367" s="97"/>
      <c r="TK367" s="97"/>
      <c r="TL367" s="97"/>
      <c r="TM367" s="97"/>
      <c r="TN367" s="97"/>
      <c r="TO367" s="97"/>
      <c r="TP367" s="97"/>
      <c r="TQ367" s="97"/>
      <c r="TR367" s="97"/>
      <c r="TS367" s="97"/>
      <c r="TT367" s="97"/>
      <c r="TU367" s="97"/>
      <c r="TV367" s="97"/>
      <c r="TW367" s="97"/>
      <c r="TX367" s="97"/>
      <c r="TY367" s="97"/>
      <c r="TZ367" s="97"/>
      <c r="UA367" s="97"/>
      <c r="UB367" s="97"/>
      <c r="UC367" s="97"/>
      <c r="UD367" s="97"/>
      <c r="UE367" s="97"/>
      <c r="UF367" s="97"/>
      <c r="UG367" s="97"/>
      <c r="UH367" s="97"/>
      <c r="UI367" s="97"/>
      <c r="UJ367" s="97"/>
      <c r="UK367" s="97"/>
      <c r="UL367" s="97"/>
      <c r="UM367" s="97"/>
      <c r="UN367" s="97"/>
      <c r="UO367" s="97"/>
      <c r="UP367" s="97"/>
      <c r="UQ367" s="97"/>
      <c r="UR367" s="97"/>
      <c r="US367" s="97"/>
      <c r="UT367" s="97"/>
      <c r="UU367" s="97"/>
      <c r="UV367" s="97"/>
      <c r="UW367" s="97"/>
      <c r="UX367" s="97"/>
      <c r="UY367" s="97"/>
      <c r="UZ367" s="97"/>
      <c r="VA367" s="97"/>
      <c r="VB367" s="97"/>
      <c r="VC367" s="97"/>
      <c r="VD367" s="97"/>
      <c r="VE367" s="97"/>
      <c r="VF367" s="97"/>
    </row>
    <row r="368" spans="1:578" s="98" customFormat="1" ht="15">
      <c r="A368" s="84">
        <v>290</v>
      </c>
      <c r="B368" s="29" t="s">
        <v>43</v>
      </c>
      <c r="C368" s="85" t="s">
        <v>44</v>
      </c>
      <c r="D368" s="86">
        <v>203</v>
      </c>
      <c r="E368" s="85" t="s">
        <v>45</v>
      </c>
      <c r="F368" s="25" t="s">
        <v>46</v>
      </c>
      <c r="G368" s="29" t="s">
        <v>888</v>
      </c>
      <c r="H368" s="26" t="s">
        <v>889</v>
      </c>
      <c r="I368" s="89">
        <v>42293</v>
      </c>
      <c r="J368" s="90" t="s">
        <v>58</v>
      </c>
      <c r="K368" s="90"/>
      <c r="L368" s="88">
        <v>40</v>
      </c>
      <c r="M368" s="88" t="s">
        <v>49</v>
      </c>
      <c r="N368" s="88" t="s">
        <v>59</v>
      </c>
      <c r="O368" s="26" t="s">
        <v>864</v>
      </c>
      <c r="P368" s="87" t="s">
        <v>1181</v>
      </c>
      <c r="Q368" s="34" t="s">
        <v>1148</v>
      </c>
      <c r="R368" s="88">
        <v>1</v>
      </c>
      <c r="S368" s="92">
        <v>15394.5</v>
      </c>
      <c r="T368" s="92">
        <v>521.74</v>
      </c>
      <c r="U368" s="92"/>
      <c r="V368" s="91">
        <f t="shared" si="151"/>
        <v>15916.24</v>
      </c>
      <c r="W368" s="92"/>
      <c r="X368" s="92">
        <f t="shared" si="162"/>
        <v>2387.4359999999997</v>
      </c>
      <c r="Y368" s="92">
        <f t="shared" si="152"/>
        <v>18303.675999999999</v>
      </c>
      <c r="Z368" s="92">
        <v>1114</v>
      </c>
      <c r="AA368" s="92">
        <v>679</v>
      </c>
      <c r="AB368" s="93"/>
      <c r="AC368" s="92">
        <f t="shared" si="153"/>
        <v>3203.1432999999997</v>
      </c>
      <c r="AD368" s="92">
        <f t="shared" si="154"/>
        <v>549.11027999999999</v>
      </c>
      <c r="AE368" s="92">
        <f t="shared" si="155"/>
        <v>933.4874759999999</v>
      </c>
      <c r="AF368" s="92">
        <f t="shared" si="156"/>
        <v>366.07351999999997</v>
      </c>
      <c r="AG368" s="92">
        <f t="shared" si="157"/>
        <v>3349.4459999999999</v>
      </c>
      <c r="AH368" s="92">
        <f t="shared" si="158"/>
        <v>33494.46</v>
      </c>
      <c r="AI368" s="92">
        <f t="shared" si="159"/>
        <v>10048.338</v>
      </c>
      <c r="AJ368" s="92">
        <f t="shared" si="161"/>
        <v>29056.177576000002</v>
      </c>
      <c r="AK368" s="92">
        <f t="shared" si="160"/>
        <v>348674.13091200002</v>
      </c>
      <c r="AL368" s="92"/>
      <c r="AM368" s="92"/>
      <c r="AN368" s="92"/>
      <c r="AO368" s="92"/>
      <c r="AP368" s="97"/>
      <c r="AQ368" s="94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  <c r="CF368" s="97"/>
      <c r="CG368" s="97"/>
      <c r="CH368" s="97"/>
      <c r="CI368" s="97"/>
      <c r="CJ368" s="97"/>
      <c r="CK368" s="97"/>
      <c r="CL368" s="97"/>
      <c r="CM368" s="97"/>
      <c r="CN368" s="97"/>
      <c r="CO368" s="97"/>
      <c r="CP368" s="97"/>
      <c r="CQ368" s="97"/>
      <c r="CR368" s="97"/>
      <c r="CS368" s="97"/>
      <c r="CT368" s="97"/>
      <c r="CU368" s="97"/>
      <c r="CV368" s="97"/>
      <c r="CW368" s="97"/>
      <c r="CX368" s="97"/>
      <c r="CY368" s="97"/>
      <c r="CZ368" s="97"/>
      <c r="DA368" s="97"/>
      <c r="DB368" s="97"/>
      <c r="DC368" s="97"/>
      <c r="DD368" s="97"/>
      <c r="DE368" s="97"/>
      <c r="DF368" s="97"/>
      <c r="DG368" s="97"/>
      <c r="DH368" s="97"/>
      <c r="DI368" s="97"/>
      <c r="DJ368" s="97"/>
      <c r="DK368" s="97"/>
      <c r="DL368" s="97"/>
      <c r="DM368" s="97"/>
      <c r="DN368" s="97"/>
      <c r="DO368" s="97"/>
      <c r="DP368" s="97"/>
      <c r="DQ368" s="97"/>
      <c r="DR368" s="97"/>
      <c r="DS368" s="97"/>
      <c r="DT368" s="97"/>
      <c r="DU368" s="97"/>
      <c r="DV368" s="97"/>
      <c r="DW368" s="97"/>
      <c r="DX368" s="97"/>
      <c r="DY368" s="97"/>
      <c r="DZ368" s="97"/>
      <c r="EA368" s="97"/>
      <c r="EB368" s="97"/>
      <c r="EC368" s="97"/>
      <c r="ED368" s="97"/>
      <c r="EE368" s="97"/>
      <c r="EF368" s="97"/>
      <c r="EG368" s="97"/>
      <c r="EH368" s="97"/>
      <c r="EI368" s="97"/>
      <c r="EJ368" s="97"/>
      <c r="EK368" s="97"/>
      <c r="EL368" s="97"/>
      <c r="EM368" s="97"/>
      <c r="EN368" s="97"/>
      <c r="EO368" s="97"/>
      <c r="EP368" s="97"/>
      <c r="EQ368" s="97"/>
      <c r="ER368" s="97"/>
      <c r="ES368" s="97"/>
      <c r="ET368" s="97"/>
      <c r="EU368" s="97"/>
      <c r="EV368" s="97"/>
      <c r="EW368" s="97"/>
      <c r="EX368" s="97"/>
      <c r="EY368" s="97"/>
      <c r="EZ368" s="97"/>
      <c r="FA368" s="97"/>
      <c r="FB368" s="97"/>
      <c r="FC368" s="97"/>
      <c r="FD368" s="97"/>
      <c r="FE368" s="97"/>
      <c r="FF368" s="97"/>
      <c r="FG368" s="97"/>
      <c r="FH368" s="97"/>
      <c r="FI368" s="97"/>
      <c r="FJ368" s="97"/>
      <c r="FK368" s="97"/>
      <c r="FL368" s="97"/>
      <c r="FM368" s="97"/>
      <c r="FN368" s="97"/>
      <c r="FO368" s="97"/>
      <c r="FP368" s="97"/>
      <c r="FQ368" s="97"/>
      <c r="FR368" s="97"/>
      <c r="FS368" s="97"/>
      <c r="FT368" s="97"/>
      <c r="FU368" s="97"/>
      <c r="FV368" s="97"/>
      <c r="FW368" s="97"/>
      <c r="FX368" s="97"/>
      <c r="FY368" s="97"/>
      <c r="FZ368" s="97"/>
      <c r="GA368" s="97"/>
      <c r="GB368" s="97"/>
      <c r="GC368" s="97"/>
      <c r="GD368" s="97"/>
      <c r="GE368" s="97"/>
      <c r="GF368" s="97"/>
      <c r="GG368" s="97"/>
      <c r="GH368" s="97"/>
      <c r="GI368" s="97"/>
      <c r="GJ368" s="97"/>
      <c r="GK368" s="97"/>
      <c r="GL368" s="97"/>
      <c r="GM368" s="97"/>
      <c r="GN368" s="97"/>
      <c r="GO368" s="97"/>
      <c r="GP368" s="97"/>
      <c r="GQ368" s="97"/>
      <c r="GR368" s="97"/>
      <c r="GS368" s="97"/>
      <c r="GT368" s="97"/>
      <c r="GU368" s="97"/>
      <c r="GV368" s="97"/>
      <c r="GW368" s="97"/>
      <c r="GX368" s="97"/>
      <c r="GY368" s="97"/>
      <c r="GZ368" s="97"/>
      <c r="HA368" s="97"/>
      <c r="HB368" s="97"/>
      <c r="HC368" s="97"/>
      <c r="HD368" s="97"/>
      <c r="HE368" s="97"/>
      <c r="HF368" s="97"/>
      <c r="HG368" s="97"/>
      <c r="HH368" s="97"/>
      <c r="HI368" s="97"/>
      <c r="HJ368" s="97"/>
      <c r="HK368" s="97"/>
      <c r="HL368" s="97"/>
      <c r="HM368" s="97"/>
      <c r="HN368" s="97"/>
      <c r="HO368" s="97"/>
      <c r="HP368" s="97"/>
      <c r="HQ368" s="97"/>
      <c r="HR368" s="97"/>
      <c r="HS368" s="97"/>
      <c r="HT368" s="97"/>
      <c r="HU368" s="97"/>
      <c r="HV368" s="97"/>
      <c r="HW368" s="97"/>
      <c r="HX368" s="97"/>
      <c r="HY368" s="97"/>
      <c r="HZ368" s="97"/>
      <c r="IA368" s="97"/>
      <c r="IB368" s="97"/>
      <c r="IC368" s="97"/>
      <c r="ID368" s="97"/>
      <c r="IE368" s="97"/>
      <c r="IF368" s="97"/>
      <c r="IG368" s="97"/>
      <c r="IH368" s="97"/>
      <c r="II368" s="97"/>
      <c r="IJ368" s="97"/>
      <c r="IK368" s="97"/>
      <c r="IL368" s="97"/>
      <c r="IM368" s="97"/>
      <c r="IN368" s="97"/>
      <c r="IO368" s="97"/>
      <c r="IP368" s="97"/>
      <c r="IQ368" s="97"/>
      <c r="IR368" s="97"/>
      <c r="IS368" s="97"/>
      <c r="IT368" s="97"/>
      <c r="IU368" s="97"/>
      <c r="IV368" s="97"/>
      <c r="IW368" s="97"/>
      <c r="IX368" s="97"/>
      <c r="IY368" s="97"/>
      <c r="IZ368" s="97"/>
      <c r="JA368" s="97"/>
      <c r="JB368" s="97"/>
      <c r="JC368" s="97"/>
      <c r="JD368" s="97"/>
      <c r="JE368" s="97"/>
      <c r="JF368" s="97"/>
      <c r="JG368" s="97"/>
      <c r="JH368" s="97"/>
      <c r="JI368" s="97"/>
      <c r="JJ368" s="97"/>
      <c r="JK368" s="97"/>
      <c r="JL368" s="97"/>
      <c r="JM368" s="97"/>
      <c r="JN368" s="97"/>
      <c r="JO368" s="97"/>
      <c r="JP368" s="97"/>
      <c r="JQ368" s="97"/>
      <c r="JR368" s="97"/>
      <c r="JS368" s="97"/>
      <c r="JT368" s="97"/>
      <c r="JU368" s="97"/>
      <c r="JV368" s="97"/>
      <c r="JW368" s="97"/>
      <c r="JX368" s="97"/>
      <c r="JY368" s="97"/>
      <c r="JZ368" s="97"/>
      <c r="KA368" s="97"/>
      <c r="KB368" s="97"/>
      <c r="KC368" s="97"/>
      <c r="KD368" s="97"/>
      <c r="KE368" s="97"/>
      <c r="KF368" s="97"/>
      <c r="KG368" s="97"/>
      <c r="KH368" s="97"/>
      <c r="KI368" s="97"/>
      <c r="KJ368" s="97"/>
      <c r="KK368" s="97"/>
      <c r="KL368" s="97"/>
      <c r="KM368" s="97"/>
      <c r="KN368" s="97"/>
      <c r="KO368" s="97"/>
      <c r="KP368" s="97"/>
      <c r="KQ368" s="97"/>
      <c r="KR368" s="97"/>
      <c r="KS368" s="97"/>
      <c r="KT368" s="97"/>
      <c r="KU368" s="97"/>
      <c r="KV368" s="97"/>
      <c r="KW368" s="97"/>
      <c r="KX368" s="97"/>
      <c r="KY368" s="97"/>
      <c r="KZ368" s="97"/>
      <c r="LA368" s="97"/>
      <c r="LB368" s="97"/>
      <c r="LC368" s="97"/>
      <c r="LD368" s="97"/>
      <c r="LE368" s="97"/>
      <c r="LF368" s="97"/>
      <c r="LG368" s="97"/>
      <c r="LH368" s="97"/>
      <c r="LI368" s="97"/>
      <c r="LJ368" s="97"/>
      <c r="LK368" s="97"/>
      <c r="LL368" s="97"/>
      <c r="LM368" s="97"/>
      <c r="LN368" s="97"/>
      <c r="LO368" s="97"/>
      <c r="LP368" s="97"/>
      <c r="LQ368" s="97"/>
      <c r="LR368" s="97"/>
      <c r="LS368" s="97"/>
      <c r="LT368" s="97"/>
      <c r="LU368" s="97"/>
      <c r="LV368" s="97"/>
      <c r="LW368" s="97"/>
      <c r="LX368" s="97"/>
      <c r="LY368" s="97"/>
      <c r="LZ368" s="97"/>
      <c r="MA368" s="97"/>
      <c r="MB368" s="97"/>
      <c r="MC368" s="97"/>
      <c r="MD368" s="97"/>
      <c r="ME368" s="97"/>
      <c r="MF368" s="97"/>
      <c r="MG368" s="97"/>
      <c r="MH368" s="97"/>
      <c r="MI368" s="97"/>
      <c r="MJ368" s="97"/>
      <c r="MK368" s="97"/>
      <c r="ML368" s="97"/>
      <c r="MM368" s="97"/>
      <c r="MN368" s="97"/>
      <c r="MO368" s="97"/>
      <c r="MP368" s="97"/>
      <c r="MQ368" s="97"/>
      <c r="MR368" s="97"/>
      <c r="MS368" s="97"/>
      <c r="MT368" s="97"/>
      <c r="MU368" s="97"/>
      <c r="MV368" s="97"/>
      <c r="MW368" s="97"/>
      <c r="MX368" s="97"/>
      <c r="MY368" s="97"/>
      <c r="MZ368" s="97"/>
      <c r="NA368" s="97"/>
      <c r="NB368" s="97"/>
      <c r="NC368" s="97"/>
      <c r="ND368" s="97"/>
      <c r="NE368" s="97"/>
      <c r="NF368" s="97"/>
      <c r="NG368" s="97"/>
      <c r="NH368" s="97"/>
      <c r="NI368" s="97"/>
      <c r="NJ368" s="97"/>
      <c r="NK368" s="97"/>
      <c r="NL368" s="97"/>
      <c r="NM368" s="97"/>
      <c r="NN368" s="97"/>
      <c r="NO368" s="97"/>
      <c r="NP368" s="97"/>
      <c r="NQ368" s="97"/>
      <c r="NR368" s="97"/>
      <c r="NS368" s="97"/>
      <c r="NT368" s="97"/>
      <c r="NU368" s="97"/>
      <c r="NV368" s="97"/>
      <c r="NW368" s="97"/>
      <c r="NX368" s="97"/>
      <c r="NY368" s="97"/>
      <c r="NZ368" s="97"/>
      <c r="OA368" s="97"/>
      <c r="OB368" s="97"/>
      <c r="OC368" s="97"/>
      <c r="OD368" s="97"/>
      <c r="OE368" s="97"/>
      <c r="OF368" s="97"/>
      <c r="OG368" s="97"/>
      <c r="OH368" s="97"/>
      <c r="OI368" s="97"/>
      <c r="OJ368" s="97"/>
      <c r="OK368" s="97"/>
      <c r="OL368" s="97"/>
      <c r="OM368" s="97"/>
      <c r="ON368" s="97"/>
      <c r="OO368" s="97"/>
      <c r="OP368" s="97"/>
      <c r="OQ368" s="97"/>
      <c r="OR368" s="97"/>
      <c r="OS368" s="97"/>
      <c r="OT368" s="97"/>
      <c r="OU368" s="97"/>
      <c r="OV368" s="97"/>
      <c r="OW368" s="97"/>
      <c r="OX368" s="97"/>
      <c r="OY368" s="97"/>
      <c r="OZ368" s="97"/>
      <c r="PA368" s="97"/>
      <c r="PB368" s="97"/>
      <c r="PC368" s="97"/>
      <c r="PD368" s="97"/>
      <c r="PE368" s="97"/>
      <c r="PF368" s="97"/>
      <c r="PG368" s="97"/>
      <c r="PH368" s="97"/>
      <c r="PI368" s="97"/>
      <c r="PJ368" s="97"/>
      <c r="PK368" s="97"/>
      <c r="PL368" s="97"/>
      <c r="PM368" s="97"/>
      <c r="PN368" s="97"/>
      <c r="PO368" s="97"/>
      <c r="PP368" s="97"/>
      <c r="PQ368" s="97"/>
      <c r="PR368" s="97"/>
      <c r="PS368" s="97"/>
      <c r="PT368" s="97"/>
      <c r="PU368" s="97"/>
      <c r="PV368" s="97"/>
      <c r="PW368" s="97"/>
      <c r="PX368" s="97"/>
      <c r="PY368" s="97"/>
      <c r="PZ368" s="97"/>
      <c r="QA368" s="97"/>
      <c r="QB368" s="97"/>
      <c r="QC368" s="97"/>
      <c r="QD368" s="97"/>
      <c r="QE368" s="97"/>
      <c r="QF368" s="97"/>
      <c r="QG368" s="97"/>
      <c r="QH368" s="97"/>
      <c r="QI368" s="97"/>
      <c r="QJ368" s="97"/>
      <c r="QK368" s="97"/>
      <c r="QL368" s="97"/>
      <c r="QM368" s="97"/>
      <c r="QN368" s="97"/>
      <c r="QO368" s="97"/>
      <c r="QP368" s="97"/>
      <c r="QQ368" s="97"/>
      <c r="QR368" s="97"/>
      <c r="QS368" s="97"/>
      <c r="QT368" s="97"/>
      <c r="QU368" s="97"/>
      <c r="QV368" s="97"/>
      <c r="QW368" s="97"/>
      <c r="QX368" s="97"/>
      <c r="QY368" s="97"/>
      <c r="QZ368" s="97"/>
      <c r="RA368" s="97"/>
      <c r="RB368" s="97"/>
      <c r="RC368" s="97"/>
      <c r="RD368" s="97"/>
      <c r="RE368" s="97"/>
      <c r="RF368" s="97"/>
      <c r="RG368" s="97"/>
      <c r="RH368" s="97"/>
      <c r="RI368" s="97"/>
      <c r="RJ368" s="97"/>
      <c r="RK368" s="97"/>
      <c r="RL368" s="97"/>
      <c r="RM368" s="97"/>
      <c r="RN368" s="97"/>
      <c r="RO368" s="97"/>
      <c r="RP368" s="97"/>
      <c r="RQ368" s="97"/>
      <c r="RR368" s="97"/>
      <c r="RS368" s="97"/>
      <c r="RT368" s="97"/>
      <c r="RU368" s="97"/>
      <c r="RV368" s="97"/>
      <c r="RW368" s="97"/>
      <c r="RX368" s="97"/>
      <c r="RY368" s="97"/>
      <c r="RZ368" s="97"/>
      <c r="SA368" s="97"/>
      <c r="SB368" s="97"/>
      <c r="SC368" s="97"/>
      <c r="SD368" s="97"/>
      <c r="SE368" s="97"/>
      <c r="SF368" s="97"/>
      <c r="SG368" s="97"/>
      <c r="SH368" s="97"/>
      <c r="SI368" s="97"/>
      <c r="SJ368" s="97"/>
      <c r="SK368" s="97"/>
      <c r="SL368" s="97"/>
      <c r="SM368" s="97"/>
      <c r="SN368" s="97"/>
      <c r="SO368" s="97"/>
      <c r="SP368" s="97"/>
      <c r="SQ368" s="97"/>
      <c r="SR368" s="97"/>
      <c r="SS368" s="97"/>
      <c r="ST368" s="97"/>
      <c r="SU368" s="97"/>
      <c r="SV368" s="97"/>
      <c r="SW368" s="97"/>
      <c r="SX368" s="97"/>
      <c r="SY368" s="97"/>
      <c r="SZ368" s="97"/>
      <c r="TA368" s="97"/>
      <c r="TB368" s="97"/>
      <c r="TC368" s="97"/>
      <c r="TD368" s="97"/>
      <c r="TE368" s="97"/>
      <c r="TF368" s="97"/>
      <c r="TG368" s="97"/>
      <c r="TH368" s="97"/>
      <c r="TI368" s="97"/>
      <c r="TJ368" s="97"/>
      <c r="TK368" s="97"/>
      <c r="TL368" s="97"/>
      <c r="TM368" s="97"/>
      <c r="TN368" s="97"/>
      <c r="TO368" s="97"/>
      <c r="TP368" s="97"/>
      <c r="TQ368" s="97"/>
      <c r="TR368" s="97"/>
      <c r="TS368" s="97"/>
      <c r="TT368" s="97"/>
      <c r="TU368" s="97"/>
      <c r="TV368" s="97"/>
      <c r="TW368" s="97"/>
      <c r="TX368" s="97"/>
      <c r="TY368" s="97"/>
      <c r="TZ368" s="97"/>
      <c r="UA368" s="97"/>
      <c r="UB368" s="97"/>
      <c r="UC368" s="97"/>
      <c r="UD368" s="97"/>
      <c r="UE368" s="97"/>
      <c r="UF368" s="97"/>
      <c r="UG368" s="97"/>
      <c r="UH368" s="97"/>
      <c r="UI368" s="97"/>
      <c r="UJ368" s="97"/>
      <c r="UK368" s="97"/>
      <c r="UL368" s="97"/>
      <c r="UM368" s="97"/>
      <c r="UN368" s="97"/>
      <c r="UO368" s="97"/>
      <c r="UP368" s="97"/>
      <c r="UQ368" s="97"/>
      <c r="UR368" s="97"/>
      <c r="US368" s="97"/>
      <c r="UT368" s="97"/>
      <c r="UU368" s="97"/>
      <c r="UV368" s="97"/>
      <c r="UW368" s="97"/>
      <c r="UX368" s="97"/>
      <c r="UY368" s="97"/>
      <c r="UZ368" s="97"/>
      <c r="VA368" s="97"/>
      <c r="VB368" s="97"/>
      <c r="VC368" s="97"/>
      <c r="VD368" s="97"/>
      <c r="VE368" s="97"/>
      <c r="VF368" s="97"/>
    </row>
    <row r="369" spans="1:578" s="98" customFormat="1" ht="15">
      <c r="A369" s="84">
        <v>291</v>
      </c>
      <c r="B369" s="29" t="s">
        <v>43</v>
      </c>
      <c r="C369" s="85" t="s">
        <v>44</v>
      </c>
      <c r="D369" s="86">
        <v>203</v>
      </c>
      <c r="E369" s="85" t="s">
        <v>45</v>
      </c>
      <c r="F369" s="25" t="s">
        <v>46</v>
      </c>
      <c r="G369" s="29" t="s">
        <v>890</v>
      </c>
      <c r="H369" s="26" t="s">
        <v>891</v>
      </c>
      <c r="I369" s="89">
        <v>35079</v>
      </c>
      <c r="J369" s="90" t="s">
        <v>58</v>
      </c>
      <c r="K369" s="90"/>
      <c r="L369" s="88">
        <v>40</v>
      </c>
      <c r="M369" s="88" t="s">
        <v>49</v>
      </c>
      <c r="N369" s="88" t="s">
        <v>59</v>
      </c>
      <c r="O369" s="26" t="s">
        <v>864</v>
      </c>
      <c r="P369" s="87" t="s">
        <v>1181</v>
      </c>
      <c r="Q369" s="34" t="s">
        <v>1148</v>
      </c>
      <c r="R369" s="88">
        <v>1</v>
      </c>
      <c r="S369" s="92">
        <v>15394.5</v>
      </c>
      <c r="T369" s="92">
        <v>521.74</v>
      </c>
      <c r="U369" s="92"/>
      <c r="V369" s="91">
        <f t="shared" si="151"/>
        <v>15916.24</v>
      </c>
      <c r="W369" s="92"/>
      <c r="X369" s="92">
        <f t="shared" si="162"/>
        <v>2387.4359999999997</v>
      </c>
      <c r="Y369" s="92">
        <f t="shared" si="152"/>
        <v>18303.675999999999</v>
      </c>
      <c r="Z369" s="92">
        <v>1114</v>
      </c>
      <c r="AA369" s="92">
        <v>679</v>
      </c>
      <c r="AB369" s="92">
        <f>102.68*5</f>
        <v>513.40000000000009</v>
      </c>
      <c r="AC369" s="92">
        <f t="shared" si="153"/>
        <v>3203.1432999999997</v>
      </c>
      <c r="AD369" s="92">
        <f t="shared" si="154"/>
        <v>549.11027999999999</v>
      </c>
      <c r="AE369" s="92">
        <f t="shared" si="155"/>
        <v>933.4874759999999</v>
      </c>
      <c r="AF369" s="92">
        <f t="shared" si="156"/>
        <v>366.07351999999997</v>
      </c>
      <c r="AG369" s="92">
        <f t="shared" si="157"/>
        <v>3349.4459999999999</v>
      </c>
      <c r="AH369" s="92">
        <f t="shared" si="158"/>
        <v>33494.46</v>
      </c>
      <c r="AI369" s="92">
        <f t="shared" si="159"/>
        <v>10048.338</v>
      </c>
      <c r="AJ369" s="92">
        <f t="shared" si="161"/>
        <v>29569.577576000003</v>
      </c>
      <c r="AK369" s="92">
        <f t="shared" si="160"/>
        <v>354834.93091200001</v>
      </c>
      <c r="AL369" s="92"/>
      <c r="AM369" s="92"/>
      <c r="AN369" s="92"/>
      <c r="AO369" s="92"/>
      <c r="AP369" s="97"/>
      <c r="AQ369" s="94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  <c r="CL369" s="97"/>
      <c r="CM369" s="97"/>
      <c r="CN369" s="97"/>
      <c r="CO369" s="97"/>
      <c r="CP369" s="97"/>
      <c r="CQ369" s="97"/>
      <c r="CR369" s="97"/>
      <c r="CS369" s="97"/>
      <c r="CT369" s="97"/>
      <c r="CU369" s="97"/>
      <c r="CV369" s="97"/>
      <c r="CW369" s="97"/>
      <c r="CX369" s="97"/>
      <c r="CY369" s="97"/>
      <c r="CZ369" s="97"/>
      <c r="DA369" s="97"/>
      <c r="DB369" s="97"/>
      <c r="DC369" s="97"/>
      <c r="DD369" s="97"/>
      <c r="DE369" s="97"/>
      <c r="DF369" s="97"/>
      <c r="DG369" s="97"/>
      <c r="DH369" s="97"/>
      <c r="DI369" s="97"/>
      <c r="DJ369" s="97"/>
      <c r="DK369" s="97"/>
      <c r="DL369" s="97"/>
      <c r="DM369" s="97"/>
      <c r="DN369" s="97"/>
      <c r="DO369" s="97"/>
      <c r="DP369" s="97"/>
      <c r="DQ369" s="97"/>
      <c r="DR369" s="97"/>
      <c r="DS369" s="97"/>
      <c r="DT369" s="97"/>
      <c r="DU369" s="97"/>
      <c r="DV369" s="97"/>
      <c r="DW369" s="97"/>
      <c r="DX369" s="97"/>
      <c r="DY369" s="97"/>
      <c r="DZ369" s="97"/>
      <c r="EA369" s="97"/>
      <c r="EB369" s="97"/>
      <c r="EC369" s="97"/>
      <c r="ED369" s="97"/>
      <c r="EE369" s="97"/>
      <c r="EF369" s="97"/>
      <c r="EG369" s="97"/>
      <c r="EH369" s="97"/>
      <c r="EI369" s="97"/>
      <c r="EJ369" s="97"/>
      <c r="EK369" s="97"/>
      <c r="EL369" s="97"/>
      <c r="EM369" s="97"/>
      <c r="EN369" s="97"/>
      <c r="EO369" s="97"/>
      <c r="EP369" s="97"/>
      <c r="EQ369" s="97"/>
      <c r="ER369" s="97"/>
      <c r="ES369" s="97"/>
      <c r="ET369" s="97"/>
      <c r="EU369" s="97"/>
      <c r="EV369" s="97"/>
      <c r="EW369" s="97"/>
      <c r="EX369" s="97"/>
      <c r="EY369" s="97"/>
      <c r="EZ369" s="97"/>
      <c r="FA369" s="97"/>
      <c r="FB369" s="97"/>
      <c r="FC369" s="97"/>
      <c r="FD369" s="97"/>
      <c r="FE369" s="97"/>
      <c r="FF369" s="97"/>
      <c r="FG369" s="97"/>
      <c r="FH369" s="97"/>
      <c r="FI369" s="97"/>
      <c r="FJ369" s="97"/>
      <c r="FK369" s="97"/>
      <c r="FL369" s="97"/>
      <c r="FM369" s="97"/>
      <c r="FN369" s="97"/>
      <c r="FO369" s="97"/>
      <c r="FP369" s="97"/>
      <c r="FQ369" s="97"/>
      <c r="FR369" s="97"/>
      <c r="FS369" s="97"/>
      <c r="FT369" s="97"/>
      <c r="FU369" s="97"/>
      <c r="FV369" s="97"/>
      <c r="FW369" s="97"/>
      <c r="FX369" s="97"/>
      <c r="FY369" s="97"/>
      <c r="FZ369" s="97"/>
      <c r="GA369" s="97"/>
      <c r="GB369" s="97"/>
      <c r="GC369" s="97"/>
      <c r="GD369" s="97"/>
      <c r="GE369" s="97"/>
      <c r="GF369" s="97"/>
      <c r="GG369" s="97"/>
      <c r="GH369" s="97"/>
      <c r="GI369" s="97"/>
      <c r="GJ369" s="97"/>
      <c r="GK369" s="97"/>
      <c r="GL369" s="97"/>
      <c r="GM369" s="97"/>
      <c r="GN369" s="97"/>
      <c r="GO369" s="97"/>
      <c r="GP369" s="97"/>
      <c r="GQ369" s="97"/>
      <c r="GR369" s="97"/>
      <c r="GS369" s="97"/>
      <c r="GT369" s="97"/>
      <c r="GU369" s="97"/>
      <c r="GV369" s="97"/>
      <c r="GW369" s="97"/>
      <c r="GX369" s="97"/>
      <c r="GY369" s="97"/>
      <c r="GZ369" s="97"/>
      <c r="HA369" s="97"/>
      <c r="HB369" s="97"/>
      <c r="HC369" s="97"/>
      <c r="HD369" s="97"/>
      <c r="HE369" s="97"/>
      <c r="HF369" s="97"/>
      <c r="HG369" s="97"/>
      <c r="HH369" s="97"/>
      <c r="HI369" s="97"/>
      <c r="HJ369" s="97"/>
      <c r="HK369" s="97"/>
      <c r="HL369" s="97"/>
      <c r="HM369" s="97"/>
      <c r="HN369" s="97"/>
      <c r="HO369" s="97"/>
      <c r="HP369" s="97"/>
      <c r="HQ369" s="97"/>
      <c r="HR369" s="97"/>
      <c r="HS369" s="97"/>
      <c r="HT369" s="97"/>
      <c r="HU369" s="97"/>
      <c r="HV369" s="97"/>
      <c r="HW369" s="97"/>
      <c r="HX369" s="97"/>
      <c r="HY369" s="97"/>
      <c r="HZ369" s="97"/>
      <c r="IA369" s="97"/>
      <c r="IB369" s="97"/>
      <c r="IC369" s="97"/>
      <c r="ID369" s="97"/>
      <c r="IE369" s="97"/>
      <c r="IF369" s="97"/>
      <c r="IG369" s="97"/>
      <c r="IH369" s="97"/>
      <c r="II369" s="97"/>
      <c r="IJ369" s="97"/>
      <c r="IK369" s="97"/>
      <c r="IL369" s="97"/>
      <c r="IM369" s="97"/>
      <c r="IN369" s="97"/>
      <c r="IO369" s="97"/>
      <c r="IP369" s="97"/>
      <c r="IQ369" s="97"/>
      <c r="IR369" s="97"/>
      <c r="IS369" s="97"/>
      <c r="IT369" s="97"/>
      <c r="IU369" s="97"/>
      <c r="IV369" s="97"/>
      <c r="IW369" s="97"/>
      <c r="IX369" s="97"/>
      <c r="IY369" s="97"/>
      <c r="IZ369" s="97"/>
      <c r="JA369" s="97"/>
      <c r="JB369" s="97"/>
      <c r="JC369" s="97"/>
      <c r="JD369" s="97"/>
      <c r="JE369" s="97"/>
      <c r="JF369" s="97"/>
      <c r="JG369" s="97"/>
      <c r="JH369" s="97"/>
      <c r="JI369" s="97"/>
      <c r="JJ369" s="97"/>
      <c r="JK369" s="97"/>
      <c r="JL369" s="97"/>
      <c r="JM369" s="97"/>
      <c r="JN369" s="97"/>
      <c r="JO369" s="97"/>
      <c r="JP369" s="97"/>
      <c r="JQ369" s="97"/>
      <c r="JR369" s="97"/>
      <c r="JS369" s="97"/>
      <c r="JT369" s="97"/>
      <c r="JU369" s="97"/>
      <c r="JV369" s="97"/>
      <c r="JW369" s="97"/>
      <c r="JX369" s="97"/>
      <c r="JY369" s="97"/>
      <c r="JZ369" s="97"/>
      <c r="KA369" s="97"/>
      <c r="KB369" s="97"/>
      <c r="KC369" s="97"/>
      <c r="KD369" s="97"/>
      <c r="KE369" s="97"/>
      <c r="KF369" s="97"/>
      <c r="KG369" s="97"/>
      <c r="KH369" s="97"/>
      <c r="KI369" s="97"/>
      <c r="KJ369" s="97"/>
      <c r="KK369" s="97"/>
      <c r="KL369" s="97"/>
      <c r="KM369" s="97"/>
      <c r="KN369" s="97"/>
      <c r="KO369" s="97"/>
      <c r="KP369" s="97"/>
      <c r="KQ369" s="97"/>
      <c r="KR369" s="97"/>
      <c r="KS369" s="97"/>
      <c r="KT369" s="97"/>
      <c r="KU369" s="97"/>
      <c r="KV369" s="97"/>
      <c r="KW369" s="97"/>
      <c r="KX369" s="97"/>
      <c r="KY369" s="97"/>
      <c r="KZ369" s="97"/>
      <c r="LA369" s="97"/>
      <c r="LB369" s="97"/>
      <c r="LC369" s="97"/>
      <c r="LD369" s="97"/>
      <c r="LE369" s="97"/>
      <c r="LF369" s="97"/>
      <c r="LG369" s="97"/>
      <c r="LH369" s="97"/>
      <c r="LI369" s="97"/>
      <c r="LJ369" s="97"/>
      <c r="LK369" s="97"/>
      <c r="LL369" s="97"/>
      <c r="LM369" s="97"/>
      <c r="LN369" s="97"/>
      <c r="LO369" s="97"/>
      <c r="LP369" s="97"/>
      <c r="LQ369" s="97"/>
      <c r="LR369" s="97"/>
      <c r="LS369" s="97"/>
      <c r="LT369" s="97"/>
      <c r="LU369" s="97"/>
      <c r="LV369" s="97"/>
      <c r="LW369" s="97"/>
      <c r="LX369" s="97"/>
      <c r="LY369" s="97"/>
      <c r="LZ369" s="97"/>
      <c r="MA369" s="97"/>
      <c r="MB369" s="97"/>
      <c r="MC369" s="97"/>
      <c r="MD369" s="97"/>
      <c r="ME369" s="97"/>
      <c r="MF369" s="97"/>
      <c r="MG369" s="97"/>
      <c r="MH369" s="97"/>
      <c r="MI369" s="97"/>
      <c r="MJ369" s="97"/>
      <c r="MK369" s="97"/>
      <c r="ML369" s="97"/>
      <c r="MM369" s="97"/>
      <c r="MN369" s="97"/>
      <c r="MO369" s="97"/>
      <c r="MP369" s="97"/>
      <c r="MQ369" s="97"/>
      <c r="MR369" s="97"/>
      <c r="MS369" s="97"/>
      <c r="MT369" s="97"/>
      <c r="MU369" s="97"/>
      <c r="MV369" s="97"/>
      <c r="MW369" s="97"/>
      <c r="MX369" s="97"/>
      <c r="MY369" s="97"/>
      <c r="MZ369" s="97"/>
      <c r="NA369" s="97"/>
      <c r="NB369" s="97"/>
      <c r="NC369" s="97"/>
      <c r="ND369" s="97"/>
      <c r="NE369" s="97"/>
      <c r="NF369" s="97"/>
      <c r="NG369" s="97"/>
      <c r="NH369" s="97"/>
      <c r="NI369" s="97"/>
      <c r="NJ369" s="97"/>
      <c r="NK369" s="97"/>
      <c r="NL369" s="97"/>
      <c r="NM369" s="97"/>
      <c r="NN369" s="97"/>
      <c r="NO369" s="97"/>
      <c r="NP369" s="97"/>
      <c r="NQ369" s="97"/>
      <c r="NR369" s="97"/>
      <c r="NS369" s="97"/>
      <c r="NT369" s="97"/>
      <c r="NU369" s="97"/>
      <c r="NV369" s="97"/>
      <c r="NW369" s="97"/>
      <c r="NX369" s="97"/>
      <c r="NY369" s="97"/>
      <c r="NZ369" s="97"/>
      <c r="OA369" s="97"/>
      <c r="OB369" s="97"/>
      <c r="OC369" s="97"/>
      <c r="OD369" s="97"/>
      <c r="OE369" s="97"/>
      <c r="OF369" s="97"/>
      <c r="OG369" s="97"/>
      <c r="OH369" s="97"/>
      <c r="OI369" s="97"/>
      <c r="OJ369" s="97"/>
      <c r="OK369" s="97"/>
      <c r="OL369" s="97"/>
      <c r="OM369" s="97"/>
      <c r="ON369" s="97"/>
      <c r="OO369" s="97"/>
      <c r="OP369" s="97"/>
      <c r="OQ369" s="97"/>
      <c r="OR369" s="97"/>
      <c r="OS369" s="97"/>
      <c r="OT369" s="97"/>
      <c r="OU369" s="97"/>
      <c r="OV369" s="97"/>
      <c r="OW369" s="97"/>
      <c r="OX369" s="97"/>
      <c r="OY369" s="97"/>
      <c r="OZ369" s="97"/>
      <c r="PA369" s="97"/>
      <c r="PB369" s="97"/>
      <c r="PC369" s="97"/>
      <c r="PD369" s="97"/>
      <c r="PE369" s="97"/>
      <c r="PF369" s="97"/>
      <c r="PG369" s="97"/>
      <c r="PH369" s="97"/>
      <c r="PI369" s="97"/>
      <c r="PJ369" s="97"/>
      <c r="PK369" s="97"/>
      <c r="PL369" s="97"/>
      <c r="PM369" s="97"/>
      <c r="PN369" s="97"/>
      <c r="PO369" s="97"/>
      <c r="PP369" s="97"/>
      <c r="PQ369" s="97"/>
      <c r="PR369" s="97"/>
      <c r="PS369" s="97"/>
      <c r="PT369" s="97"/>
      <c r="PU369" s="97"/>
      <c r="PV369" s="97"/>
      <c r="PW369" s="97"/>
      <c r="PX369" s="97"/>
      <c r="PY369" s="97"/>
      <c r="PZ369" s="97"/>
      <c r="QA369" s="97"/>
      <c r="QB369" s="97"/>
      <c r="QC369" s="97"/>
      <c r="QD369" s="97"/>
      <c r="QE369" s="97"/>
      <c r="QF369" s="97"/>
      <c r="QG369" s="97"/>
      <c r="QH369" s="97"/>
      <c r="QI369" s="97"/>
      <c r="QJ369" s="97"/>
      <c r="QK369" s="97"/>
      <c r="QL369" s="97"/>
      <c r="QM369" s="97"/>
      <c r="QN369" s="97"/>
      <c r="QO369" s="97"/>
      <c r="QP369" s="97"/>
      <c r="QQ369" s="97"/>
      <c r="QR369" s="97"/>
      <c r="QS369" s="97"/>
      <c r="QT369" s="97"/>
      <c r="QU369" s="97"/>
      <c r="QV369" s="97"/>
      <c r="QW369" s="97"/>
      <c r="QX369" s="97"/>
      <c r="QY369" s="97"/>
      <c r="QZ369" s="97"/>
      <c r="RA369" s="97"/>
      <c r="RB369" s="97"/>
      <c r="RC369" s="97"/>
      <c r="RD369" s="97"/>
      <c r="RE369" s="97"/>
      <c r="RF369" s="97"/>
      <c r="RG369" s="97"/>
      <c r="RH369" s="97"/>
      <c r="RI369" s="97"/>
      <c r="RJ369" s="97"/>
      <c r="RK369" s="97"/>
      <c r="RL369" s="97"/>
      <c r="RM369" s="97"/>
      <c r="RN369" s="97"/>
      <c r="RO369" s="97"/>
      <c r="RP369" s="97"/>
      <c r="RQ369" s="97"/>
      <c r="RR369" s="97"/>
      <c r="RS369" s="97"/>
      <c r="RT369" s="97"/>
      <c r="RU369" s="97"/>
      <c r="RV369" s="97"/>
      <c r="RW369" s="97"/>
      <c r="RX369" s="97"/>
      <c r="RY369" s="97"/>
      <c r="RZ369" s="97"/>
      <c r="SA369" s="97"/>
      <c r="SB369" s="97"/>
      <c r="SC369" s="97"/>
      <c r="SD369" s="97"/>
      <c r="SE369" s="97"/>
      <c r="SF369" s="97"/>
      <c r="SG369" s="97"/>
      <c r="SH369" s="97"/>
      <c r="SI369" s="97"/>
      <c r="SJ369" s="97"/>
      <c r="SK369" s="97"/>
      <c r="SL369" s="97"/>
      <c r="SM369" s="97"/>
      <c r="SN369" s="97"/>
      <c r="SO369" s="97"/>
      <c r="SP369" s="97"/>
      <c r="SQ369" s="97"/>
      <c r="SR369" s="97"/>
      <c r="SS369" s="97"/>
      <c r="ST369" s="97"/>
      <c r="SU369" s="97"/>
      <c r="SV369" s="97"/>
      <c r="SW369" s="97"/>
      <c r="SX369" s="97"/>
      <c r="SY369" s="97"/>
      <c r="SZ369" s="97"/>
      <c r="TA369" s="97"/>
      <c r="TB369" s="97"/>
      <c r="TC369" s="97"/>
      <c r="TD369" s="97"/>
      <c r="TE369" s="97"/>
      <c r="TF369" s="97"/>
      <c r="TG369" s="97"/>
      <c r="TH369" s="97"/>
      <c r="TI369" s="97"/>
      <c r="TJ369" s="97"/>
      <c r="TK369" s="97"/>
      <c r="TL369" s="97"/>
      <c r="TM369" s="97"/>
      <c r="TN369" s="97"/>
      <c r="TO369" s="97"/>
      <c r="TP369" s="97"/>
      <c r="TQ369" s="97"/>
      <c r="TR369" s="97"/>
      <c r="TS369" s="97"/>
      <c r="TT369" s="97"/>
      <c r="TU369" s="97"/>
      <c r="TV369" s="97"/>
      <c r="TW369" s="97"/>
      <c r="TX369" s="97"/>
      <c r="TY369" s="97"/>
      <c r="TZ369" s="97"/>
      <c r="UA369" s="97"/>
      <c r="UB369" s="97"/>
      <c r="UC369" s="97"/>
      <c r="UD369" s="97"/>
      <c r="UE369" s="97"/>
      <c r="UF369" s="97"/>
      <c r="UG369" s="97"/>
      <c r="UH369" s="97"/>
      <c r="UI369" s="97"/>
      <c r="UJ369" s="97"/>
      <c r="UK369" s="97"/>
      <c r="UL369" s="97"/>
      <c r="UM369" s="97"/>
      <c r="UN369" s="97"/>
      <c r="UO369" s="97"/>
      <c r="UP369" s="97"/>
      <c r="UQ369" s="97"/>
      <c r="UR369" s="97"/>
      <c r="US369" s="97"/>
      <c r="UT369" s="97"/>
      <c r="UU369" s="97"/>
      <c r="UV369" s="97"/>
      <c r="UW369" s="97"/>
      <c r="UX369" s="97"/>
      <c r="UY369" s="97"/>
      <c r="UZ369" s="97"/>
      <c r="VA369" s="97"/>
      <c r="VB369" s="97"/>
      <c r="VC369" s="97"/>
      <c r="VD369" s="97"/>
      <c r="VE369" s="97"/>
      <c r="VF369" s="97"/>
    </row>
    <row r="370" spans="1:578" s="98" customFormat="1" ht="15">
      <c r="A370" s="84">
        <v>292</v>
      </c>
      <c r="B370" s="29" t="s">
        <v>43</v>
      </c>
      <c r="C370" s="85" t="s">
        <v>44</v>
      </c>
      <c r="D370" s="86">
        <v>203</v>
      </c>
      <c r="E370" s="85" t="s">
        <v>45</v>
      </c>
      <c r="F370" s="25" t="s">
        <v>46</v>
      </c>
      <c r="G370" s="29" t="s">
        <v>892</v>
      </c>
      <c r="H370" s="26" t="s">
        <v>893</v>
      </c>
      <c r="I370" s="89">
        <v>39770</v>
      </c>
      <c r="J370" s="90" t="s">
        <v>58</v>
      </c>
      <c r="K370" s="90"/>
      <c r="L370" s="88">
        <v>40</v>
      </c>
      <c r="M370" s="88" t="s">
        <v>49</v>
      </c>
      <c r="N370" s="88" t="s">
        <v>59</v>
      </c>
      <c r="O370" s="26" t="s">
        <v>864</v>
      </c>
      <c r="P370" s="87" t="s">
        <v>1181</v>
      </c>
      <c r="Q370" s="34" t="s">
        <v>1148</v>
      </c>
      <c r="R370" s="88">
        <v>1</v>
      </c>
      <c r="S370" s="92">
        <v>15394.5</v>
      </c>
      <c r="T370" s="92">
        <v>521.74</v>
      </c>
      <c r="U370" s="92"/>
      <c r="V370" s="91">
        <f t="shared" si="151"/>
        <v>15916.24</v>
      </c>
      <c r="W370" s="92"/>
      <c r="X370" s="92">
        <f t="shared" si="162"/>
        <v>2387.4359999999997</v>
      </c>
      <c r="Y370" s="92">
        <f t="shared" si="152"/>
        <v>18303.675999999999</v>
      </c>
      <c r="Z370" s="92">
        <v>1114</v>
      </c>
      <c r="AA370" s="92">
        <v>679</v>
      </c>
      <c r="AB370" s="92">
        <f>102.68*3</f>
        <v>308.04000000000002</v>
      </c>
      <c r="AC370" s="92">
        <f t="shared" si="153"/>
        <v>3203.1432999999997</v>
      </c>
      <c r="AD370" s="92">
        <f t="shared" si="154"/>
        <v>549.11027999999999</v>
      </c>
      <c r="AE370" s="92">
        <f t="shared" si="155"/>
        <v>933.4874759999999</v>
      </c>
      <c r="AF370" s="92">
        <f t="shared" si="156"/>
        <v>366.07351999999997</v>
      </c>
      <c r="AG370" s="92">
        <f t="shared" si="157"/>
        <v>3349.4459999999999</v>
      </c>
      <c r="AH370" s="92">
        <f t="shared" si="158"/>
        <v>33494.46</v>
      </c>
      <c r="AI370" s="92">
        <f t="shared" si="159"/>
        <v>10048.338</v>
      </c>
      <c r="AJ370" s="92">
        <f t="shared" si="161"/>
        <v>29364.217576000003</v>
      </c>
      <c r="AK370" s="92">
        <f t="shared" si="160"/>
        <v>352370.61091200006</v>
      </c>
      <c r="AL370" s="92"/>
      <c r="AM370" s="92"/>
      <c r="AN370" s="92"/>
      <c r="AO370" s="92"/>
      <c r="AP370" s="97"/>
      <c r="AQ370" s="94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  <c r="CF370" s="97"/>
      <c r="CG370" s="97"/>
      <c r="CH370" s="97"/>
      <c r="CI370" s="97"/>
      <c r="CJ370" s="97"/>
      <c r="CK370" s="97"/>
      <c r="CL370" s="97"/>
      <c r="CM370" s="97"/>
      <c r="CN370" s="97"/>
      <c r="CO370" s="97"/>
      <c r="CP370" s="97"/>
      <c r="CQ370" s="97"/>
      <c r="CR370" s="97"/>
      <c r="CS370" s="97"/>
      <c r="CT370" s="97"/>
      <c r="CU370" s="97"/>
      <c r="CV370" s="97"/>
      <c r="CW370" s="97"/>
      <c r="CX370" s="97"/>
      <c r="CY370" s="97"/>
      <c r="CZ370" s="97"/>
      <c r="DA370" s="97"/>
      <c r="DB370" s="97"/>
      <c r="DC370" s="97"/>
      <c r="DD370" s="97"/>
      <c r="DE370" s="97"/>
      <c r="DF370" s="97"/>
      <c r="DG370" s="97"/>
      <c r="DH370" s="97"/>
      <c r="DI370" s="97"/>
      <c r="DJ370" s="97"/>
      <c r="DK370" s="97"/>
      <c r="DL370" s="97"/>
      <c r="DM370" s="97"/>
      <c r="DN370" s="97"/>
      <c r="DO370" s="97"/>
      <c r="DP370" s="97"/>
      <c r="DQ370" s="97"/>
      <c r="DR370" s="97"/>
      <c r="DS370" s="97"/>
      <c r="DT370" s="97"/>
      <c r="DU370" s="97"/>
      <c r="DV370" s="97"/>
      <c r="DW370" s="97"/>
      <c r="DX370" s="97"/>
      <c r="DY370" s="97"/>
      <c r="DZ370" s="97"/>
      <c r="EA370" s="97"/>
      <c r="EB370" s="97"/>
      <c r="EC370" s="97"/>
      <c r="ED370" s="97"/>
      <c r="EE370" s="97"/>
      <c r="EF370" s="97"/>
      <c r="EG370" s="97"/>
      <c r="EH370" s="97"/>
      <c r="EI370" s="97"/>
      <c r="EJ370" s="97"/>
      <c r="EK370" s="97"/>
      <c r="EL370" s="97"/>
      <c r="EM370" s="97"/>
      <c r="EN370" s="97"/>
      <c r="EO370" s="97"/>
      <c r="EP370" s="97"/>
      <c r="EQ370" s="97"/>
      <c r="ER370" s="97"/>
      <c r="ES370" s="97"/>
      <c r="ET370" s="97"/>
      <c r="EU370" s="97"/>
      <c r="EV370" s="97"/>
      <c r="EW370" s="97"/>
      <c r="EX370" s="97"/>
      <c r="EY370" s="97"/>
      <c r="EZ370" s="97"/>
      <c r="FA370" s="97"/>
      <c r="FB370" s="97"/>
      <c r="FC370" s="97"/>
      <c r="FD370" s="97"/>
      <c r="FE370" s="97"/>
      <c r="FF370" s="97"/>
      <c r="FG370" s="97"/>
      <c r="FH370" s="97"/>
      <c r="FI370" s="97"/>
      <c r="FJ370" s="97"/>
      <c r="FK370" s="97"/>
      <c r="FL370" s="97"/>
      <c r="FM370" s="97"/>
      <c r="FN370" s="97"/>
      <c r="FO370" s="97"/>
      <c r="FP370" s="97"/>
      <c r="FQ370" s="97"/>
      <c r="FR370" s="97"/>
      <c r="FS370" s="97"/>
      <c r="FT370" s="97"/>
      <c r="FU370" s="97"/>
      <c r="FV370" s="97"/>
      <c r="FW370" s="97"/>
      <c r="FX370" s="97"/>
      <c r="FY370" s="97"/>
      <c r="FZ370" s="97"/>
      <c r="GA370" s="97"/>
      <c r="GB370" s="97"/>
      <c r="GC370" s="97"/>
      <c r="GD370" s="97"/>
      <c r="GE370" s="97"/>
      <c r="GF370" s="97"/>
      <c r="GG370" s="97"/>
      <c r="GH370" s="97"/>
      <c r="GI370" s="97"/>
      <c r="GJ370" s="97"/>
      <c r="GK370" s="97"/>
      <c r="GL370" s="97"/>
      <c r="GM370" s="97"/>
      <c r="GN370" s="97"/>
      <c r="GO370" s="97"/>
      <c r="GP370" s="97"/>
      <c r="GQ370" s="97"/>
      <c r="GR370" s="97"/>
      <c r="GS370" s="97"/>
      <c r="GT370" s="97"/>
      <c r="GU370" s="97"/>
      <c r="GV370" s="97"/>
      <c r="GW370" s="97"/>
      <c r="GX370" s="97"/>
      <c r="GY370" s="97"/>
      <c r="GZ370" s="97"/>
      <c r="HA370" s="97"/>
      <c r="HB370" s="97"/>
      <c r="HC370" s="97"/>
      <c r="HD370" s="97"/>
      <c r="HE370" s="97"/>
      <c r="HF370" s="97"/>
      <c r="HG370" s="97"/>
      <c r="HH370" s="97"/>
      <c r="HI370" s="97"/>
      <c r="HJ370" s="97"/>
      <c r="HK370" s="97"/>
      <c r="HL370" s="97"/>
      <c r="HM370" s="97"/>
      <c r="HN370" s="97"/>
      <c r="HO370" s="97"/>
      <c r="HP370" s="97"/>
      <c r="HQ370" s="97"/>
      <c r="HR370" s="97"/>
      <c r="HS370" s="97"/>
      <c r="HT370" s="97"/>
      <c r="HU370" s="97"/>
      <c r="HV370" s="97"/>
      <c r="HW370" s="97"/>
      <c r="HX370" s="97"/>
      <c r="HY370" s="97"/>
      <c r="HZ370" s="97"/>
      <c r="IA370" s="97"/>
      <c r="IB370" s="97"/>
      <c r="IC370" s="97"/>
      <c r="ID370" s="97"/>
      <c r="IE370" s="97"/>
      <c r="IF370" s="97"/>
      <c r="IG370" s="97"/>
      <c r="IH370" s="97"/>
      <c r="II370" s="97"/>
      <c r="IJ370" s="97"/>
      <c r="IK370" s="97"/>
      <c r="IL370" s="97"/>
      <c r="IM370" s="97"/>
      <c r="IN370" s="97"/>
      <c r="IO370" s="97"/>
      <c r="IP370" s="97"/>
      <c r="IQ370" s="97"/>
      <c r="IR370" s="97"/>
      <c r="IS370" s="97"/>
      <c r="IT370" s="97"/>
      <c r="IU370" s="97"/>
      <c r="IV370" s="97"/>
      <c r="IW370" s="97"/>
      <c r="IX370" s="97"/>
      <c r="IY370" s="97"/>
      <c r="IZ370" s="97"/>
      <c r="JA370" s="97"/>
      <c r="JB370" s="97"/>
      <c r="JC370" s="97"/>
      <c r="JD370" s="97"/>
      <c r="JE370" s="97"/>
      <c r="JF370" s="97"/>
      <c r="JG370" s="97"/>
      <c r="JH370" s="97"/>
      <c r="JI370" s="97"/>
      <c r="JJ370" s="97"/>
      <c r="JK370" s="97"/>
      <c r="JL370" s="97"/>
      <c r="JM370" s="97"/>
      <c r="JN370" s="97"/>
      <c r="JO370" s="97"/>
      <c r="JP370" s="97"/>
      <c r="JQ370" s="97"/>
      <c r="JR370" s="97"/>
      <c r="JS370" s="97"/>
      <c r="JT370" s="97"/>
      <c r="JU370" s="97"/>
      <c r="JV370" s="97"/>
      <c r="JW370" s="97"/>
      <c r="JX370" s="97"/>
      <c r="JY370" s="97"/>
      <c r="JZ370" s="97"/>
      <c r="KA370" s="97"/>
      <c r="KB370" s="97"/>
      <c r="KC370" s="97"/>
      <c r="KD370" s="97"/>
      <c r="KE370" s="97"/>
      <c r="KF370" s="97"/>
      <c r="KG370" s="97"/>
      <c r="KH370" s="97"/>
      <c r="KI370" s="97"/>
      <c r="KJ370" s="97"/>
      <c r="KK370" s="97"/>
      <c r="KL370" s="97"/>
      <c r="KM370" s="97"/>
      <c r="KN370" s="97"/>
      <c r="KO370" s="97"/>
      <c r="KP370" s="97"/>
      <c r="KQ370" s="97"/>
      <c r="KR370" s="97"/>
      <c r="KS370" s="97"/>
      <c r="KT370" s="97"/>
      <c r="KU370" s="97"/>
      <c r="KV370" s="97"/>
      <c r="KW370" s="97"/>
      <c r="KX370" s="97"/>
      <c r="KY370" s="97"/>
      <c r="KZ370" s="97"/>
      <c r="LA370" s="97"/>
      <c r="LB370" s="97"/>
      <c r="LC370" s="97"/>
      <c r="LD370" s="97"/>
      <c r="LE370" s="97"/>
      <c r="LF370" s="97"/>
      <c r="LG370" s="97"/>
      <c r="LH370" s="97"/>
      <c r="LI370" s="97"/>
      <c r="LJ370" s="97"/>
      <c r="LK370" s="97"/>
      <c r="LL370" s="97"/>
      <c r="LM370" s="97"/>
      <c r="LN370" s="97"/>
      <c r="LO370" s="97"/>
      <c r="LP370" s="97"/>
      <c r="LQ370" s="97"/>
      <c r="LR370" s="97"/>
      <c r="LS370" s="97"/>
      <c r="LT370" s="97"/>
      <c r="LU370" s="97"/>
      <c r="LV370" s="97"/>
      <c r="LW370" s="97"/>
      <c r="LX370" s="97"/>
      <c r="LY370" s="97"/>
      <c r="LZ370" s="97"/>
      <c r="MA370" s="97"/>
      <c r="MB370" s="97"/>
      <c r="MC370" s="97"/>
      <c r="MD370" s="97"/>
      <c r="ME370" s="97"/>
      <c r="MF370" s="97"/>
      <c r="MG370" s="97"/>
      <c r="MH370" s="97"/>
      <c r="MI370" s="97"/>
      <c r="MJ370" s="97"/>
      <c r="MK370" s="97"/>
      <c r="ML370" s="97"/>
      <c r="MM370" s="97"/>
      <c r="MN370" s="97"/>
      <c r="MO370" s="97"/>
      <c r="MP370" s="97"/>
      <c r="MQ370" s="97"/>
      <c r="MR370" s="97"/>
      <c r="MS370" s="97"/>
      <c r="MT370" s="97"/>
      <c r="MU370" s="97"/>
      <c r="MV370" s="97"/>
      <c r="MW370" s="97"/>
      <c r="MX370" s="97"/>
      <c r="MY370" s="97"/>
      <c r="MZ370" s="97"/>
      <c r="NA370" s="97"/>
      <c r="NB370" s="97"/>
      <c r="NC370" s="97"/>
      <c r="ND370" s="97"/>
      <c r="NE370" s="97"/>
      <c r="NF370" s="97"/>
      <c r="NG370" s="97"/>
      <c r="NH370" s="97"/>
      <c r="NI370" s="97"/>
      <c r="NJ370" s="97"/>
      <c r="NK370" s="97"/>
      <c r="NL370" s="97"/>
      <c r="NM370" s="97"/>
      <c r="NN370" s="97"/>
      <c r="NO370" s="97"/>
      <c r="NP370" s="97"/>
      <c r="NQ370" s="97"/>
      <c r="NR370" s="97"/>
      <c r="NS370" s="97"/>
      <c r="NT370" s="97"/>
      <c r="NU370" s="97"/>
      <c r="NV370" s="97"/>
      <c r="NW370" s="97"/>
      <c r="NX370" s="97"/>
      <c r="NY370" s="97"/>
      <c r="NZ370" s="97"/>
      <c r="OA370" s="97"/>
      <c r="OB370" s="97"/>
      <c r="OC370" s="97"/>
      <c r="OD370" s="97"/>
      <c r="OE370" s="97"/>
      <c r="OF370" s="97"/>
      <c r="OG370" s="97"/>
      <c r="OH370" s="97"/>
      <c r="OI370" s="97"/>
      <c r="OJ370" s="97"/>
      <c r="OK370" s="97"/>
      <c r="OL370" s="97"/>
      <c r="OM370" s="97"/>
      <c r="ON370" s="97"/>
      <c r="OO370" s="97"/>
      <c r="OP370" s="97"/>
      <c r="OQ370" s="97"/>
      <c r="OR370" s="97"/>
      <c r="OS370" s="97"/>
      <c r="OT370" s="97"/>
      <c r="OU370" s="97"/>
      <c r="OV370" s="97"/>
      <c r="OW370" s="97"/>
      <c r="OX370" s="97"/>
      <c r="OY370" s="97"/>
      <c r="OZ370" s="97"/>
      <c r="PA370" s="97"/>
      <c r="PB370" s="97"/>
      <c r="PC370" s="97"/>
      <c r="PD370" s="97"/>
      <c r="PE370" s="97"/>
      <c r="PF370" s="97"/>
      <c r="PG370" s="97"/>
      <c r="PH370" s="97"/>
      <c r="PI370" s="97"/>
      <c r="PJ370" s="97"/>
      <c r="PK370" s="97"/>
      <c r="PL370" s="97"/>
      <c r="PM370" s="97"/>
      <c r="PN370" s="97"/>
      <c r="PO370" s="97"/>
      <c r="PP370" s="97"/>
      <c r="PQ370" s="97"/>
      <c r="PR370" s="97"/>
      <c r="PS370" s="97"/>
      <c r="PT370" s="97"/>
      <c r="PU370" s="97"/>
      <c r="PV370" s="97"/>
      <c r="PW370" s="97"/>
      <c r="PX370" s="97"/>
      <c r="PY370" s="97"/>
      <c r="PZ370" s="97"/>
      <c r="QA370" s="97"/>
      <c r="QB370" s="97"/>
      <c r="QC370" s="97"/>
      <c r="QD370" s="97"/>
      <c r="QE370" s="97"/>
      <c r="QF370" s="97"/>
      <c r="QG370" s="97"/>
      <c r="QH370" s="97"/>
      <c r="QI370" s="97"/>
      <c r="QJ370" s="97"/>
      <c r="QK370" s="97"/>
      <c r="QL370" s="97"/>
      <c r="QM370" s="97"/>
      <c r="QN370" s="97"/>
      <c r="QO370" s="97"/>
      <c r="QP370" s="97"/>
      <c r="QQ370" s="97"/>
      <c r="QR370" s="97"/>
      <c r="QS370" s="97"/>
      <c r="QT370" s="97"/>
      <c r="QU370" s="97"/>
      <c r="QV370" s="97"/>
      <c r="QW370" s="97"/>
      <c r="QX370" s="97"/>
      <c r="QY370" s="97"/>
      <c r="QZ370" s="97"/>
      <c r="RA370" s="97"/>
      <c r="RB370" s="97"/>
      <c r="RC370" s="97"/>
      <c r="RD370" s="97"/>
      <c r="RE370" s="97"/>
      <c r="RF370" s="97"/>
      <c r="RG370" s="97"/>
      <c r="RH370" s="97"/>
      <c r="RI370" s="97"/>
      <c r="RJ370" s="97"/>
      <c r="RK370" s="97"/>
      <c r="RL370" s="97"/>
      <c r="RM370" s="97"/>
      <c r="RN370" s="97"/>
      <c r="RO370" s="97"/>
      <c r="RP370" s="97"/>
      <c r="RQ370" s="97"/>
      <c r="RR370" s="97"/>
      <c r="RS370" s="97"/>
      <c r="RT370" s="97"/>
      <c r="RU370" s="97"/>
      <c r="RV370" s="97"/>
      <c r="RW370" s="97"/>
      <c r="RX370" s="97"/>
      <c r="RY370" s="97"/>
      <c r="RZ370" s="97"/>
      <c r="SA370" s="97"/>
      <c r="SB370" s="97"/>
      <c r="SC370" s="97"/>
      <c r="SD370" s="97"/>
      <c r="SE370" s="97"/>
      <c r="SF370" s="97"/>
      <c r="SG370" s="97"/>
      <c r="SH370" s="97"/>
      <c r="SI370" s="97"/>
      <c r="SJ370" s="97"/>
      <c r="SK370" s="97"/>
      <c r="SL370" s="97"/>
      <c r="SM370" s="97"/>
      <c r="SN370" s="97"/>
      <c r="SO370" s="97"/>
      <c r="SP370" s="97"/>
      <c r="SQ370" s="97"/>
      <c r="SR370" s="97"/>
      <c r="SS370" s="97"/>
      <c r="ST370" s="97"/>
      <c r="SU370" s="97"/>
      <c r="SV370" s="97"/>
      <c r="SW370" s="97"/>
      <c r="SX370" s="97"/>
      <c r="SY370" s="97"/>
      <c r="SZ370" s="97"/>
      <c r="TA370" s="97"/>
      <c r="TB370" s="97"/>
      <c r="TC370" s="97"/>
      <c r="TD370" s="97"/>
      <c r="TE370" s="97"/>
      <c r="TF370" s="97"/>
      <c r="TG370" s="97"/>
      <c r="TH370" s="97"/>
      <c r="TI370" s="97"/>
      <c r="TJ370" s="97"/>
      <c r="TK370" s="97"/>
      <c r="TL370" s="97"/>
      <c r="TM370" s="97"/>
      <c r="TN370" s="97"/>
      <c r="TO370" s="97"/>
      <c r="TP370" s="97"/>
      <c r="TQ370" s="97"/>
      <c r="TR370" s="97"/>
      <c r="TS370" s="97"/>
      <c r="TT370" s="97"/>
      <c r="TU370" s="97"/>
      <c r="TV370" s="97"/>
      <c r="TW370" s="97"/>
      <c r="TX370" s="97"/>
      <c r="TY370" s="97"/>
      <c r="TZ370" s="97"/>
      <c r="UA370" s="97"/>
      <c r="UB370" s="97"/>
      <c r="UC370" s="97"/>
      <c r="UD370" s="97"/>
      <c r="UE370" s="97"/>
      <c r="UF370" s="97"/>
      <c r="UG370" s="97"/>
      <c r="UH370" s="97"/>
      <c r="UI370" s="97"/>
      <c r="UJ370" s="97"/>
      <c r="UK370" s="97"/>
      <c r="UL370" s="97"/>
      <c r="UM370" s="97"/>
      <c r="UN370" s="97"/>
      <c r="UO370" s="97"/>
      <c r="UP370" s="97"/>
      <c r="UQ370" s="97"/>
      <c r="UR370" s="97"/>
      <c r="US370" s="97"/>
      <c r="UT370" s="97"/>
      <c r="UU370" s="97"/>
      <c r="UV370" s="97"/>
      <c r="UW370" s="97"/>
      <c r="UX370" s="97"/>
      <c r="UY370" s="97"/>
      <c r="UZ370" s="97"/>
      <c r="VA370" s="97"/>
      <c r="VB370" s="97"/>
      <c r="VC370" s="97"/>
      <c r="VD370" s="97"/>
      <c r="VE370" s="97"/>
      <c r="VF370" s="97"/>
    </row>
    <row r="371" spans="1:578" s="98" customFormat="1" ht="15">
      <c r="A371" s="84">
        <v>293</v>
      </c>
      <c r="B371" s="29" t="s">
        <v>43</v>
      </c>
      <c r="C371" s="85" t="s">
        <v>44</v>
      </c>
      <c r="D371" s="86">
        <v>203</v>
      </c>
      <c r="E371" s="85" t="s">
        <v>45</v>
      </c>
      <c r="F371" s="25" t="s">
        <v>46</v>
      </c>
      <c r="G371" s="29" t="s">
        <v>894</v>
      </c>
      <c r="H371" s="26" t="s">
        <v>895</v>
      </c>
      <c r="I371" s="89">
        <v>39770</v>
      </c>
      <c r="J371" s="90" t="s">
        <v>58</v>
      </c>
      <c r="K371" s="90"/>
      <c r="L371" s="88">
        <v>40</v>
      </c>
      <c r="M371" s="88" t="s">
        <v>49</v>
      </c>
      <c r="N371" s="88" t="s">
        <v>59</v>
      </c>
      <c r="O371" s="26" t="s">
        <v>864</v>
      </c>
      <c r="P371" s="87" t="s">
        <v>1181</v>
      </c>
      <c r="Q371" s="34" t="s">
        <v>1148</v>
      </c>
      <c r="R371" s="88">
        <v>1</v>
      </c>
      <c r="S371" s="92">
        <v>15394.5</v>
      </c>
      <c r="T371" s="92">
        <v>521.74</v>
      </c>
      <c r="U371" s="92"/>
      <c r="V371" s="91">
        <f t="shared" si="151"/>
        <v>15916.24</v>
      </c>
      <c r="W371" s="92"/>
      <c r="X371" s="92">
        <f t="shared" si="162"/>
        <v>2387.4359999999997</v>
      </c>
      <c r="Y371" s="92">
        <f t="shared" si="152"/>
        <v>18303.675999999999</v>
      </c>
      <c r="Z371" s="92">
        <v>1114</v>
      </c>
      <c r="AA371" s="92">
        <v>679</v>
      </c>
      <c r="AB371" s="92">
        <f>102.68*3</f>
        <v>308.04000000000002</v>
      </c>
      <c r="AC371" s="92">
        <f t="shared" si="153"/>
        <v>3203.1432999999997</v>
      </c>
      <c r="AD371" s="92">
        <f t="shared" si="154"/>
        <v>549.11027999999999</v>
      </c>
      <c r="AE371" s="92">
        <f t="shared" si="155"/>
        <v>933.4874759999999</v>
      </c>
      <c r="AF371" s="92">
        <f t="shared" si="156"/>
        <v>366.07351999999997</v>
      </c>
      <c r="AG371" s="92">
        <f t="shared" si="157"/>
        <v>3349.4459999999999</v>
      </c>
      <c r="AH371" s="92">
        <f t="shared" si="158"/>
        <v>33494.46</v>
      </c>
      <c r="AI371" s="92">
        <f t="shared" si="159"/>
        <v>10048.338</v>
      </c>
      <c r="AJ371" s="92">
        <f t="shared" si="161"/>
        <v>29364.217576000003</v>
      </c>
      <c r="AK371" s="92">
        <f t="shared" si="160"/>
        <v>352370.61091200006</v>
      </c>
      <c r="AL371" s="92"/>
      <c r="AM371" s="92"/>
      <c r="AN371" s="92"/>
      <c r="AO371" s="92"/>
      <c r="AP371" s="97"/>
      <c r="AQ371" s="94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  <c r="CT371" s="97"/>
      <c r="CU371" s="97"/>
      <c r="CV371" s="97"/>
      <c r="CW371" s="97"/>
      <c r="CX371" s="97"/>
      <c r="CY371" s="97"/>
      <c r="CZ371" s="97"/>
      <c r="DA371" s="97"/>
      <c r="DB371" s="97"/>
      <c r="DC371" s="97"/>
      <c r="DD371" s="97"/>
      <c r="DE371" s="97"/>
      <c r="DF371" s="97"/>
      <c r="DG371" s="97"/>
      <c r="DH371" s="97"/>
      <c r="DI371" s="97"/>
      <c r="DJ371" s="97"/>
      <c r="DK371" s="97"/>
      <c r="DL371" s="97"/>
      <c r="DM371" s="97"/>
      <c r="DN371" s="97"/>
      <c r="DO371" s="97"/>
      <c r="DP371" s="97"/>
      <c r="DQ371" s="97"/>
      <c r="DR371" s="97"/>
      <c r="DS371" s="97"/>
      <c r="DT371" s="97"/>
      <c r="DU371" s="97"/>
      <c r="DV371" s="97"/>
      <c r="DW371" s="97"/>
      <c r="DX371" s="97"/>
      <c r="DY371" s="97"/>
      <c r="DZ371" s="97"/>
      <c r="EA371" s="97"/>
      <c r="EB371" s="97"/>
      <c r="EC371" s="97"/>
      <c r="ED371" s="97"/>
      <c r="EE371" s="97"/>
      <c r="EF371" s="97"/>
      <c r="EG371" s="97"/>
      <c r="EH371" s="97"/>
      <c r="EI371" s="97"/>
      <c r="EJ371" s="97"/>
      <c r="EK371" s="97"/>
      <c r="EL371" s="97"/>
      <c r="EM371" s="97"/>
      <c r="EN371" s="97"/>
      <c r="EO371" s="97"/>
      <c r="EP371" s="97"/>
      <c r="EQ371" s="97"/>
      <c r="ER371" s="97"/>
      <c r="ES371" s="97"/>
      <c r="ET371" s="97"/>
      <c r="EU371" s="97"/>
      <c r="EV371" s="97"/>
      <c r="EW371" s="97"/>
      <c r="EX371" s="97"/>
      <c r="EY371" s="97"/>
      <c r="EZ371" s="97"/>
      <c r="FA371" s="97"/>
      <c r="FB371" s="97"/>
      <c r="FC371" s="97"/>
      <c r="FD371" s="97"/>
      <c r="FE371" s="97"/>
      <c r="FF371" s="97"/>
      <c r="FG371" s="97"/>
      <c r="FH371" s="97"/>
      <c r="FI371" s="97"/>
      <c r="FJ371" s="97"/>
      <c r="FK371" s="97"/>
      <c r="FL371" s="97"/>
      <c r="FM371" s="97"/>
      <c r="FN371" s="97"/>
      <c r="FO371" s="97"/>
      <c r="FP371" s="97"/>
      <c r="FQ371" s="97"/>
      <c r="FR371" s="97"/>
      <c r="FS371" s="97"/>
      <c r="FT371" s="97"/>
      <c r="FU371" s="97"/>
      <c r="FV371" s="97"/>
      <c r="FW371" s="97"/>
      <c r="FX371" s="97"/>
      <c r="FY371" s="97"/>
      <c r="FZ371" s="97"/>
      <c r="GA371" s="97"/>
      <c r="GB371" s="97"/>
      <c r="GC371" s="97"/>
      <c r="GD371" s="97"/>
      <c r="GE371" s="97"/>
      <c r="GF371" s="97"/>
      <c r="GG371" s="97"/>
      <c r="GH371" s="97"/>
      <c r="GI371" s="97"/>
      <c r="GJ371" s="97"/>
      <c r="GK371" s="97"/>
      <c r="GL371" s="97"/>
      <c r="GM371" s="97"/>
      <c r="GN371" s="97"/>
      <c r="GO371" s="97"/>
      <c r="GP371" s="97"/>
      <c r="GQ371" s="97"/>
      <c r="GR371" s="97"/>
      <c r="GS371" s="97"/>
      <c r="GT371" s="97"/>
      <c r="GU371" s="97"/>
      <c r="GV371" s="97"/>
      <c r="GW371" s="97"/>
      <c r="GX371" s="97"/>
      <c r="GY371" s="97"/>
      <c r="GZ371" s="97"/>
      <c r="HA371" s="97"/>
      <c r="HB371" s="97"/>
      <c r="HC371" s="97"/>
      <c r="HD371" s="97"/>
      <c r="HE371" s="97"/>
      <c r="HF371" s="97"/>
      <c r="HG371" s="97"/>
      <c r="HH371" s="97"/>
      <c r="HI371" s="97"/>
      <c r="HJ371" s="97"/>
      <c r="HK371" s="97"/>
      <c r="HL371" s="97"/>
      <c r="HM371" s="97"/>
      <c r="HN371" s="97"/>
      <c r="HO371" s="97"/>
      <c r="HP371" s="97"/>
      <c r="HQ371" s="97"/>
      <c r="HR371" s="97"/>
      <c r="HS371" s="97"/>
      <c r="HT371" s="97"/>
      <c r="HU371" s="97"/>
      <c r="HV371" s="97"/>
      <c r="HW371" s="97"/>
      <c r="HX371" s="97"/>
      <c r="HY371" s="97"/>
      <c r="HZ371" s="97"/>
      <c r="IA371" s="97"/>
      <c r="IB371" s="97"/>
      <c r="IC371" s="97"/>
      <c r="ID371" s="97"/>
      <c r="IE371" s="97"/>
      <c r="IF371" s="97"/>
      <c r="IG371" s="97"/>
      <c r="IH371" s="97"/>
      <c r="II371" s="97"/>
      <c r="IJ371" s="97"/>
      <c r="IK371" s="97"/>
      <c r="IL371" s="97"/>
      <c r="IM371" s="97"/>
      <c r="IN371" s="97"/>
      <c r="IO371" s="97"/>
      <c r="IP371" s="97"/>
      <c r="IQ371" s="97"/>
      <c r="IR371" s="97"/>
      <c r="IS371" s="97"/>
      <c r="IT371" s="97"/>
      <c r="IU371" s="97"/>
      <c r="IV371" s="97"/>
      <c r="IW371" s="97"/>
      <c r="IX371" s="97"/>
      <c r="IY371" s="97"/>
      <c r="IZ371" s="97"/>
      <c r="JA371" s="97"/>
      <c r="JB371" s="97"/>
      <c r="JC371" s="97"/>
      <c r="JD371" s="97"/>
      <c r="JE371" s="97"/>
      <c r="JF371" s="97"/>
      <c r="JG371" s="97"/>
      <c r="JH371" s="97"/>
      <c r="JI371" s="97"/>
      <c r="JJ371" s="97"/>
      <c r="JK371" s="97"/>
      <c r="JL371" s="97"/>
      <c r="JM371" s="97"/>
      <c r="JN371" s="97"/>
      <c r="JO371" s="97"/>
      <c r="JP371" s="97"/>
      <c r="JQ371" s="97"/>
      <c r="JR371" s="97"/>
      <c r="JS371" s="97"/>
      <c r="JT371" s="97"/>
      <c r="JU371" s="97"/>
      <c r="JV371" s="97"/>
      <c r="JW371" s="97"/>
      <c r="JX371" s="97"/>
      <c r="JY371" s="97"/>
      <c r="JZ371" s="97"/>
      <c r="KA371" s="97"/>
      <c r="KB371" s="97"/>
      <c r="KC371" s="97"/>
      <c r="KD371" s="97"/>
      <c r="KE371" s="97"/>
      <c r="KF371" s="97"/>
      <c r="KG371" s="97"/>
      <c r="KH371" s="97"/>
      <c r="KI371" s="97"/>
      <c r="KJ371" s="97"/>
      <c r="KK371" s="97"/>
      <c r="KL371" s="97"/>
      <c r="KM371" s="97"/>
      <c r="KN371" s="97"/>
      <c r="KO371" s="97"/>
      <c r="KP371" s="97"/>
      <c r="KQ371" s="97"/>
      <c r="KR371" s="97"/>
      <c r="KS371" s="97"/>
      <c r="KT371" s="97"/>
      <c r="KU371" s="97"/>
      <c r="KV371" s="97"/>
      <c r="KW371" s="97"/>
      <c r="KX371" s="97"/>
      <c r="KY371" s="97"/>
      <c r="KZ371" s="97"/>
      <c r="LA371" s="97"/>
      <c r="LB371" s="97"/>
      <c r="LC371" s="97"/>
      <c r="LD371" s="97"/>
      <c r="LE371" s="97"/>
      <c r="LF371" s="97"/>
      <c r="LG371" s="97"/>
      <c r="LH371" s="97"/>
      <c r="LI371" s="97"/>
      <c r="LJ371" s="97"/>
      <c r="LK371" s="97"/>
      <c r="LL371" s="97"/>
      <c r="LM371" s="97"/>
      <c r="LN371" s="97"/>
      <c r="LO371" s="97"/>
      <c r="LP371" s="97"/>
      <c r="LQ371" s="97"/>
      <c r="LR371" s="97"/>
      <c r="LS371" s="97"/>
      <c r="LT371" s="97"/>
      <c r="LU371" s="97"/>
      <c r="LV371" s="97"/>
      <c r="LW371" s="97"/>
      <c r="LX371" s="97"/>
      <c r="LY371" s="97"/>
      <c r="LZ371" s="97"/>
      <c r="MA371" s="97"/>
      <c r="MB371" s="97"/>
      <c r="MC371" s="97"/>
      <c r="MD371" s="97"/>
      <c r="ME371" s="97"/>
      <c r="MF371" s="97"/>
      <c r="MG371" s="97"/>
      <c r="MH371" s="97"/>
      <c r="MI371" s="97"/>
      <c r="MJ371" s="97"/>
      <c r="MK371" s="97"/>
      <c r="ML371" s="97"/>
      <c r="MM371" s="97"/>
      <c r="MN371" s="97"/>
      <c r="MO371" s="97"/>
      <c r="MP371" s="97"/>
      <c r="MQ371" s="97"/>
      <c r="MR371" s="97"/>
      <c r="MS371" s="97"/>
      <c r="MT371" s="97"/>
      <c r="MU371" s="97"/>
      <c r="MV371" s="97"/>
      <c r="MW371" s="97"/>
      <c r="MX371" s="97"/>
      <c r="MY371" s="97"/>
      <c r="MZ371" s="97"/>
      <c r="NA371" s="97"/>
      <c r="NB371" s="97"/>
      <c r="NC371" s="97"/>
      <c r="ND371" s="97"/>
      <c r="NE371" s="97"/>
      <c r="NF371" s="97"/>
      <c r="NG371" s="97"/>
      <c r="NH371" s="97"/>
      <c r="NI371" s="97"/>
      <c r="NJ371" s="97"/>
      <c r="NK371" s="97"/>
      <c r="NL371" s="97"/>
      <c r="NM371" s="97"/>
      <c r="NN371" s="97"/>
      <c r="NO371" s="97"/>
      <c r="NP371" s="97"/>
      <c r="NQ371" s="97"/>
      <c r="NR371" s="97"/>
      <c r="NS371" s="97"/>
      <c r="NT371" s="97"/>
      <c r="NU371" s="97"/>
      <c r="NV371" s="97"/>
      <c r="NW371" s="97"/>
      <c r="NX371" s="97"/>
      <c r="NY371" s="97"/>
      <c r="NZ371" s="97"/>
      <c r="OA371" s="97"/>
      <c r="OB371" s="97"/>
      <c r="OC371" s="97"/>
      <c r="OD371" s="97"/>
      <c r="OE371" s="97"/>
      <c r="OF371" s="97"/>
      <c r="OG371" s="97"/>
      <c r="OH371" s="97"/>
      <c r="OI371" s="97"/>
      <c r="OJ371" s="97"/>
      <c r="OK371" s="97"/>
      <c r="OL371" s="97"/>
      <c r="OM371" s="97"/>
      <c r="ON371" s="97"/>
      <c r="OO371" s="97"/>
      <c r="OP371" s="97"/>
      <c r="OQ371" s="97"/>
      <c r="OR371" s="97"/>
      <c r="OS371" s="97"/>
      <c r="OT371" s="97"/>
      <c r="OU371" s="97"/>
      <c r="OV371" s="97"/>
      <c r="OW371" s="97"/>
      <c r="OX371" s="97"/>
      <c r="OY371" s="97"/>
      <c r="OZ371" s="97"/>
      <c r="PA371" s="97"/>
      <c r="PB371" s="97"/>
      <c r="PC371" s="97"/>
      <c r="PD371" s="97"/>
      <c r="PE371" s="97"/>
      <c r="PF371" s="97"/>
      <c r="PG371" s="97"/>
      <c r="PH371" s="97"/>
      <c r="PI371" s="97"/>
      <c r="PJ371" s="97"/>
      <c r="PK371" s="97"/>
      <c r="PL371" s="97"/>
      <c r="PM371" s="97"/>
      <c r="PN371" s="97"/>
      <c r="PO371" s="97"/>
      <c r="PP371" s="97"/>
      <c r="PQ371" s="97"/>
      <c r="PR371" s="97"/>
      <c r="PS371" s="97"/>
      <c r="PT371" s="97"/>
      <c r="PU371" s="97"/>
      <c r="PV371" s="97"/>
      <c r="PW371" s="97"/>
      <c r="PX371" s="97"/>
      <c r="PY371" s="97"/>
      <c r="PZ371" s="97"/>
      <c r="QA371" s="97"/>
      <c r="QB371" s="97"/>
      <c r="QC371" s="97"/>
      <c r="QD371" s="97"/>
      <c r="QE371" s="97"/>
      <c r="QF371" s="97"/>
      <c r="QG371" s="97"/>
      <c r="QH371" s="97"/>
      <c r="QI371" s="97"/>
      <c r="QJ371" s="97"/>
      <c r="QK371" s="97"/>
      <c r="QL371" s="97"/>
      <c r="QM371" s="97"/>
      <c r="QN371" s="97"/>
      <c r="QO371" s="97"/>
      <c r="QP371" s="97"/>
      <c r="QQ371" s="97"/>
      <c r="QR371" s="97"/>
      <c r="QS371" s="97"/>
      <c r="QT371" s="97"/>
      <c r="QU371" s="97"/>
      <c r="QV371" s="97"/>
      <c r="QW371" s="97"/>
      <c r="QX371" s="97"/>
      <c r="QY371" s="97"/>
      <c r="QZ371" s="97"/>
      <c r="RA371" s="97"/>
      <c r="RB371" s="97"/>
      <c r="RC371" s="97"/>
      <c r="RD371" s="97"/>
      <c r="RE371" s="97"/>
      <c r="RF371" s="97"/>
      <c r="RG371" s="97"/>
      <c r="RH371" s="97"/>
      <c r="RI371" s="97"/>
      <c r="RJ371" s="97"/>
      <c r="RK371" s="97"/>
      <c r="RL371" s="97"/>
      <c r="RM371" s="97"/>
      <c r="RN371" s="97"/>
      <c r="RO371" s="97"/>
      <c r="RP371" s="97"/>
      <c r="RQ371" s="97"/>
      <c r="RR371" s="97"/>
      <c r="RS371" s="97"/>
      <c r="RT371" s="97"/>
      <c r="RU371" s="97"/>
      <c r="RV371" s="97"/>
      <c r="RW371" s="97"/>
      <c r="RX371" s="97"/>
      <c r="RY371" s="97"/>
      <c r="RZ371" s="97"/>
      <c r="SA371" s="97"/>
      <c r="SB371" s="97"/>
      <c r="SC371" s="97"/>
      <c r="SD371" s="97"/>
      <c r="SE371" s="97"/>
      <c r="SF371" s="97"/>
      <c r="SG371" s="97"/>
      <c r="SH371" s="97"/>
      <c r="SI371" s="97"/>
      <c r="SJ371" s="97"/>
      <c r="SK371" s="97"/>
      <c r="SL371" s="97"/>
      <c r="SM371" s="97"/>
      <c r="SN371" s="97"/>
      <c r="SO371" s="97"/>
      <c r="SP371" s="97"/>
      <c r="SQ371" s="97"/>
      <c r="SR371" s="97"/>
      <c r="SS371" s="97"/>
      <c r="ST371" s="97"/>
      <c r="SU371" s="97"/>
      <c r="SV371" s="97"/>
      <c r="SW371" s="97"/>
      <c r="SX371" s="97"/>
      <c r="SY371" s="97"/>
      <c r="SZ371" s="97"/>
      <c r="TA371" s="97"/>
      <c r="TB371" s="97"/>
      <c r="TC371" s="97"/>
      <c r="TD371" s="97"/>
      <c r="TE371" s="97"/>
      <c r="TF371" s="97"/>
      <c r="TG371" s="97"/>
      <c r="TH371" s="97"/>
      <c r="TI371" s="97"/>
      <c r="TJ371" s="97"/>
      <c r="TK371" s="97"/>
      <c r="TL371" s="97"/>
      <c r="TM371" s="97"/>
      <c r="TN371" s="97"/>
      <c r="TO371" s="97"/>
      <c r="TP371" s="97"/>
      <c r="TQ371" s="97"/>
      <c r="TR371" s="97"/>
      <c r="TS371" s="97"/>
      <c r="TT371" s="97"/>
      <c r="TU371" s="97"/>
      <c r="TV371" s="97"/>
      <c r="TW371" s="97"/>
      <c r="TX371" s="97"/>
      <c r="TY371" s="97"/>
      <c r="TZ371" s="97"/>
      <c r="UA371" s="97"/>
      <c r="UB371" s="97"/>
      <c r="UC371" s="97"/>
      <c r="UD371" s="97"/>
      <c r="UE371" s="97"/>
      <c r="UF371" s="97"/>
      <c r="UG371" s="97"/>
      <c r="UH371" s="97"/>
      <c r="UI371" s="97"/>
      <c r="UJ371" s="97"/>
      <c r="UK371" s="97"/>
      <c r="UL371" s="97"/>
      <c r="UM371" s="97"/>
      <c r="UN371" s="97"/>
      <c r="UO371" s="97"/>
      <c r="UP371" s="97"/>
      <c r="UQ371" s="97"/>
      <c r="UR371" s="97"/>
      <c r="US371" s="97"/>
      <c r="UT371" s="97"/>
      <c r="UU371" s="97"/>
      <c r="UV371" s="97"/>
      <c r="UW371" s="97"/>
      <c r="UX371" s="97"/>
      <c r="UY371" s="97"/>
      <c r="UZ371" s="97"/>
      <c r="VA371" s="97"/>
      <c r="VB371" s="97"/>
      <c r="VC371" s="97"/>
      <c r="VD371" s="97"/>
      <c r="VE371" s="97"/>
      <c r="VF371" s="97"/>
    </row>
    <row r="372" spans="1:578" s="98" customFormat="1" ht="15">
      <c r="A372" s="84">
        <v>294</v>
      </c>
      <c r="B372" s="29" t="s">
        <v>43</v>
      </c>
      <c r="C372" s="85" t="s">
        <v>44</v>
      </c>
      <c r="D372" s="86">
        <v>203</v>
      </c>
      <c r="E372" s="85" t="s">
        <v>45</v>
      </c>
      <c r="F372" s="25" t="s">
        <v>46</v>
      </c>
      <c r="G372" s="29" t="s">
        <v>896</v>
      </c>
      <c r="H372" s="26" t="s">
        <v>897</v>
      </c>
      <c r="I372" s="89">
        <v>40245</v>
      </c>
      <c r="J372" s="90" t="s">
        <v>58</v>
      </c>
      <c r="K372" s="90"/>
      <c r="L372" s="88">
        <v>40</v>
      </c>
      <c r="M372" s="88" t="s">
        <v>49</v>
      </c>
      <c r="N372" s="88" t="s">
        <v>59</v>
      </c>
      <c r="O372" s="26" t="s">
        <v>864</v>
      </c>
      <c r="P372" s="87" t="s">
        <v>1181</v>
      </c>
      <c r="Q372" s="34" t="s">
        <v>1148</v>
      </c>
      <c r="R372" s="88">
        <v>1</v>
      </c>
      <c r="S372" s="92">
        <v>15394.5</v>
      </c>
      <c r="T372" s="92">
        <v>521.74</v>
      </c>
      <c r="U372" s="92"/>
      <c r="V372" s="91">
        <f t="shared" si="151"/>
        <v>15916.24</v>
      </c>
      <c r="W372" s="92"/>
      <c r="X372" s="92">
        <f t="shared" si="162"/>
        <v>2387.4359999999997</v>
      </c>
      <c r="Y372" s="92">
        <f t="shared" si="152"/>
        <v>18303.675999999999</v>
      </c>
      <c r="Z372" s="92">
        <v>1114</v>
      </c>
      <c r="AA372" s="92">
        <v>679</v>
      </c>
      <c r="AB372" s="93">
        <f>102.68*2</f>
        <v>205.36</v>
      </c>
      <c r="AC372" s="92">
        <f t="shared" si="153"/>
        <v>3203.1432999999997</v>
      </c>
      <c r="AD372" s="92">
        <f t="shared" si="154"/>
        <v>549.11027999999999</v>
      </c>
      <c r="AE372" s="92">
        <f t="shared" si="155"/>
        <v>933.4874759999999</v>
      </c>
      <c r="AF372" s="92">
        <f t="shared" si="156"/>
        <v>366.07351999999997</v>
      </c>
      <c r="AG372" s="92">
        <f t="shared" si="157"/>
        <v>3349.4459999999999</v>
      </c>
      <c r="AH372" s="92">
        <f t="shared" si="158"/>
        <v>33494.46</v>
      </c>
      <c r="AI372" s="92">
        <f t="shared" si="159"/>
        <v>10048.338</v>
      </c>
      <c r="AJ372" s="92">
        <f t="shared" si="161"/>
        <v>29261.537576000002</v>
      </c>
      <c r="AK372" s="92">
        <f t="shared" si="160"/>
        <v>351138.45091200003</v>
      </c>
      <c r="AL372" s="92"/>
      <c r="AM372" s="92"/>
      <c r="AN372" s="92"/>
      <c r="AO372" s="92"/>
      <c r="AP372" s="97"/>
      <c r="AQ372" s="94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7"/>
      <c r="CG372" s="97"/>
      <c r="CH372" s="97"/>
      <c r="CI372" s="97"/>
      <c r="CJ372" s="97"/>
      <c r="CK372" s="97"/>
      <c r="CL372" s="97"/>
      <c r="CM372" s="97"/>
      <c r="CN372" s="97"/>
      <c r="CO372" s="97"/>
      <c r="CP372" s="97"/>
      <c r="CQ372" s="97"/>
      <c r="CR372" s="97"/>
      <c r="CS372" s="97"/>
      <c r="CT372" s="97"/>
      <c r="CU372" s="97"/>
      <c r="CV372" s="97"/>
      <c r="CW372" s="97"/>
      <c r="CX372" s="97"/>
      <c r="CY372" s="97"/>
      <c r="CZ372" s="97"/>
      <c r="DA372" s="97"/>
      <c r="DB372" s="97"/>
      <c r="DC372" s="97"/>
      <c r="DD372" s="97"/>
      <c r="DE372" s="97"/>
      <c r="DF372" s="97"/>
      <c r="DG372" s="97"/>
      <c r="DH372" s="97"/>
      <c r="DI372" s="97"/>
      <c r="DJ372" s="97"/>
      <c r="DK372" s="97"/>
      <c r="DL372" s="97"/>
      <c r="DM372" s="97"/>
      <c r="DN372" s="97"/>
      <c r="DO372" s="97"/>
      <c r="DP372" s="97"/>
      <c r="DQ372" s="97"/>
      <c r="DR372" s="97"/>
      <c r="DS372" s="97"/>
      <c r="DT372" s="97"/>
      <c r="DU372" s="97"/>
      <c r="DV372" s="97"/>
      <c r="DW372" s="97"/>
      <c r="DX372" s="97"/>
      <c r="DY372" s="97"/>
      <c r="DZ372" s="97"/>
      <c r="EA372" s="97"/>
      <c r="EB372" s="97"/>
      <c r="EC372" s="97"/>
      <c r="ED372" s="97"/>
      <c r="EE372" s="97"/>
      <c r="EF372" s="97"/>
      <c r="EG372" s="97"/>
      <c r="EH372" s="97"/>
      <c r="EI372" s="97"/>
      <c r="EJ372" s="97"/>
      <c r="EK372" s="97"/>
      <c r="EL372" s="97"/>
      <c r="EM372" s="97"/>
      <c r="EN372" s="97"/>
      <c r="EO372" s="97"/>
      <c r="EP372" s="97"/>
      <c r="EQ372" s="97"/>
      <c r="ER372" s="97"/>
      <c r="ES372" s="97"/>
      <c r="ET372" s="97"/>
      <c r="EU372" s="97"/>
      <c r="EV372" s="97"/>
      <c r="EW372" s="97"/>
      <c r="EX372" s="97"/>
      <c r="EY372" s="97"/>
      <c r="EZ372" s="97"/>
      <c r="FA372" s="97"/>
      <c r="FB372" s="97"/>
      <c r="FC372" s="97"/>
      <c r="FD372" s="97"/>
      <c r="FE372" s="97"/>
      <c r="FF372" s="97"/>
      <c r="FG372" s="97"/>
      <c r="FH372" s="97"/>
      <c r="FI372" s="97"/>
      <c r="FJ372" s="97"/>
      <c r="FK372" s="97"/>
      <c r="FL372" s="97"/>
      <c r="FM372" s="97"/>
      <c r="FN372" s="97"/>
      <c r="FO372" s="97"/>
      <c r="FP372" s="97"/>
      <c r="FQ372" s="97"/>
      <c r="FR372" s="97"/>
      <c r="FS372" s="97"/>
      <c r="FT372" s="97"/>
      <c r="FU372" s="97"/>
      <c r="FV372" s="97"/>
      <c r="FW372" s="97"/>
      <c r="FX372" s="97"/>
      <c r="FY372" s="97"/>
      <c r="FZ372" s="97"/>
      <c r="GA372" s="97"/>
      <c r="GB372" s="97"/>
      <c r="GC372" s="97"/>
      <c r="GD372" s="97"/>
      <c r="GE372" s="97"/>
      <c r="GF372" s="97"/>
      <c r="GG372" s="97"/>
      <c r="GH372" s="97"/>
      <c r="GI372" s="97"/>
      <c r="GJ372" s="97"/>
      <c r="GK372" s="97"/>
      <c r="GL372" s="97"/>
      <c r="GM372" s="97"/>
      <c r="GN372" s="97"/>
      <c r="GO372" s="97"/>
      <c r="GP372" s="97"/>
      <c r="GQ372" s="97"/>
      <c r="GR372" s="97"/>
      <c r="GS372" s="97"/>
      <c r="GT372" s="97"/>
      <c r="GU372" s="97"/>
      <c r="GV372" s="97"/>
      <c r="GW372" s="97"/>
      <c r="GX372" s="97"/>
      <c r="GY372" s="97"/>
      <c r="GZ372" s="97"/>
      <c r="HA372" s="97"/>
      <c r="HB372" s="97"/>
      <c r="HC372" s="97"/>
      <c r="HD372" s="97"/>
      <c r="HE372" s="97"/>
      <c r="HF372" s="97"/>
      <c r="HG372" s="97"/>
      <c r="HH372" s="97"/>
      <c r="HI372" s="97"/>
      <c r="HJ372" s="97"/>
      <c r="HK372" s="97"/>
      <c r="HL372" s="97"/>
      <c r="HM372" s="97"/>
      <c r="HN372" s="97"/>
      <c r="HO372" s="97"/>
      <c r="HP372" s="97"/>
      <c r="HQ372" s="97"/>
      <c r="HR372" s="97"/>
      <c r="HS372" s="97"/>
      <c r="HT372" s="97"/>
      <c r="HU372" s="97"/>
      <c r="HV372" s="97"/>
      <c r="HW372" s="97"/>
      <c r="HX372" s="97"/>
      <c r="HY372" s="97"/>
      <c r="HZ372" s="97"/>
      <c r="IA372" s="97"/>
      <c r="IB372" s="97"/>
      <c r="IC372" s="97"/>
      <c r="ID372" s="97"/>
      <c r="IE372" s="97"/>
      <c r="IF372" s="97"/>
      <c r="IG372" s="97"/>
      <c r="IH372" s="97"/>
      <c r="II372" s="97"/>
      <c r="IJ372" s="97"/>
      <c r="IK372" s="97"/>
      <c r="IL372" s="97"/>
      <c r="IM372" s="97"/>
      <c r="IN372" s="97"/>
      <c r="IO372" s="97"/>
      <c r="IP372" s="97"/>
      <c r="IQ372" s="97"/>
      <c r="IR372" s="97"/>
      <c r="IS372" s="97"/>
      <c r="IT372" s="97"/>
      <c r="IU372" s="97"/>
      <c r="IV372" s="97"/>
      <c r="IW372" s="97"/>
      <c r="IX372" s="97"/>
      <c r="IY372" s="97"/>
      <c r="IZ372" s="97"/>
      <c r="JA372" s="97"/>
      <c r="JB372" s="97"/>
      <c r="JC372" s="97"/>
      <c r="JD372" s="97"/>
      <c r="JE372" s="97"/>
      <c r="JF372" s="97"/>
      <c r="JG372" s="97"/>
      <c r="JH372" s="97"/>
      <c r="JI372" s="97"/>
      <c r="JJ372" s="97"/>
      <c r="JK372" s="97"/>
      <c r="JL372" s="97"/>
      <c r="JM372" s="97"/>
      <c r="JN372" s="97"/>
      <c r="JO372" s="97"/>
      <c r="JP372" s="97"/>
      <c r="JQ372" s="97"/>
      <c r="JR372" s="97"/>
      <c r="JS372" s="97"/>
      <c r="JT372" s="97"/>
      <c r="JU372" s="97"/>
      <c r="JV372" s="97"/>
      <c r="JW372" s="97"/>
      <c r="JX372" s="97"/>
      <c r="JY372" s="97"/>
      <c r="JZ372" s="97"/>
      <c r="KA372" s="97"/>
      <c r="KB372" s="97"/>
      <c r="KC372" s="97"/>
      <c r="KD372" s="97"/>
      <c r="KE372" s="97"/>
      <c r="KF372" s="97"/>
      <c r="KG372" s="97"/>
      <c r="KH372" s="97"/>
      <c r="KI372" s="97"/>
      <c r="KJ372" s="97"/>
      <c r="KK372" s="97"/>
      <c r="KL372" s="97"/>
      <c r="KM372" s="97"/>
      <c r="KN372" s="97"/>
      <c r="KO372" s="97"/>
      <c r="KP372" s="97"/>
      <c r="KQ372" s="97"/>
      <c r="KR372" s="97"/>
      <c r="KS372" s="97"/>
      <c r="KT372" s="97"/>
      <c r="KU372" s="97"/>
      <c r="KV372" s="97"/>
      <c r="KW372" s="97"/>
      <c r="KX372" s="97"/>
      <c r="KY372" s="97"/>
      <c r="KZ372" s="97"/>
      <c r="LA372" s="97"/>
      <c r="LB372" s="97"/>
      <c r="LC372" s="97"/>
      <c r="LD372" s="97"/>
      <c r="LE372" s="97"/>
      <c r="LF372" s="97"/>
      <c r="LG372" s="97"/>
      <c r="LH372" s="97"/>
      <c r="LI372" s="97"/>
      <c r="LJ372" s="97"/>
      <c r="LK372" s="97"/>
      <c r="LL372" s="97"/>
      <c r="LM372" s="97"/>
      <c r="LN372" s="97"/>
      <c r="LO372" s="97"/>
      <c r="LP372" s="97"/>
      <c r="LQ372" s="97"/>
      <c r="LR372" s="97"/>
      <c r="LS372" s="97"/>
      <c r="LT372" s="97"/>
      <c r="LU372" s="97"/>
      <c r="LV372" s="97"/>
      <c r="LW372" s="97"/>
      <c r="LX372" s="97"/>
      <c r="LY372" s="97"/>
      <c r="LZ372" s="97"/>
      <c r="MA372" s="97"/>
      <c r="MB372" s="97"/>
      <c r="MC372" s="97"/>
      <c r="MD372" s="97"/>
      <c r="ME372" s="97"/>
      <c r="MF372" s="97"/>
      <c r="MG372" s="97"/>
      <c r="MH372" s="97"/>
      <c r="MI372" s="97"/>
      <c r="MJ372" s="97"/>
      <c r="MK372" s="97"/>
      <c r="ML372" s="97"/>
      <c r="MM372" s="97"/>
      <c r="MN372" s="97"/>
      <c r="MO372" s="97"/>
      <c r="MP372" s="97"/>
      <c r="MQ372" s="97"/>
      <c r="MR372" s="97"/>
      <c r="MS372" s="97"/>
      <c r="MT372" s="97"/>
      <c r="MU372" s="97"/>
      <c r="MV372" s="97"/>
      <c r="MW372" s="97"/>
      <c r="MX372" s="97"/>
      <c r="MY372" s="97"/>
      <c r="MZ372" s="97"/>
      <c r="NA372" s="97"/>
      <c r="NB372" s="97"/>
      <c r="NC372" s="97"/>
      <c r="ND372" s="97"/>
      <c r="NE372" s="97"/>
      <c r="NF372" s="97"/>
      <c r="NG372" s="97"/>
      <c r="NH372" s="97"/>
      <c r="NI372" s="97"/>
      <c r="NJ372" s="97"/>
      <c r="NK372" s="97"/>
      <c r="NL372" s="97"/>
      <c r="NM372" s="97"/>
      <c r="NN372" s="97"/>
      <c r="NO372" s="97"/>
      <c r="NP372" s="97"/>
      <c r="NQ372" s="97"/>
      <c r="NR372" s="97"/>
      <c r="NS372" s="97"/>
      <c r="NT372" s="97"/>
      <c r="NU372" s="97"/>
      <c r="NV372" s="97"/>
      <c r="NW372" s="97"/>
      <c r="NX372" s="97"/>
      <c r="NY372" s="97"/>
      <c r="NZ372" s="97"/>
      <c r="OA372" s="97"/>
      <c r="OB372" s="97"/>
      <c r="OC372" s="97"/>
      <c r="OD372" s="97"/>
      <c r="OE372" s="97"/>
      <c r="OF372" s="97"/>
      <c r="OG372" s="97"/>
      <c r="OH372" s="97"/>
      <c r="OI372" s="97"/>
      <c r="OJ372" s="97"/>
      <c r="OK372" s="97"/>
      <c r="OL372" s="97"/>
      <c r="OM372" s="97"/>
      <c r="ON372" s="97"/>
      <c r="OO372" s="97"/>
      <c r="OP372" s="97"/>
      <c r="OQ372" s="97"/>
      <c r="OR372" s="97"/>
      <c r="OS372" s="97"/>
      <c r="OT372" s="97"/>
      <c r="OU372" s="97"/>
      <c r="OV372" s="97"/>
      <c r="OW372" s="97"/>
      <c r="OX372" s="97"/>
      <c r="OY372" s="97"/>
      <c r="OZ372" s="97"/>
      <c r="PA372" s="97"/>
      <c r="PB372" s="97"/>
      <c r="PC372" s="97"/>
      <c r="PD372" s="97"/>
      <c r="PE372" s="97"/>
      <c r="PF372" s="97"/>
      <c r="PG372" s="97"/>
      <c r="PH372" s="97"/>
      <c r="PI372" s="97"/>
      <c r="PJ372" s="97"/>
      <c r="PK372" s="97"/>
      <c r="PL372" s="97"/>
      <c r="PM372" s="97"/>
      <c r="PN372" s="97"/>
      <c r="PO372" s="97"/>
      <c r="PP372" s="97"/>
      <c r="PQ372" s="97"/>
      <c r="PR372" s="97"/>
      <c r="PS372" s="97"/>
      <c r="PT372" s="97"/>
      <c r="PU372" s="97"/>
      <c r="PV372" s="97"/>
      <c r="PW372" s="97"/>
      <c r="PX372" s="97"/>
      <c r="PY372" s="97"/>
      <c r="PZ372" s="97"/>
      <c r="QA372" s="97"/>
      <c r="QB372" s="97"/>
      <c r="QC372" s="97"/>
      <c r="QD372" s="97"/>
      <c r="QE372" s="97"/>
      <c r="QF372" s="97"/>
      <c r="QG372" s="97"/>
      <c r="QH372" s="97"/>
      <c r="QI372" s="97"/>
      <c r="QJ372" s="97"/>
      <c r="QK372" s="97"/>
      <c r="QL372" s="97"/>
      <c r="QM372" s="97"/>
      <c r="QN372" s="97"/>
      <c r="QO372" s="97"/>
      <c r="QP372" s="97"/>
      <c r="QQ372" s="97"/>
      <c r="QR372" s="97"/>
      <c r="QS372" s="97"/>
      <c r="QT372" s="97"/>
      <c r="QU372" s="97"/>
      <c r="QV372" s="97"/>
      <c r="QW372" s="97"/>
      <c r="QX372" s="97"/>
      <c r="QY372" s="97"/>
      <c r="QZ372" s="97"/>
      <c r="RA372" s="97"/>
      <c r="RB372" s="97"/>
      <c r="RC372" s="97"/>
      <c r="RD372" s="97"/>
      <c r="RE372" s="97"/>
      <c r="RF372" s="97"/>
      <c r="RG372" s="97"/>
      <c r="RH372" s="97"/>
      <c r="RI372" s="97"/>
      <c r="RJ372" s="97"/>
      <c r="RK372" s="97"/>
      <c r="RL372" s="97"/>
      <c r="RM372" s="97"/>
      <c r="RN372" s="97"/>
      <c r="RO372" s="97"/>
      <c r="RP372" s="97"/>
      <c r="RQ372" s="97"/>
      <c r="RR372" s="97"/>
      <c r="RS372" s="97"/>
      <c r="RT372" s="97"/>
      <c r="RU372" s="97"/>
      <c r="RV372" s="97"/>
      <c r="RW372" s="97"/>
      <c r="RX372" s="97"/>
      <c r="RY372" s="97"/>
      <c r="RZ372" s="97"/>
      <c r="SA372" s="97"/>
      <c r="SB372" s="97"/>
      <c r="SC372" s="97"/>
      <c r="SD372" s="97"/>
      <c r="SE372" s="97"/>
      <c r="SF372" s="97"/>
      <c r="SG372" s="97"/>
      <c r="SH372" s="97"/>
      <c r="SI372" s="97"/>
      <c r="SJ372" s="97"/>
      <c r="SK372" s="97"/>
      <c r="SL372" s="97"/>
      <c r="SM372" s="97"/>
      <c r="SN372" s="97"/>
      <c r="SO372" s="97"/>
      <c r="SP372" s="97"/>
      <c r="SQ372" s="97"/>
      <c r="SR372" s="97"/>
      <c r="SS372" s="97"/>
      <c r="ST372" s="97"/>
      <c r="SU372" s="97"/>
      <c r="SV372" s="97"/>
      <c r="SW372" s="97"/>
      <c r="SX372" s="97"/>
      <c r="SY372" s="97"/>
      <c r="SZ372" s="97"/>
      <c r="TA372" s="97"/>
      <c r="TB372" s="97"/>
      <c r="TC372" s="97"/>
      <c r="TD372" s="97"/>
      <c r="TE372" s="97"/>
      <c r="TF372" s="97"/>
      <c r="TG372" s="97"/>
      <c r="TH372" s="97"/>
      <c r="TI372" s="97"/>
      <c r="TJ372" s="97"/>
      <c r="TK372" s="97"/>
      <c r="TL372" s="97"/>
      <c r="TM372" s="97"/>
      <c r="TN372" s="97"/>
      <c r="TO372" s="97"/>
      <c r="TP372" s="97"/>
      <c r="TQ372" s="97"/>
      <c r="TR372" s="97"/>
      <c r="TS372" s="97"/>
      <c r="TT372" s="97"/>
      <c r="TU372" s="97"/>
      <c r="TV372" s="97"/>
      <c r="TW372" s="97"/>
      <c r="TX372" s="97"/>
      <c r="TY372" s="97"/>
      <c r="TZ372" s="97"/>
      <c r="UA372" s="97"/>
      <c r="UB372" s="97"/>
      <c r="UC372" s="97"/>
      <c r="UD372" s="97"/>
      <c r="UE372" s="97"/>
      <c r="UF372" s="97"/>
      <c r="UG372" s="97"/>
      <c r="UH372" s="97"/>
      <c r="UI372" s="97"/>
      <c r="UJ372" s="97"/>
      <c r="UK372" s="97"/>
      <c r="UL372" s="97"/>
      <c r="UM372" s="97"/>
      <c r="UN372" s="97"/>
      <c r="UO372" s="97"/>
      <c r="UP372" s="97"/>
      <c r="UQ372" s="97"/>
      <c r="UR372" s="97"/>
      <c r="US372" s="97"/>
      <c r="UT372" s="97"/>
      <c r="UU372" s="97"/>
      <c r="UV372" s="97"/>
      <c r="UW372" s="97"/>
      <c r="UX372" s="97"/>
      <c r="UY372" s="97"/>
      <c r="UZ372" s="97"/>
      <c r="VA372" s="97"/>
      <c r="VB372" s="97"/>
      <c r="VC372" s="97"/>
      <c r="VD372" s="97"/>
      <c r="VE372" s="97"/>
      <c r="VF372" s="97"/>
    </row>
    <row r="373" spans="1:578" s="98" customFormat="1" ht="15">
      <c r="A373" s="84">
        <v>295</v>
      </c>
      <c r="B373" s="29" t="s">
        <v>43</v>
      </c>
      <c r="C373" s="85" t="s">
        <v>44</v>
      </c>
      <c r="D373" s="86">
        <v>203</v>
      </c>
      <c r="E373" s="85" t="s">
        <v>45</v>
      </c>
      <c r="F373" s="25" t="s">
        <v>46</v>
      </c>
      <c r="G373" s="29" t="s">
        <v>898</v>
      </c>
      <c r="H373" s="26" t="s">
        <v>899</v>
      </c>
      <c r="I373" s="89">
        <v>37303</v>
      </c>
      <c r="J373" s="90">
        <v>11</v>
      </c>
      <c r="K373" s="90"/>
      <c r="L373" s="88">
        <v>40</v>
      </c>
      <c r="M373" s="88" t="s">
        <v>49</v>
      </c>
      <c r="N373" s="88" t="s">
        <v>59</v>
      </c>
      <c r="O373" s="36" t="s">
        <v>900</v>
      </c>
      <c r="P373" s="87" t="s">
        <v>1181</v>
      </c>
      <c r="Q373" s="34" t="s">
        <v>1148</v>
      </c>
      <c r="R373" s="88">
        <v>1</v>
      </c>
      <c r="S373" s="92">
        <v>19633</v>
      </c>
      <c r="T373" s="92">
        <v>521.74</v>
      </c>
      <c r="U373" s="92"/>
      <c r="V373" s="91">
        <f t="shared" si="151"/>
        <v>20154.740000000002</v>
      </c>
      <c r="W373" s="92"/>
      <c r="X373" s="92">
        <f t="shared" si="162"/>
        <v>3023.2110000000002</v>
      </c>
      <c r="Y373" s="92">
        <f t="shared" si="152"/>
        <v>23177.951000000001</v>
      </c>
      <c r="Z373" s="92">
        <v>1114</v>
      </c>
      <c r="AA373" s="92">
        <v>679</v>
      </c>
      <c r="AB373" s="93">
        <f>102.68*4</f>
        <v>410.72</v>
      </c>
      <c r="AC373" s="92">
        <f t="shared" si="153"/>
        <v>4056.1414249999998</v>
      </c>
      <c r="AD373" s="92">
        <f t="shared" si="154"/>
        <v>695.33852999999999</v>
      </c>
      <c r="AE373" s="92">
        <f t="shared" si="155"/>
        <v>1182.075501</v>
      </c>
      <c r="AF373" s="92">
        <f t="shared" si="156"/>
        <v>463.55902000000003</v>
      </c>
      <c r="AG373" s="92">
        <f t="shared" si="157"/>
        <v>4161.8251666666665</v>
      </c>
      <c r="AH373" s="92">
        <f t="shared" si="158"/>
        <v>41618.251666666671</v>
      </c>
      <c r="AI373" s="92">
        <f t="shared" si="159"/>
        <v>12485.4755</v>
      </c>
      <c r="AJ373" s="92">
        <f t="shared" si="161"/>
        <v>36634.248170444451</v>
      </c>
      <c r="AK373" s="92">
        <f t="shared" si="160"/>
        <v>439610.97804533341</v>
      </c>
      <c r="AL373" s="92"/>
      <c r="AM373" s="92"/>
      <c r="AN373" s="92"/>
      <c r="AO373" s="92"/>
      <c r="AP373" s="97"/>
      <c r="AQ373" s="94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  <c r="CT373" s="97"/>
      <c r="CU373" s="97"/>
      <c r="CV373" s="97"/>
      <c r="CW373" s="97"/>
      <c r="CX373" s="97"/>
      <c r="CY373" s="97"/>
      <c r="CZ373" s="97"/>
      <c r="DA373" s="97"/>
      <c r="DB373" s="97"/>
      <c r="DC373" s="97"/>
      <c r="DD373" s="97"/>
      <c r="DE373" s="97"/>
      <c r="DF373" s="97"/>
      <c r="DG373" s="97"/>
      <c r="DH373" s="97"/>
      <c r="DI373" s="97"/>
      <c r="DJ373" s="97"/>
      <c r="DK373" s="97"/>
      <c r="DL373" s="97"/>
      <c r="DM373" s="97"/>
      <c r="DN373" s="97"/>
      <c r="DO373" s="97"/>
      <c r="DP373" s="97"/>
      <c r="DQ373" s="97"/>
      <c r="DR373" s="97"/>
      <c r="DS373" s="97"/>
      <c r="DT373" s="97"/>
      <c r="DU373" s="97"/>
      <c r="DV373" s="97"/>
      <c r="DW373" s="97"/>
      <c r="DX373" s="97"/>
      <c r="DY373" s="97"/>
      <c r="DZ373" s="97"/>
      <c r="EA373" s="97"/>
      <c r="EB373" s="97"/>
      <c r="EC373" s="97"/>
      <c r="ED373" s="97"/>
      <c r="EE373" s="97"/>
      <c r="EF373" s="97"/>
      <c r="EG373" s="97"/>
      <c r="EH373" s="97"/>
      <c r="EI373" s="97"/>
      <c r="EJ373" s="97"/>
      <c r="EK373" s="97"/>
      <c r="EL373" s="97"/>
      <c r="EM373" s="97"/>
      <c r="EN373" s="97"/>
      <c r="EO373" s="97"/>
      <c r="EP373" s="97"/>
      <c r="EQ373" s="97"/>
      <c r="ER373" s="97"/>
      <c r="ES373" s="97"/>
      <c r="ET373" s="97"/>
      <c r="EU373" s="97"/>
      <c r="EV373" s="97"/>
      <c r="EW373" s="97"/>
      <c r="EX373" s="97"/>
      <c r="EY373" s="97"/>
      <c r="EZ373" s="97"/>
      <c r="FA373" s="97"/>
      <c r="FB373" s="97"/>
      <c r="FC373" s="97"/>
      <c r="FD373" s="97"/>
      <c r="FE373" s="97"/>
      <c r="FF373" s="97"/>
      <c r="FG373" s="97"/>
      <c r="FH373" s="97"/>
      <c r="FI373" s="97"/>
      <c r="FJ373" s="97"/>
      <c r="FK373" s="97"/>
      <c r="FL373" s="97"/>
      <c r="FM373" s="97"/>
      <c r="FN373" s="97"/>
      <c r="FO373" s="97"/>
      <c r="FP373" s="97"/>
      <c r="FQ373" s="97"/>
      <c r="FR373" s="97"/>
      <c r="FS373" s="97"/>
      <c r="FT373" s="97"/>
      <c r="FU373" s="97"/>
      <c r="FV373" s="97"/>
      <c r="FW373" s="97"/>
      <c r="FX373" s="97"/>
      <c r="FY373" s="97"/>
      <c r="FZ373" s="97"/>
      <c r="GA373" s="97"/>
      <c r="GB373" s="97"/>
      <c r="GC373" s="97"/>
      <c r="GD373" s="97"/>
      <c r="GE373" s="97"/>
      <c r="GF373" s="97"/>
      <c r="GG373" s="97"/>
      <c r="GH373" s="97"/>
      <c r="GI373" s="97"/>
      <c r="GJ373" s="97"/>
      <c r="GK373" s="97"/>
      <c r="GL373" s="97"/>
      <c r="GM373" s="97"/>
      <c r="GN373" s="97"/>
      <c r="GO373" s="97"/>
      <c r="GP373" s="97"/>
      <c r="GQ373" s="97"/>
      <c r="GR373" s="97"/>
      <c r="GS373" s="97"/>
      <c r="GT373" s="97"/>
      <c r="GU373" s="97"/>
      <c r="GV373" s="97"/>
      <c r="GW373" s="97"/>
      <c r="GX373" s="97"/>
      <c r="GY373" s="97"/>
      <c r="GZ373" s="97"/>
      <c r="HA373" s="97"/>
      <c r="HB373" s="97"/>
      <c r="HC373" s="97"/>
      <c r="HD373" s="97"/>
      <c r="HE373" s="97"/>
      <c r="HF373" s="97"/>
      <c r="HG373" s="97"/>
      <c r="HH373" s="97"/>
      <c r="HI373" s="97"/>
      <c r="HJ373" s="97"/>
      <c r="HK373" s="97"/>
      <c r="HL373" s="97"/>
      <c r="HM373" s="97"/>
      <c r="HN373" s="97"/>
      <c r="HO373" s="97"/>
      <c r="HP373" s="97"/>
      <c r="HQ373" s="97"/>
      <c r="HR373" s="97"/>
      <c r="HS373" s="97"/>
      <c r="HT373" s="97"/>
      <c r="HU373" s="97"/>
      <c r="HV373" s="97"/>
      <c r="HW373" s="97"/>
      <c r="HX373" s="97"/>
      <c r="HY373" s="97"/>
      <c r="HZ373" s="97"/>
      <c r="IA373" s="97"/>
      <c r="IB373" s="97"/>
      <c r="IC373" s="97"/>
      <c r="ID373" s="97"/>
      <c r="IE373" s="97"/>
      <c r="IF373" s="97"/>
      <c r="IG373" s="97"/>
      <c r="IH373" s="97"/>
      <c r="II373" s="97"/>
      <c r="IJ373" s="97"/>
      <c r="IK373" s="97"/>
      <c r="IL373" s="97"/>
      <c r="IM373" s="97"/>
      <c r="IN373" s="97"/>
      <c r="IO373" s="97"/>
      <c r="IP373" s="97"/>
      <c r="IQ373" s="97"/>
      <c r="IR373" s="97"/>
      <c r="IS373" s="97"/>
      <c r="IT373" s="97"/>
      <c r="IU373" s="97"/>
      <c r="IV373" s="97"/>
      <c r="IW373" s="97"/>
      <c r="IX373" s="97"/>
      <c r="IY373" s="97"/>
      <c r="IZ373" s="97"/>
      <c r="JA373" s="97"/>
      <c r="JB373" s="97"/>
      <c r="JC373" s="97"/>
      <c r="JD373" s="97"/>
      <c r="JE373" s="97"/>
      <c r="JF373" s="97"/>
      <c r="JG373" s="97"/>
      <c r="JH373" s="97"/>
      <c r="JI373" s="97"/>
      <c r="JJ373" s="97"/>
      <c r="JK373" s="97"/>
      <c r="JL373" s="97"/>
      <c r="JM373" s="97"/>
      <c r="JN373" s="97"/>
      <c r="JO373" s="97"/>
      <c r="JP373" s="97"/>
      <c r="JQ373" s="97"/>
      <c r="JR373" s="97"/>
      <c r="JS373" s="97"/>
      <c r="JT373" s="97"/>
      <c r="JU373" s="97"/>
      <c r="JV373" s="97"/>
      <c r="JW373" s="97"/>
      <c r="JX373" s="97"/>
      <c r="JY373" s="97"/>
      <c r="JZ373" s="97"/>
      <c r="KA373" s="97"/>
      <c r="KB373" s="97"/>
      <c r="KC373" s="97"/>
      <c r="KD373" s="97"/>
      <c r="KE373" s="97"/>
      <c r="KF373" s="97"/>
      <c r="KG373" s="97"/>
      <c r="KH373" s="97"/>
      <c r="KI373" s="97"/>
      <c r="KJ373" s="97"/>
      <c r="KK373" s="97"/>
      <c r="KL373" s="97"/>
      <c r="KM373" s="97"/>
      <c r="KN373" s="97"/>
      <c r="KO373" s="97"/>
      <c r="KP373" s="97"/>
      <c r="KQ373" s="97"/>
      <c r="KR373" s="97"/>
      <c r="KS373" s="97"/>
      <c r="KT373" s="97"/>
      <c r="KU373" s="97"/>
      <c r="KV373" s="97"/>
      <c r="KW373" s="97"/>
      <c r="KX373" s="97"/>
      <c r="KY373" s="97"/>
      <c r="KZ373" s="97"/>
      <c r="LA373" s="97"/>
      <c r="LB373" s="97"/>
      <c r="LC373" s="97"/>
      <c r="LD373" s="97"/>
      <c r="LE373" s="97"/>
      <c r="LF373" s="97"/>
      <c r="LG373" s="97"/>
      <c r="LH373" s="97"/>
      <c r="LI373" s="97"/>
      <c r="LJ373" s="97"/>
      <c r="LK373" s="97"/>
      <c r="LL373" s="97"/>
      <c r="LM373" s="97"/>
      <c r="LN373" s="97"/>
      <c r="LO373" s="97"/>
      <c r="LP373" s="97"/>
      <c r="LQ373" s="97"/>
      <c r="LR373" s="97"/>
      <c r="LS373" s="97"/>
      <c r="LT373" s="97"/>
      <c r="LU373" s="97"/>
      <c r="LV373" s="97"/>
      <c r="LW373" s="97"/>
      <c r="LX373" s="97"/>
      <c r="LY373" s="97"/>
      <c r="LZ373" s="97"/>
      <c r="MA373" s="97"/>
      <c r="MB373" s="97"/>
      <c r="MC373" s="97"/>
      <c r="MD373" s="97"/>
      <c r="ME373" s="97"/>
      <c r="MF373" s="97"/>
      <c r="MG373" s="97"/>
      <c r="MH373" s="97"/>
      <c r="MI373" s="97"/>
      <c r="MJ373" s="97"/>
      <c r="MK373" s="97"/>
      <c r="ML373" s="97"/>
      <c r="MM373" s="97"/>
      <c r="MN373" s="97"/>
      <c r="MO373" s="97"/>
      <c r="MP373" s="97"/>
      <c r="MQ373" s="97"/>
      <c r="MR373" s="97"/>
      <c r="MS373" s="97"/>
      <c r="MT373" s="97"/>
      <c r="MU373" s="97"/>
      <c r="MV373" s="97"/>
      <c r="MW373" s="97"/>
      <c r="MX373" s="97"/>
      <c r="MY373" s="97"/>
      <c r="MZ373" s="97"/>
      <c r="NA373" s="97"/>
      <c r="NB373" s="97"/>
      <c r="NC373" s="97"/>
      <c r="ND373" s="97"/>
      <c r="NE373" s="97"/>
      <c r="NF373" s="97"/>
      <c r="NG373" s="97"/>
      <c r="NH373" s="97"/>
      <c r="NI373" s="97"/>
      <c r="NJ373" s="97"/>
      <c r="NK373" s="97"/>
      <c r="NL373" s="97"/>
      <c r="NM373" s="97"/>
      <c r="NN373" s="97"/>
      <c r="NO373" s="97"/>
      <c r="NP373" s="97"/>
      <c r="NQ373" s="97"/>
      <c r="NR373" s="97"/>
      <c r="NS373" s="97"/>
      <c r="NT373" s="97"/>
      <c r="NU373" s="97"/>
      <c r="NV373" s="97"/>
      <c r="NW373" s="97"/>
      <c r="NX373" s="97"/>
      <c r="NY373" s="97"/>
      <c r="NZ373" s="97"/>
      <c r="OA373" s="97"/>
      <c r="OB373" s="97"/>
      <c r="OC373" s="97"/>
      <c r="OD373" s="97"/>
      <c r="OE373" s="97"/>
      <c r="OF373" s="97"/>
      <c r="OG373" s="97"/>
      <c r="OH373" s="97"/>
      <c r="OI373" s="97"/>
      <c r="OJ373" s="97"/>
      <c r="OK373" s="97"/>
      <c r="OL373" s="97"/>
      <c r="OM373" s="97"/>
      <c r="ON373" s="97"/>
      <c r="OO373" s="97"/>
      <c r="OP373" s="97"/>
      <c r="OQ373" s="97"/>
      <c r="OR373" s="97"/>
      <c r="OS373" s="97"/>
      <c r="OT373" s="97"/>
      <c r="OU373" s="97"/>
      <c r="OV373" s="97"/>
      <c r="OW373" s="97"/>
      <c r="OX373" s="97"/>
      <c r="OY373" s="97"/>
      <c r="OZ373" s="97"/>
      <c r="PA373" s="97"/>
      <c r="PB373" s="97"/>
      <c r="PC373" s="97"/>
      <c r="PD373" s="97"/>
      <c r="PE373" s="97"/>
      <c r="PF373" s="97"/>
      <c r="PG373" s="97"/>
      <c r="PH373" s="97"/>
      <c r="PI373" s="97"/>
      <c r="PJ373" s="97"/>
      <c r="PK373" s="97"/>
      <c r="PL373" s="97"/>
      <c r="PM373" s="97"/>
      <c r="PN373" s="97"/>
      <c r="PO373" s="97"/>
      <c r="PP373" s="97"/>
      <c r="PQ373" s="97"/>
      <c r="PR373" s="97"/>
      <c r="PS373" s="97"/>
      <c r="PT373" s="97"/>
      <c r="PU373" s="97"/>
      <c r="PV373" s="97"/>
      <c r="PW373" s="97"/>
      <c r="PX373" s="97"/>
      <c r="PY373" s="97"/>
      <c r="PZ373" s="97"/>
      <c r="QA373" s="97"/>
      <c r="QB373" s="97"/>
      <c r="QC373" s="97"/>
      <c r="QD373" s="97"/>
      <c r="QE373" s="97"/>
      <c r="QF373" s="97"/>
      <c r="QG373" s="97"/>
      <c r="QH373" s="97"/>
      <c r="QI373" s="97"/>
      <c r="QJ373" s="97"/>
      <c r="QK373" s="97"/>
      <c r="QL373" s="97"/>
      <c r="QM373" s="97"/>
      <c r="QN373" s="97"/>
      <c r="QO373" s="97"/>
      <c r="QP373" s="97"/>
      <c r="QQ373" s="97"/>
      <c r="QR373" s="97"/>
      <c r="QS373" s="97"/>
      <c r="QT373" s="97"/>
      <c r="QU373" s="97"/>
      <c r="QV373" s="97"/>
      <c r="QW373" s="97"/>
      <c r="QX373" s="97"/>
      <c r="QY373" s="97"/>
      <c r="QZ373" s="97"/>
      <c r="RA373" s="97"/>
      <c r="RB373" s="97"/>
      <c r="RC373" s="97"/>
      <c r="RD373" s="97"/>
      <c r="RE373" s="97"/>
      <c r="RF373" s="97"/>
      <c r="RG373" s="97"/>
      <c r="RH373" s="97"/>
      <c r="RI373" s="97"/>
      <c r="RJ373" s="97"/>
      <c r="RK373" s="97"/>
      <c r="RL373" s="97"/>
      <c r="RM373" s="97"/>
      <c r="RN373" s="97"/>
      <c r="RO373" s="97"/>
      <c r="RP373" s="97"/>
      <c r="RQ373" s="97"/>
      <c r="RR373" s="97"/>
      <c r="RS373" s="97"/>
      <c r="RT373" s="97"/>
      <c r="RU373" s="97"/>
      <c r="RV373" s="97"/>
      <c r="RW373" s="97"/>
      <c r="RX373" s="97"/>
      <c r="RY373" s="97"/>
      <c r="RZ373" s="97"/>
      <c r="SA373" s="97"/>
      <c r="SB373" s="97"/>
      <c r="SC373" s="97"/>
      <c r="SD373" s="97"/>
      <c r="SE373" s="97"/>
      <c r="SF373" s="97"/>
      <c r="SG373" s="97"/>
      <c r="SH373" s="97"/>
      <c r="SI373" s="97"/>
      <c r="SJ373" s="97"/>
      <c r="SK373" s="97"/>
      <c r="SL373" s="97"/>
      <c r="SM373" s="97"/>
      <c r="SN373" s="97"/>
      <c r="SO373" s="97"/>
      <c r="SP373" s="97"/>
      <c r="SQ373" s="97"/>
      <c r="SR373" s="97"/>
      <c r="SS373" s="97"/>
      <c r="ST373" s="97"/>
      <c r="SU373" s="97"/>
      <c r="SV373" s="97"/>
      <c r="SW373" s="97"/>
      <c r="SX373" s="97"/>
      <c r="SY373" s="97"/>
      <c r="SZ373" s="97"/>
      <c r="TA373" s="97"/>
      <c r="TB373" s="97"/>
      <c r="TC373" s="97"/>
      <c r="TD373" s="97"/>
      <c r="TE373" s="97"/>
      <c r="TF373" s="97"/>
      <c r="TG373" s="97"/>
      <c r="TH373" s="97"/>
      <c r="TI373" s="97"/>
      <c r="TJ373" s="97"/>
      <c r="TK373" s="97"/>
      <c r="TL373" s="97"/>
      <c r="TM373" s="97"/>
      <c r="TN373" s="97"/>
      <c r="TO373" s="97"/>
      <c r="TP373" s="97"/>
      <c r="TQ373" s="97"/>
      <c r="TR373" s="97"/>
      <c r="TS373" s="97"/>
      <c r="TT373" s="97"/>
      <c r="TU373" s="97"/>
      <c r="TV373" s="97"/>
      <c r="TW373" s="97"/>
      <c r="TX373" s="97"/>
      <c r="TY373" s="97"/>
      <c r="TZ373" s="97"/>
      <c r="UA373" s="97"/>
      <c r="UB373" s="97"/>
      <c r="UC373" s="97"/>
      <c r="UD373" s="97"/>
      <c r="UE373" s="97"/>
      <c r="UF373" s="97"/>
      <c r="UG373" s="97"/>
      <c r="UH373" s="97"/>
      <c r="UI373" s="97"/>
      <c r="UJ373" s="97"/>
      <c r="UK373" s="97"/>
      <c r="UL373" s="97"/>
      <c r="UM373" s="97"/>
      <c r="UN373" s="97"/>
      <c r="UO373" s="97"/>
      <c r="UP373" s="97"/>
      <c r="UQ373" s="97"/>
      <c r="UR373" s="97"/>
      <c r="US373" s="97"/>
      <c r="UT373" s="97"/>
      <c r="UU373" s="97"/>
      <c r="UV373" s="97"/>
      <c r="UW373" s="97"/>
      <c r="UX373" s="97"/>
      <c r="UY373" s="97"/>
      <c r="UZ373" s="97"/>
      <c r="VA373" s="97"/>
      <c r="VB373" s="97"/>
      <c r="VC373" s="97"/>
      <c r="VD373" s="97"/>
      <c r="VE373" s="97"/>
      <c r="VF373" s="97"/>
    </row>
    <row r="374" spans="1:578" s="112" customFormat="1" ht="15.75">
      <c r="A374" s="100" t="s">
        <v>1149</v>
      </c>
      <c r="B374" s="129"/>
      <c r="C374" s="107"/>
      <c r="D374" s="108"/>
      <c r="E374" s="129"/>
      <c r="F374" s="107"/>
      <c r="G374" s="129"/>
      <c r="H374" s="116"/>
      <c r="I374" s="117"/>
      <c r="J374" s="130"/>
      <c r="K374" s="130"/>
      <c r="L374" s="131"/>
      <c r="M374" s="131"/>
      <c r="N374" s="131"/>
      <c r="O374" s="120"/>
      <c r="P374" s="120"/>
      <c r="Q374" s="105"/>
      <c r="R374" s="131"/>
      <c r="S374" s="83">
        <f>SUM(S79:S373)</f>
        <v>4546209</v>
      </c>
      <c r="T374" s="83">
        <f t="shared" ref="T374:AK374" si="163">SUM(T79:T373)</f>
        <v>132678.30000000005</v>
      </c>
      <c r="U374" s="83">
        <f t="shared" si="163"/>
        <v>4695.8</v>
      </c>
      <c r="V374" s="83">
        <f t="shared" si="163"/>
        <v>4683583.1000000034</v>
      </c>
      <c r="W374" s="83">
        <f t="shared" si="163"/>
        <v>418336.3799999996</v>
      </c>
      <c r="X374" s="83">
        <f t="shared" si="163"/>
        <v>90516.794999999998</v>
      </c>
      <c r="Y374" s="83">
        <f t="shared" si="163"/>
        <v>5192436.2750000106</v>
      </c>
      <c r="Z374" s="83">
        <f t="shared" si="163"/>
        <v>304086</v>
      </c>
      <c r="AA374" s="83">
        <f t="shared" si="163"/>
        <v>199308</v>
      </c>
      <c r="AB374" s="83">
        <f t="shared" si="163"/>
        <v>102166.59999999989</v>
      </c>
      <c r="AC374" s="83">
        <f t="shared" si="163"/>
        <v>908676.34812500142</v>
      </c>
      <c r="AD374" s="83">
        <f t="shared" si="163"/>
        <v>155773.08824999983</v>
      </c>
      <c r="AE374" s="83">
        <f t="shared" si="163"/>
        <v>264814.25002500031</v>
      </c>
      <c r="AF374" s="83">
        <f t="shared" si="163"/>
        <v>103848.72550000023</v>
      </c>
      <c r="AG374" s="83">
        <f t="shared" si="163"/>
        <v>949305.04583333596</v>
      </c>
      <c r="AH374" s="83">
        <f t="shared" si="163"/>
        <v>9493050.4583333526</v>
      </c>
      <c r="AI374" s="83">
        <f t="shared" si="163"/>
        <v>2847915.1375000053</v>
      </c>
      <c r="AJ374" s="83">
        <f t="shared" si="163"/>
        <v>8338631.8403722197</v>
      </c>
      <c r="AK374" s="83">
        <f t="shared" si="163"/>
        <v>100063582.08446667</v>
      </c>
      <c r="AL374" s="83">
        <f>SUM(AL82:AL373)</f>
        <v>0</v>
      </c>
      <c r="AM374" s="83">
        <f t="shared" ref="AM374:AO374" si="164">SUM(AM82:AM373)</f>
        <v>0</v>
      </c>
      <c r="AN374" s="83">
        <f t="shared" si="164"/>
        <v>0</v>
      </c>
      <c r="AO374" s="83">
        <f t="shared" si="164"/>
        <v>0</v>
      </c>
      <c r="AQ374" s="94"/>
    </row>
    <row r="375" spans="1:578" s="98" customFormat="1" ht="15">
      <c r="A375" s="84">
        <v>1</v>
      </c>
      <c r="B375" s="29" t="s">
        <v>43</v>
      </c>
      <c r="C375" s="85" t="s">
        <v>44</v>
      </c>
      <c r="D375" s="86">
        <v>203</v>
      </c>
      <c r="E375" s="85" t="s">
        <v>45</v>
      </c>
      <c r="F375" s="29" t="s">
        <v>46</v>
      </c>
      <c r="G375" s="29" t="s">
        <v>901</v>
      </c>
      <c r="H375" s="26" t="s">
        <v>902</v>
      </c>
      <c r="I375" s="89">
        <v>39904</v>
      </c>
      <c r="J375" s="90"/>
      <c r="K375" s="90">
        <v>16</v>
      </c>
      <c r="L375" s="88">
        <v>40</v>
      </c>
      <c r="M375" s="88" t="s">
        <v>54</v>
      </c>
      <c r="N375" s="90" t="s">
        <v>50</v>
      </c>
      <c r="O375" s="36" t="s">
        <v>264</v>
      </c>
      <c r="P375" s="87" t="s">
        <v>1149</v>
      </c>
      <c r="Q375" s="87" t="s">
        <v>1150</v>
      </c>
      <c r="R375" s="88">
        <v>1</v>
      </c>
      <c r="S375" s="91">
        <v>22832</v>
      </c>
      <c r="T375" s="91"/>
      <c r="U375" s="91"/>
      <c r="V375" s="91">
        <f t="shared" ref="V375:V438" si="165">+S375+T375+U375</f>
        <v>22832</v>
      </c>
      <c r="W375" s="92"/>
      <c r="X375" s="92"/>
      <c r="Y375" s="92">
        <f t="shared" ref="Y375:Y438" si="166">+V375+W375+X375</f>
        <v>22832</v>
      </c>
      <c r="Z375" s="91">
        <v>1247</v>
      </c>
      <c r="AA375" s="91">
        <v>779</v>
      </c>
      <c r="AB375" s="92">
        <f>102.68*3</f>
        <v>308.04000000000002</v>
      </c>
      <c r="AC375" s="92">
        <f t="shared" ref="AC375:AC438" si="167">Y375*17.5%</f>
        <v>3995.6</v>
      </c>
      <c r="AD375" s="92">
        <f t="shared" ref="AD375:AD438" si="168">Y375*3%</f>
        <v>684.95999999999992</v>
      </c>
      <c r="AE375" s="92">
        <f t="shared" ref="AE375:AE438" si="169">Y375*5.1%</f>
        <v>1164.432</v>
      </c>
      <c r="AF375" s="92">
        <f t="shared" ref="AF375:AF438" si="170">Y375*2%</f>
        <v>456.64</v>
      </c>
      <c r="AG375" s="92">
        <f t="shared" ref="AG375:AG438" si="171">(Y375+Z375+AA375)/30*5</f>
        <v>4143</v>
      </c>
      <c r="AH375" s="92">
        <f t="shared" ref="AH375:AH438" si="172">(Y375+Z375+AA375)/30*50</f>
        <v>41430</v>
      </c>
      <c r="AI375" s="92">
        <f t="shared" ref="AI375:AI438" si="173">(Y375+Z375+AA375)/2</f>
        <v>12429</v>
      </c>
      <c r="AJ375" s="92">
        <f t="shared" ref="AJ375:AJ438" si="174">Y375+AB375+AC375+AD375+AE375+AF375+Z375+AA375+(AG375/12+AH375/12+AI375/12)</f>
        <v>36301.171999999999</v>
      </c>
      <c r="AK375" s="92">
        <f t="shared" ref="AK375:AK438" si="175">+AJ375*12</f>
        <v>435614.06400000001</v>
      </c>
      <c r="AL375" s="92"/>
      <c r="AM375" s="92"/>
      <c r="AN375" s="92"/>
      <c r="AO375" s="92"/>
      <c r="AP375" s="97"/>
      <c r="AQ375" s="94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  <c r="CF375" s="97"/>
      <c r="CG375" s="97"/>
      <c r="CH375" s="97"/>
      <c r="CI375" s="97"/>
      <c r="CJ375" s="97"/>
      <c r="CK375" s="97"/>
      <c r="CL375" s="97"/>
      <c r="CM375" s="97"/>
      <c r="CN375" s="97"/>
      <c r="CO375" s="97"/>
      <c r="CP375" s="97"/>
      <c r="CQ375" s="97"/>
      <c r="CR375" s="97"/>
      <c r="CS375" s="97"/>
      <c r="CT375" s="97"/>
      <c r="CU375" s="97"/>
      <c r="CV375" s="97"/>
      <c r="CW375" s="97"/>
      <c r="CX375" s="97"/>
      <c r="CY375" s="97"/>
      <c r="CZ375" s="97"/>
      <c r="DA375" s="97"/>
      <c r="DB375" s="97"/>
      <c r="DC375" s="97"/>
      <c r="DD375" s="97"/>
      <c r="DE375" s="97"/>
      <c r="DF375" s="97"/>
      <c r="DG375" s="97"/>
      <c r="DH375" s="97"/>
      <c r="DI375" s="97"/>
      <c r="DJ375" s="97"/>
      <c r="DK375" s="97"/>
      <c r="DL375" s="97"/>
      <c r="DM375" s="97"/>
      <c r="DN375" s="97"/>
      <c r="DO375" s="97"/>
      <c r="DP375" s="97"/>
      <c r="DQ375" s="97"/>
      <c r="DR375" s="97"/>
      <c r="DS375" s="97"/>
      <c r="DT375" s="97"/>
      <c r="DU375" s="97"/>
      <c r="DV375" s="97"/>
      <c r="DW375" s="97"/>
      <c r="DX375" s="97"/>
      <c r="DY375" s="97"/>
      <c r="DZ375" s="97"/>
      <c r="EA375" s="97"/>
      <c r="EB375" s="97"/>
      <c r="EC375" s="97"/>
      <c r="ED375" s="97"/>
      <c r="EE375" s="97"/>
      <c r="EF375" s="97"/>
      <c r="EG375" s="97"/>
      <c r="EH375" s="97"/>
      <c r="EI375" s="97"/>
      <c r="EJ375" s="97"/>
      <c r="EK375" s="97"/>
      <c r="EL375" s="97"/>
      <c r="EM375" s="97"/>
      <c r="EN375" s="97"/>
      <c r="EO375" s="97"/>
      <c r="EP375" s="97"/>
      <c r="EQ375" s="97"/>
      <c r="ER375" s="97"/>
      <c r="ES375" s="97"/>
      <c r="ET375" s="97"/>
      <c r="EU375" s="97"/>
      <c r="EV375" s="97"/>
      <c r="EW375" s="97"/>
      <c r="EX375" s="97"/>
      <c r="EY375" s="97"/>
      <c r="EZ375" s="97"/>
      <c r="FA375" s="97"/>
      <c r="FB375" s="97"/>
      <c r="FC375" s="97"/>
      <c r="FD375" s="97"/>
      <c r="FE375" s="97"/>
      <c r="FF375" s="97"/>
      <c r="FG375" s="97"/>
      <c r="FH375" s="97"/>
      <c r="FI375" s="97"/>
      <c r="FJ375" s="97"/>
      <c r="FK375" s="97"/>
      <c r="FL375" s="97"/>
      <c r="FM375" s="97"/>
      <c r="FN375" s="97"/>
      <c r="FO375" s="97"/>
      <c r="FP375" s="97"/>
      <c r="FQ375" s="97"/>
      <c r="FR375" s="97"/>
      <c r="FS375" s="97"/>
      <c r="FT375" s="97"/>
      <c r="FU375" s="97"/>
      <c r="FV375" s="97"/>
      <c r="FW375" s="97"/>
      <c r="FX375" s="97"/>
      <c r="FY375" s="97"/>
      <c r="FZ375" s="97"/>
      <c r="GA375" s="97"/>
      <c r="GB375" s="97"/>
      <c r="GC375" s="97"/>
      <c r="GD375" s="97"/>
      <c r="GE375" s="97"/>
      <c r="GF375" s="97"/>
      <c r="GG375" s="97"/>
      <c r="GH375" s="97"/>
      <c r="GI375" s="97"/>
      <c r="GJ375" s="97"/>
      <c r="GK375" s="97"/>
      <c r="GL375" s="97"/>
      <c r="GM375" s="97"/>
      <c r="GN375" s="97"/>
      <c r="GO375" s="97"/>
      <c r="GP375" s="97"/>
      <c r="GQ375" s="97"/>
      <c r="GR375" s="97"/>
      <c r="GS375" s="97"/>
      <c r="GT375" s="97"/>
      <c r="GU375" s="97"/>
      <c r="GV375" s="97"/>
      <c r="GW375" s="97"/>
      <c r="GX375" s="97"/>
      <c r="GY375" s="97"/>
      <c r="GZ375" s="97"/>
      <c r="HA375" s="97"/>
      <c r="HB375" s="97"/>
      <c r="HC375" s="97"/>
      <c r="HD375" s="97"/>
      <c r="HE375" s="97"/>
      <c r="HF375" s="97"/>
      <c r="HG375" s="97"/>
      <c r="HH375" s="97"/>
      <c r="HI375" s="97"/>
      <c r="HJ375" s="97"/>
      <c r="HK375" s="97"/>
      <c r="HL375" s="97"/>
      <c r="HM375" s="97"/>
      <c r="HN375" s="97"/>
      <c r="HO375" s="97"/>
      <c r="HP375" s="97"/>
      <c r="HQ375" s="97"/>
      <c r="HR375" s="97"/>
      <c r="HS375" s="97"/>
      <c r="HT375" s="97"/>
      <c r="HU375" s="97"/>
      <c r="HV375" s="97"/>
      <c r="HW375" s="97"/>
      <c r="HX375" s="97"/>
      <c r="HY375" s="97"/>
      <c r="HZ375" s="97"/>
      <c r="IA375" s="97"/>
      <c r="IB375" s="97"/>
      <c r="IC375" s="97"/>
      <c r="ID375" s="97"/>
      <c r="IE375" s="97"/>
      <c r="IF375" s="97"/>
      <c r="IG375" s="97"/>
      <c r="IH375" s="97"/>
      <c r="II375" s="97"/>
      <c r="IJ375" s="97"/>
      <c r="IK375" s="97"/>
      <c r="IL375" s="97"/>
      <c r="IM375" s="97"/>
      <c r="IN375" s="97"/>
      <c r="IO375" s="97"/>
      <c r="IP375" s="97"/>
      <c r="IQ375" s="97"/>
      <c r="IR375" s="97"/>
      <c r="IS375" s="97"/>
      <c r="IT375" s="97"/>
      <c r="IU375" s="97"/>
      <c r="IV375" s="97"/>
      <c r="IW375" s="97"/>
      <c r="IX375" s="97"/>
      <c r="IY375" s="97"/>
      <c r="IZ375" s="97"/>
      <c r="JA375" s="97"/>
      <c r="JB375" s="97"/>
      <c r="JC375" s="97"/>
      <c r="JD375" s="97"/>
      <c r="JE375" s="97"/>
      <c r="JF375" s="97"/>
      <c r="JG375" s="97"/>
      <c r="JH375" s="97"/>
      <c r="JI375" s="97"/>
      <c r="JJ375" s="97"/>
      <c r="JK375" s="97"/>
      <c r="JL375" s="97"/>
      <c r="JM375" s="97"/>
      <c r="JN375" s="97"/>
      <c r="JO375" s="97"/>
      <c r="JP375" s="97"/>
      <c r="JQ375" s="97"/>
      <c r="JR375" s="97"/>
      <c r="JS375" s="97"/>
      <c r="JT375" s="97"/>
      <c r="JU375" s="97"/>
      <c r="JV375" s="97"/>
      <c r="JW375" s="97"/>
      <c r="JX375" s="97"/>
      <c r="JY375" s="97"/>
      <c r="JZ375" s="97"/>
      <c r="KA375" s="97"/>
      <c r="KB375" s="97"/>
      <c r="KC375" s="97"/>
      <c r="KD375" s="97"/>
      <c r="KE375" s="97"/>
      <c r="KF375" s="97"/>
      <c r="KG375" s="97"/>
      <c r="KH375" s="97"/>
      <c r="KI375" s="97"/>
      <c r="KJ375" s="97"/>
      <c r="KK375" s="97"/>
      <c r="KL375" s="97"/>
      <c r="KM375" s="97"/>
      <c r="KN375" s="97"/>
      <c r="KO375" s="97"/>
      <c r="KP375" s="97"/>
      <c r="KQ375" s="97"/>
      <c r="KR375" s="97"/>
      <c r="KS375" s="97"/>
      <c r="KT375" s="97"/>
      <c r="KU375" s="97"/>
      <c r="KV375" s="97"/>
      <c r="KW375" s="97"/>
      <c r="KX375" s="97"/>
      <c r="KY375" s="97"/>
      <c r="KZ375" s="97"/>
      <c r="LA375" s="97"/>
      <c r="LB375" s="97"/>
      <c r="LC375" s="97"/>
      <c r="LD375" s="97"/>
      <c r="LE375" s="97"/>
      <c r="LF375" s="97"/>
      <c r="LG375" s="97"/>
      <c r="LH375" s="97"/>
      <c r="LI375" s="97"/>
      <c r="LJ375" s="97"/>
      <c r="LK375" s="97"/>
      <c r="LL375" s="97"/>
      <c r="LM375" s="97"/>
      <c r="LN375" s="97"/>
      <c r="LO375" s="97"/>
      <c r="LP375" s="97"/>
      <c r="LQ375" s="97"/>
      <c r="LR375" s="97"/>
      <c r="LS375" s="97"/>
      <c r="LT375" s="97"/>
      <c r="LU375" s="97"/>
      <c r="LV375" s="97"/>
      <c r="LW375" s="97"/>
      <c r="LX375" s="97"/>
      <c r="LY375" s="97"/>
      <c r="LZ375" s="97"/>
      <c r="MA375" s="97"/>
      <c r="MB375" s="97"/>
      <c r="MC375" s="97"/>
      <c r="MD375" s="97"/>
      <c r="ME375" s="97"/>
      <c r="MF375" s="97"/>
      <c r="MG375" s="97"/>
      <c r="MH375" s="97"/>
      <c r="MI375" s="97"/>
      <c r="MJ375" s="97"/>
      <c r="MK375" s="97"/>
      <c r="ML375" s="97"/>
      <c r="MM375" s="97"/>
      <c r="MN375" s="97"/>
      <c r="MO375" s="97"/>
      <c r="MP375" s="97"/>
      <c r="MQ375" s="97"/>
      <c r="MR375" s="97"/>
      <c r="MS375" s="97"/>
      <c r="MT375" s="97"/>
      <c r="MU375" s="97"/>
      <c r="MV375" s="97"/>
      <c r="MW375" s="97"/>
      <c r="MX375" s="97"/>
      <c r="MY375" s="97"/>
      <c r="MZ375" s="97"/>
      <c r="NA375" s="97"/>
      <c r="NB375" s="97"/>
      <c r="NC375" s="97"/>
      <c r="ND375" s="97"/>
      <c r="NE375" s="97"/>
      <c r="NF375" s="97"/>
      <c r="NG375" s="97"/>
      <c r="NH375" s="97"/>
      <c r="NI375" s="97"/>
      <c r="NJ375" s="97"/>
      <c r="NK375" s="97"/>
      <c r="NL375" s="97"/>
      <c r="NM375" s="97"/>
      <c r="NN375" s="97"/>
      <c r="NO375" s="97"/>
      <c r="NP375" s="97"/>
      <c r="NQ375" s="97"/>
      <c r="NR375" s="97"/>
      <c r="NS375" s="97"/>
      <c r="NT375" s="97"/>
      <c r="NU375" s="97"/>
      <c r="NV375" s="97"/>
      <c r="NW375" s="97"/>
      <c r="NX375" s="97"/>
      <c r="NY375" s="97"/>
      <c r="NZ375" s="97"/>
      <c r="OA375" s="97"/>
      <c r="OB375" s="97"/>
      <c r="OC375" s="97"/>
      <c r="OD375" s="97"/>
      <c r="OE375" s="97"/>
      <c r="OF375" s="97"/>
      <c r="OG375" s="97"/>
      <c r="OH375" s="97"/>
      <c r="OI375" s="97"/>
      <c r="OJ375" s="97"/>
      <c r="OK375" s="97"/>
      <c r="OL375" s="97"/>
      <c r="OM375" s="97"/>
      <c r="ON375" s="97"/>
      <c r="OO375" s="97"/>
      <c r="OP375" s="97"/>
      <c r="OQ375" s="97"/>
      <c r="OR375" s="97"/>
      <c r="OS375" s="97"/>
      <c r="OT375" s="97"/>
      <c r="OU375" s="97"/>
      <c r="OV375" s="97"/>
      <c r="OW375" s="97"/>
      <c r="OX375" s="97"/>
      <c r="OY375" s="97"/>
      <c r="OZ375" s="97"/>
      <c r="PA375" s="97"/>
      <c r="PB375" s="97"/>
      <c r="PC375" s="97"/>
      <c r="PD375" s="97"/>
      <c r="PE375" s="97"/>
      <c r="PF375" s="97"/>
      <c r="PG375" s="97"/>
      <c r="PH375" s="97"/>
      <c r="PI375" s="97"/>
      <c r="PJ375" s="97"/>
      <c r="PK375" s="97"/>
      <c r="PL375" s="97"/>
      <c r="PM375" s="97"/>
      <c r="PN375" s="97"/>
      <c r="PO375" s="97"/>
      <c r="PP375" s="97"/>
      <c r="PQ375" s="97"/>
      <c r="PR375" s="97"/>
      <c r="PS375" s="97"/>
      <c r="PT375" s="97"/>
      <c r="PU375" s="97"/>
      <c r="PV375" s="97"/>
      <c r="PW375" s="97"/>
      <c r="PX375" s="97"/>
      <c r="PY375" s="97"/>
      <c r="PZ375" s="97"/>
      <c r="QA375" s="97"/>
      <c r="QB375" s="97"/>
      <c r="QC375" s="97"/>
      <c r="QD375" s="97"/>
      <c r="QE375" s="97"/>
      <c r="QF375" s="97"/>
      <c r="QG375" s="97"/>
      <c r="QH375" s="97"/>
      <c r="QI375" s="97"/>
      <c r="QJ375" s="97"/>
      <c r="QK375" s="97"/>
      <c r="QL375" s="97"/>
      <c r="QM375" s="97"/>
      <c r="QN375" s="97"/>
      <c r="QO375" s="97"/>
      <c r="QP375" s="97"/>
      <c r="QQ375" s="97"/>
      <c r="QR375" s="97"/>
      <c r="QS375" s="97"/>
      <c r="QT375" s="97"/>
      <c r="QU375" s="97"/>
      <c r="QV375" s="97"/>
      <c r="QW375" s="97"/>
      <c r="QX375" s="97"/>
      <c r="QY375" s="97"/>
      <c r="QZ375" s="97"/>
      <c r="RA375" s="97"/>
      <c r="RB375" s="97"/>
      <c r="RC375" s="97"/>
      <c r="RD375" s="97"/>
      <c r="RE375" s="97"/>
      <c r="RF375" s="97"/>
      <c r="RG375" s="97"/>
      <c r="RH375" s="97"/>
      <c r="RI375" s="97"/>
      <c r="RJ375" s="97"/>
      <c r="RK375" s="97"/>
      <c r="RL375" s="97"/>
      <c r="RM375" s="97"/>
      <c r="RN375" s="97"/>
      <c r="RO375" s="97"/>
      <c r="RP375" s="97"/>
      <c r="RQ375" s="97"/>
      <c r="RR375" s="97"/>
      <c r="RS375" s="97"/>
      <c r="RT375" s="97"/>
      <c r="RU375" s="97"/>
      <c r="RV375" s="97"/>
      <c r="RW375" s="97"/>
      <c r="RX375" s="97"/>
      <c r="RY375" s="97"/>
      <c r="RZ375" s="97"/>
      <c r="SA375" s="97"/>
      <c r="SB375" s="97"/>
      <c r="SC375" s="97"/>
      <c r="SD375" s="97"/>
      <c r="SE375" s="97"/>
      <c r="SF375" s="97"/>
      <c r="SG375" s="97"/>
      <c r="SH375" s="97"/>
      <c r="SI375" s="97"/>
      <c r="SJ375" s="97"/>
      <c r="SK375" s="97"/>
      <c r="SL375" s="97"/>
      <c r="SM375" s="97"/>
      <c r="SN375" s="97"/>
      <c r="SO375" s="97"/>
      <c r="SP375" s="97"/>
      <c r="SQ375" s="97"/>
      <c r="SR375" s="97"/>
      <c r="SS375" s="97"/>
      <c r="ST375" s="97"/>
      <c r="SU375" s="97"/>
      <c r="SV375" s="97"/>
      <c r="SW375" s="97"/>
      <c r="SX375" s="97"/>
      <c r="SY375" s="97"/>
      <c r="SZ375" s="97"/>
      <c r="TA375" s="97"/>
      <c r="TB375" s="97"/>
      <c r="TC375" s="97"/>
      <c r="TD375" s="97"/>
      <c r="TE375" s="97"/>
      <c r="TF375" s="97"/>
      <c r="TG375" s="97"/>
      <c r="TH375" s="97"/>
      <c r="TI375" s="97"/>
      <c r="TJ375" s="97"/>
      <c r="TK375" s="97"/>
      <c r="TL375" s="97"/>
      <c r="TM375" s="97"/>
      <c r="TN375" s="97"/>
      <c r="TO375" s="97"/>
      <c r="TP375" s="97"/>
      <c r="TQ375" s="97"/>
      <c r="TR375" s="97"/>
      <c r="TS375" s="97"/>
      <c r="TT375" s="97"/>
      <c r="TU375" s="97"/>
      <c r="TV375" s="97"/>
      <c r="TW375" s="97"/>
      <c r="TX375" s="97"/>
      <c r="TY375" s="97"/>
      <c r="TZ375" s="97"/>
      <c r="UA375" s="97"/>
      <c r="UB375" s="97"/>
      <c r="UC375" s="97"/>
      <c r="UD375" s="97"/>
      <c r="UE375" s="97"/>
      <c r="UF375" s="97"/>
      <c r="UG375" s="97"/>
      <c r="UH375" s="97"/>
      <c r="UI375" s="97"/>
      <c r="UJ375" s="97"/>
      <c r="UK375" s="97"/>
      <c r="UL375" s="97"/>
      <c r="UM375" s="97"/>
      <c r="UN375" s="97"/>
      <c r="UO375" s="97"/>
      <c r="UP375" s="97"/>
      <c r="UQ375" s="97"/>
      <c r="UR375" s="97"/>
      <c r="US375" s="97"/>
      <c r="UT375" s="97"/>
      <c r="UU375" s="97"/>
      <c r="UV375" s="97"/>
      <c r="UW375" s="97"/>
      <c r="UX375" s="97"/>
      <c r="UY375" s="97"/>
      <c r="UZ375" s="97"/>
      <c r="VA375" s="97"/>
      <c r="VB375" s="97"/>
      <c r="VC375" s="97"/>
      <c r="VD375" s="97"/>
      <c r="VE375" s="97"/>
    </row>
    <row r="376" spans="1:578" s="98" customFormat="1" ht="15">
      <c r="A376" s="84">
        <v>2</v>
      </c>
      <c r="B376" s="29" t="s">
        <v>43</v>
      </c>
      <c r="C376" s="85" t="s">
        <v>44</v>
      </c>
      <c r="D376" s="86">
        <v>203</v>
      </c>
      <c r="E376" s="85" t="s">
        <v>45</v>
      </c>
      <c r="F376" s="29" t="s">
        <v>46</v>
      </c>
      <c r="G376" s="35" t="s">
        <v>903</v>
      </c>
      <c r="H376" s="26" t="s">
        <v>904</v>
      </c>
      <c r="I376" s="89">
        <v>43440</v>
      </c>
      <c r="J376" s="90"/>
      <c r="K376" s="90">
        <v>25</v>
      </c>
      <c r="L376" s="88">
        <v>40</v>
      </c>
      <c r="M376" s="88" t="s">
        <v>54</v>
      </c>
      <c r="N376" s="88" t="s">
        <v>50</v>
      </c>
      <c r="O376" s="36" t="s">
        <v>1154</v>
      </c>
      <c r="P376" s="87" t="s">
        <v>1149</v>
      </c>
      <c r="Q376" s="87" t="s">
        <v>1150</v>
      </c>
      <c r="R376" s="88">
        <v>1</v>
      </c>
      <c r="S376" s="91">
        <v>62968</v>
      </c>
      <c r="T376" s="91"/>
      <c r="U376" s="91"/>
      <c r="V376" s="91">
        <f t="shared" si="165"/>
        <v>62968</v>
      </c>
      <c r="W376" s="92"/>
      <c r="X376" s="92"/>
      <c r="Y376" s="92">
        <f t="shared" si="166"/>
        <v>62968</v>
      </c>
      <c r="Z376" s="91">
        <v>2288</v>
      </c>
      <c r="AA376" s="91">
        <v>1617</v>
      </c>
      <c r="AB376" s="93"/>
      <c r="AC376" s="92">
        <f t="shared" si="167"/>
        <v>11019.4</v>
      </c>
      <c r="AD376" s="92">
        <f t="shared" si="168"/>
        <v>1889.04</v>
      </c>
      <c r="AE376" s="92">
        <f t="shared" si="169"/>
        <v>3211.3679999999999</v>
      </c>
      <c r="AF376" s="92">
        <f t="shared" si="170"/>
        <v>1259.3600000000001</v>
      </c>
      <c r="AG376" s="92">
        <f t="shared" si="171"/>
        <v>11145.5</v>
      </c>
      <c r="AH376" s="92">
        <f t="shared" si="172"/>
        <v>111455</v>
      </c>
      <c r="AI376" s="92">
        <f t="shared" si="173"/>
        <v>33436.5</v>
      </c>
      <c r="AJ376" s="92">
        <f t="shared" si="174"/>
        <v>97255.251333333319</v>
      </c>
      <c r="AK376" s="92">
        <f t="shared" si="175"/>
        <v>1167063.0159999998</v>
      </c>
      <c r="AL376" s="92"/>
      <c r="AM376" s="92"/>
      <c r="AN376" s="92"/>
      <c r="AO376" s="92"/>
      <c r="AP376" s="97"/>
      <c r="AQ376" s="94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  <c r="CF376" s="97"/>
      <c r="CG376" s="97"/>
      <c r="CH376" s="97"/>
      <c r="CI376" s="97"/>
      <c r="CJ376" s="97"/>
      <c r="CK376" s="97"/>
      <c r="CL376" s="97"/>
      <c r="CM376" s="97"/>
      <c r="CN376" s="97"/>
      <c r="CO376" s="97"/>
      <c r="CP376" s="97"/>
      <c r="CQ376" s="97"/>
      <c r="CR376" s="97"/>
      <c r="CS376" s="97"/>
      <c r="CT376" s="97"/>
      <c r="CU376" s="97"/>
      <c r="CV376" s="97"/>
      <c r="CW376" s="97"/>
      <c r="CX376" s="97"/>
      <c r="CY376" s="97"/>
      <c r="CZ376" s="97"/>
      <c r="DA376" s="97"/>
      <c r="DB376" s="97"/>
      <c r="DC376" s="97"/>
      <c r="DD376" s="97"/>
      <c r="DE376" s="97"/>
      <c r="DF376" s="97"/>
      <c r="DG376" s="97"/>
      <c r="DH376" s="97"/>
      <c r="DI376" s="97"/>
      <c r="DJ376" s="97"/>
      <c r="DK376" s="97"/>
      <c r="DL376" s="97"/>
      <c r="DM376" s="97"/>
      <c r="DN376" s="97"/>
      <c r="DO376" s="97"/>
      <c r="DP376" s="97"/>
      <c r="DQ376" s="97"/>
      <c r="DR376" s="97"/>
      <c r="DS376" s="97"/>
      <c r="DT376" s="97"/>
      <c r="DU376" s="97"/>
      <c r="DV376" s="97"/>
      <c r="DW376" s="97"/>
      <c r="DX376" s="97"/>
      <c r="DY376" s="97"/>
      <c r="DZ376" s="97"/>
      <c r="EA376" s="97"/>
      <c r="EB376" s="97"/>
      <c r="EC376" s="97"/>
      <c r="ED376" s="97"/>
      <c r="EE376" s="97"/>
      <c r="EF376" s="97"/>
      <c r="EG376" s="97"/>
      <c r="EH376" s="97"/>
      <c r="EI376" s="97"/>
      <c r="EJ376" s="97"/>
      <c r="EK376" s="97"/>
      <c r="EL376" s="97"/>
      <c r="EM376" s="97"/>
      <c r="EN376" s="97"/>
      <c r="EO376" s="97"/>
      <c r="EP376" s="97"/>
      <c r="EQ376" s="97"/>
      <c r="ER376" s="97"/>
      <c r="ES376" s="97"/>
      <c r="ET376" s="97"/>
      <c r="EU376" s="97"/>
      <c r="EV376" s="97"/>
      <c r="EW376" s="97"/>
      <c r="EX376" s="97"/>
      <c r="EY376" s="97"/>
      <c r="EZ376" s="97"/>
      <c r="FA376" s="97"/>
      <c r="FB376" s="97"/>
      <c r="FC376" s="97"/>
      <c r="FD376" s="97"/>
      <c r="FE376" s="97"/>
      <c r="FF376" s="97"/>
      <c r="FG376" s="97"/>
      <c r="FH376" s="97"/>
      <c r="FI376" s="97"/>
      <c r="FJ376" s="97"/>
      <c r="FK376" s="97"/>
      <c r="FL376" s="97"/>
      <c r="FM376" s="97"/>
      <c r="FN376" s="97"/>
      <c r="FO376" s="97"/>
      <c r="FP376" s="97"/>
      <c r="FQ376" s="97"/>
      <c r="FR376" s="97"/>
      <c r="FS376" s="97"/>
      <c r="FT376" s="97"/>
      <c r="FU376" s="97"/>
      <c r="FV376" s="97"/>
      <c r="FW376" s="97"/>
      <c r="FX376" s="97"/>
      <c r="FY376" s="97"/>
      <c r="FZ376" s="97"/>
      <c r="GA376" s="97"/>
      <c r="GB376" s="97"/>
      <c r="GC376" s="97"/>
      <c r="GD376" s="97"/>
      <c r="GE376" s="97"/>
      <c r="GF376" s="97"/>
      <c r="GG376" s="97"/>
      <c r="GH376" s="97"/>
      <c r="GI376" s="97"/>
      <c r="GJ376" s="97"/>
      <c r="GK376" s="97"/>
      <c r="GL376" s="97"/>
      <c r="GM376" s="97"/>
      <c r="GN376" s="97"/>
      <c r="GO376" s="97"/>
      <c r="GP376" s="97"/>
      <c r="GQ376" s="97"/>
      <c r="GR376" s="97"/>
      <c r="GS376" s="97"/>
      <c r="GT376" s="97"/>
      <c r="GU376" s="97"/>
      <c r="GV376" s="97"/>
      <c r="GW376" s="97"/>
      <c r="GX376" s="97"/>
      <c r="GY376" s="97"/>
      <c r="GZ376" s="97"/>
      <c r="HA376" s="97"/>
      <c r="HB376" s="97"/>
      <c r="HC376" s="97"/>
      <c r="HD376" s="97"/>
      <c r="HE376" s="97"/>
      <c r="HF376" s="97"/>
      <c r="HG376" s="97"/>
      <c r="HH376" s="97"/>
      <c r="HI376" s="97"/>
      <c r="HJ376" s="97"/>
      <c r="HK376" s="97"/>
      <c r="HL376" s="97"/>
      <c r="HM376" s="97"/>
      <c r="HN376" s="97"/>
      <c r="HO376" s="97"/>
      <c r="HP376" s="97"/>
      <c r="HQ376" s="97"/>
      <c r="HR376" s="97"/>
      <c r="HS376" s="97"/>
      <c r="HT376" s="97"/>
      <c r="HU376" s="97"/>
      <c r="HV376" s="97"/>
      <c r="HW376" s="97"/>
      <c r="HX376" s="97"/>
      <c r="HY376" s="97"/>
      <c r="HZ376" s="97"/>
      <c r="IA376" s="97"/>
      <c r="IB376" s="97"/>
      <c r="IC376" s="97"/>
      <c r="ID376" s="97"/>
      <c r="IE376" s="97"/>
      <c r="IF376" s="97"/>
      <c r="IG376" s="97"/>
      <c r="IH376" s="97"/>
      <c r="II376" s="97"/>
      <c r="IJ376" s="97"/>
      <c r="IK376" s="97"/>
      <c r="IL376" s="97"/>
      <c r="IM376" s="97"/>
      <c r="IN376" s="97"/>
      <c r="IO376" s="97"/>
      <c r="IP376" s="97"/>
      <c r="IQ376" s="97"/>
      <c r="IR376" s="97"/>
      <c r="IS376" s="97"/>
      <c r="IT376" s="97"/>
      <c r="IU376" s="97"/>
      <c r="IV376" s="97"/>
      <c r="IW376" s="97"/>
      <c r="IX376" s="97"/>
      <c r="IY376" s="97"/>
      <c r="IZ376" s="97"/>
      <c r="JA376" s="97"/>
      <c r="JB376" s="97"/>
      <c r="JC376" s="97"/>
      <c r="JD376" s="97"/>
      <c r="JE376" s="97"/>
      <c r="JF376" s="97"/>
      <c r="JG376" s="97"/>
      <c r="JH376" s="97"/>
      <c r="JI376" s="97"/>
      <c r="JJ376" s="97"/>
      <c r="JK376" s="97"/>
      <c r="JL376" s="97"/>
      <c r="JM376" s="97"/>
      <c r="JN376" s="97"/>
      <c r="JO376" s="97"/>
      <c r="JP376" s="97"/>
      <c r="JQ376" s="97"/>
      <c r="JR376" s="97"/>
      <c r="JS376" s="97"/>
      <c r="JT376" s="97"/>
      <c r="JU376" s="97"/>
      <c r="JV376" s="97"/>
      <c r="JW376" s="97"/>
      <c r="JX376" s="97"/>
      <c r="JY376" s="97"/>
      <c r="JZ376" s="97"/>
      <c r="KA376" s="97"/>
      <c r="KB376" s="97"/>
      <c r="KC376" s="97"/>
      <c r="KD376" s="97"/>
      <c r="KE376" s="97"/>
      <c r="KF376" s="97"/>
      <c r="KG376" s="97"/>
      <c r="KH376" s="97"/>
      <c r="KI376" s="97"/>
      <c r="KJ376" s="97"/>
      <c r="KK376" s="97"/>
      <c r="KL376" s="97"/>
      <c r="KM376" s="97"/>
      <c r="KN376" s="97"/>
      <c r="KO376" s="97"/>
      <c r="KP376" s="97"/>
      <c r="KQ376" s="97"/>
      <c r="KR376" s="97"/>
      <c r="KS376" s="97"/>
      <c r="KT376" s="97"/>
      <c r="KU376" s="97"/>
      <c r="KV376" s="97"/>
      <c r="KW376" s="97"/>
      <c r="KX376" s="97"/>
      <c r="KY376" s="97"/>
      <c r="KZ376" s="97"/>
      <c r="LA376" s="97"/>
      <c r="LB376" s="97"/>
      <c r="LC376" s="97"/>
      <c r="LD376" s="97"/>
      <c r="LE376" s="97"/>
      <c r="LF376" s="97"/>
      <c r="LG376" s="97"/>
      <c r="LH376" s="97"/>
      <c r="LI376" s="97"/>
      <c r="LJ376" s="97"/>
      <c r="LK376" s="97"/>
      <c r="LL376" s="97"/>
      <c r="LM376" s="97"/>
      <c r="LN376" s="97"/>
      <c r="LO376" s="97"/>
      <c r="LP376" s="97"/>
      <c r="LQ376" s="97"/>
      <c r="LR376" s="97"/>
      <c r="LS376" s="97"/>
      <c r="LT376" s="97"/>
      <c r="LU376" s="97"/>
      <c r="LV376" s="97"/>
      <c r="LW376" s="97"/>
      <c r="LX376" s="97"/>
      <c r="LY376" s="97"/>
      <c r="LZ376" s="97"/>
      <c r="MA376" s="97"/>
      <c r="MB376" s="97"/>
      <c r="MC376" s="97"/>
      <c r="MD376" s="97"/>
      <c r="ME376" s="97"/>
      <c r="MF376" s="97"/>
      <c r="MG376" s="97"/>
      <c r="MH376" s="97"/>
      <c r="MI376" s="97"/>
      <c r="MJ376" s="97"/>
      <c r="MK376" s="97"/>
      <c r="ML376" s="97"/>
      <c r="MM376" s="97"/>
      <c r="MN376" s="97"/>
      <c r="MO376" s="97"/>
      <c r="MP376" s="97"/>
      <c r="MQ376" s="97"/>
      <c r="MR376" s="97"/>
      <c r="MS376" s="97"/>
      <c r="MT376" s="97"/>
      <c r="MU376" s="97"/>
      <c r="MV376" s="97"/>
      <c r="MW376" s="97"/>
      <c r="MX376" s="97"/>
      <c r="MY376" s="97"/>
      <c r="MZ376" s="97"/>
      <c r="NA376" s="97"/>
      <c r="NB376" s="97"/>
      <c r="NC376" s="97"/>
      <c r="ND376" s="97"/>
      <c r="NE376" s="97"/>
      <c r="NF376" s="97"/>
      <c r="NG376" s="97"/>
      <c r="NH376" s="97"/>
      <c r="NI376" s="97"/>
      <c r="NJ376" s="97"/>
      <c r="NK376" s="97"/>
      <c r="NL376" s="97"/>
      <c r="NM376" s="97"/>
      <c r="NN376" s="97"/>
      <c r="NO376" s="97"/>
      <c r="NP376" s="97"/>
      <c r="NQ376" s="97"/>
      <c r="NR376" s="97"/>
      <c r="NS376" s="97"/>
      <c r="NT376" s="97"/>
      <c r="NU376" s="97"/>
      <c r="NV376" s="97"/>
      <c r="NW376" s="97"/>
      <c r="NX376" s="97"/>
      <c r="NY376" s="97"/>
      <c r="NZ376" s="97"/>
      <c r="OA376" s="97"/>
      <c r="OB376" s="97"/>
      <c r="OC376" s="97"/>
      <c r="OD376" s="97"/>
      <c r="OE376" s="97"/>
      <c r="OF376" s="97"/>
      <c r="OG376" s="97"/>
      <c r="OH376" s="97"/>
      <c r="OI376" s="97"/>
      <c r="OJ376" s="97"/>
      <c r="OK376" s="97"/>
      <c r="OL376" s="97"/>
      <c r="OM376" s="97"/>
      <c r="ON376" s="97"/>
      <c r="OO376" s="97"/>
      <c r="OP376" s="97"/>
      <c r="OQ376" s="97"/>
      <c r="OR376" s="97"/>
      <c r="OS376" s="97"/>
      <c r="OT376" s="97"/>
      <c r="OU376" s="97"/>
      <c r="OV376" s="97"/>
      <c r="OW376" s="97"/>
      <c r="OX376" s="97"/>
      <c r="OY376" s="97"/>
      <c r="OZ376" s="97"/>
      <c r="PA376" s="97"/>
      <c r="PB376" s="97"/>
      <c r="PC376" s="97"/>
      <c r="PD376" s="97"/>
      <c r="PE376" s="97"/>
      <c r="PF376" s="97"/>
      <c r="PG376" s="97"/>
      <c r="PH376" s="97"/>
      <c r="PI376" s="97"/>
      <c r="PJ376" s="97"/>
      <c r="PK376" s="97"/>
      <c r="PL376" s="97"/>
      <c r="PM376" s="97"/>
      <c r="PN376" s="97"/>
      <c r="PO376" s="97"/>
      <c r="PP376" s="97"/>
      <c r="PQ376" s="97"/>
      <c r="PR376" s="97"/>
      <c r="PS376" s="97"/>
      <c r="PT376" s="97"/>
      <c r="PU376" s="97"/>
      <c r="PV376" s="97"/>
      <c r="PW376" s="97"/>
      <c r="PX376" s="97"/>
      <c r="PY376" s="97"/>
      <c r="PZ376" s="97"/>
      <c r="QA376" s="97"/>
      <c r="QB376" s="97"/>
      <c r="QC376" s="97"/>
      <c r="QD376" s="97"/>
      <c r="QE376" s="97"/>
      <c r="QF376" s="97"/>
      <c r="QG376" s="97"/>
      <c r="QH376" s="97"/>
      <c r="QI376" s="97"/>
      <c r="QJ376" s="97"/>
      <c r="QK376" s="97"/>
      <c r="QL376" s="97"/>
      <c r="QM376" s="97"/>
      <c r="QN376" s="97"/>
      <c r="QO376" s="97"/>
      <c r="QP376" s="97"/>
      <c r="QQ376" s="97"/>
      <c r="QR376" s="97"/>
      <c r="QS376" s="97"/>
      <c r="QT376" s="97"/>
      <c r="QU376" s="97"/>
      <c r="QV376" s="97"/>
      <c r="QW376" s="97"/>
      <c r="QX376" s="97"/>
      <c r="QY376" s="97"/>
      <c r="QZ376" s="97"/>
      <c r="RA376" s="97"/>
      <c r="RB376" s="97"/>
      <c r="RC376" s="97"/>
      <c r="RD376" s="97"/>
      <c r="RE376" s="97"/>
      <c r="RF376" s="97"/>
      <c r="RG376" s="97"/>
      <c r="RH376" s="97"/>
      <c r="RI376" s="97"/>
      <c r="RJ376" s="97"/>
      <c r="RK376" s="97"/>
      <c r="RL376" s="97"/>
      <c r="RM376" s="97"/>
      <c r="RN376" s="97"/>
      <c r="RO376" s="97"/>
      <c r="RP376" s="97"/>
      <c r="RQ376" s="97"/>
      <c r="RR376" s="97"/>
      <c r="RS376" s="97"/>
      <c r="RT376" s="97"/>
      <c r="RU376" s="97"/>
      <c r="RV376" s="97"/>
      <c r="RW376" s="97"/>
      <c r="RX376" s="97"/>
      <c r="RY376" s="97"/>
      <c r="RZ376" s="97"/>
      <c r="SA376" s="97"/>
      <c r="SB376" s="97"/>
      <c r="SC376" s="97"/>
      <c r="SD376" s="97"/>
      <c r="SE376" s="97"/>
      <c r="SF376" s="97"/>
      <c r="SG376" s="97"/>
      <c r="SH376" s="97"/>
      <c r="SI376" s="97"/>
      <c r="SJ376" s="97"/>
      <c r="SK376" s="97"/>
      <c r="SL376" s="97"/>
      <c r="SM376" s="97"/>
      <c r="SN376" s="97"/>
      <c r="SO376" s="97"/>
      <c r="SP376" s="97"/>
      <c r="SQ376" s="97"/>
      <c r="SR376" s="97"/>
      <c r="SS376" s="97"/>
      <c r="ST376" s="97"/>
      <c r="SU376" s="97"/>
      <c r="SV376" s="97"/>
      <c r="SW376" s="97"/>
      <c r="SX376" s="97"/>
      <c r="SY376" s="97"/>
      <c r="SZ376" s="97"/>
      <c r="TA376" s="97"/>
      <c r="TB376" s="97"/>
      <c r="TC376" s="97"/>
      <c r="TD376" s="97"/>
      <c r="TE376" s="97"/>
      <c r="TF376" s="97"/>
      <c r="TG376" s="97"/>
      <c r="TH376" s="97"/>
      <c r="TI376" s="97"/>
      <c r="TJ376" s="97"/>
      <c r="TK376" s="97"/>
      <c r="TL376" s="97"/>
      <c r="TM376" s="97"/>
      <c r="TN376" s="97"/>
      <c r="TO376" s="97"/>
      <c r="TP376" s="97"/>
      <c r="TQ376" s="97"/>
      <c r="TR376" s="97"/>
      <c r="TS376" s="97"/>
      <c r="TT376" s="97"/>
      <c r="TU376" s="97"/>
      <c r="TV376" s="97"/>
      <c r="TW376" s="97"/>
      <c r="TX376" s="97"/>
      <c r="TY376" s="97"/>
      <c r="TZ376" s="97"/>
      <c r="UA376" s="97"/>
      <c r="UB376" s="97"/>
      <c r="UC376" s="97"/>
      <c r="UD376" s="97"/>
      <c r="UE376" s="97"/>
      <c r="UF376" s="97"/>
      <c r="UG376" s="97"/>
      <c r="UH376" s="97"/>
      <c r="UI376" s="97"/>
      <c r="UJ376" s="97"/>
      <c r="UK376" s="97"/>
      <c r="UL376" s="97"/>
      <c r="UM376" s="97"/>
      <c r="UN376" s="97"/>
      <c r="UO376" s="97"/>
      <c r="UP376" s="97"/>
      <c r="UQ376" s="97"/>
      <c r="UR376" s="97"/>
      <c r="US376" s="97"/>
      <c r="UT376" s="97"/>
      <c r="UU376" s="97"/>
      <c r="UV376" s="97"/>
      <c r="UW376" s="97"/>
      <c r="UX376" s="97"/>
      <c r="UY376" s="97"/>
      <c r="UZ376" s="97"/>
      <c r="VA376" s="97"/>
      <c r="VB376" s="97"/>
      <c r="VC376" s="97"/>
      <c r="VD376" s="97"/>
      <c r="VE376" s="97"/>
      <c r="VF376" s="97"/>
    </row>
    <row r="377" spans="1:578" s="98" customFormat="1" ht="15">
      <c r="A377" s="84">
        <v>3</v>
      </c>
      <c r="B377" s="29" t="s">
        <v>43</v>
      </c>
      <c r="C377" s="85" t="s">
        <v>44</v>
      </c>
      <c r="D377" s="86">
        <v>203</v>
      </c>
      <c r="E377" s="85" t="s">
        <v>45</v>
      </c>
      <c r="F377" s="29" t="s">
        <v>46</v>
      </c>
      <c r="G377" s="29" t="s">
        <v>905</v>
      </c>
      <c r="H377" s="26" t="s">
        <v>906</v>
      </c>
      <c r="I377" s="89">
        <v>39860</v>
      </c>
      <c r="J377" s="90" t="s">
        <v>58</v>
      </c>
      <c r="K377" s="90"/>
      <c r="L377" s="88">
        <v>40</v>
      </c>
      <c r="M377" s="88" t="s">
        <v>54</v>
      </c>
      <c r="N377" s="88" t="s">
        <v>59</v>
      </c>
      <c r="O377" s="36" t="s">
        <v>68</v>
      </c>
      <c r="P377" s="87" t="s">
        <v>1150</v>
      </c>
      <c r="Q377" s="87" t="s">
        <v>1150</v>
      </c>
      <c r="R377" s="88">
        <v>1</v>
      </c>
      <c r="S377" s="92">
        <v>14762</v>
      </c>
      <c r="T377" s="92">
        <v>600</v>
      </c>
      <c r="U377" s="92"/>
      <c r="V377" s="91">
        <f t="shared" si="165"/>
        <v>15362</v>
      </c>
      <c r="W377" s="92"/>
      <c r="X377" s="92"/>
      <c r="Y377" s="92">
        <f t="shared" si="166"/>
        <v>15362</v>
      </c>
      <c r="Z377" s="92">
        <v>1114</v>
      </c>
      <c r="AA377" s="92">
        <v>679</v>
      </c>
      <c r="AB377" s="92">
        <f>102.68*3</f>
        <v>308.04000000000002</v>
      </c>
      <c r="AC377" s="92">
        <f t="shared" si="167"/>
        <v>2688.35</v>
      </c>
      <c r="AD377" s="92">
        <f t="shared" si="168"/>
        <v>460.85999999999996</v>
      </c>
      <c r="AE377" s="92">
        <f t="shared" si="169"/>
        <v>783.46199999999999</v>
      </c>
      <c r="AF377" s="92">
        <f t="shared" si="170"/>
        <v>307.24</v>
      </c>
      <c r="AG377" s="92">
        <f t="shared" si="171"/>
        <v>2859.166666666667</v>
      </c>
      <c r="AH377" s="92">
        <f t="shared" si="172"/>
        <v>28591.666666666668</v>
      </c>
      <c r="AI377" s="92">
        <f t="shared" si="173"/>
        <v>8577.5</v>
      </c>
      <c r="AJ377" s="92">
        <f t="shared" si="174"/>
        <v>25038.646444444446</v>
      </c>
      <c r="AK377" s="92">
        <f t="shared" si="175"/>
        <v>300463.75733333337</v>
      </c>
      <c r="AL377" s="92"/>
      <c r="AM377" s="92"/>
      <c r="AN377" s="92"/>
      <c r="AO377" s="92"/>
      <c r="AP377" s="97"/>
      <c r="AQ377" s="94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  <c r="CF377" s="97"/>
      <c r="CG377" s="97"/>
      <c r="CH377" s="97"/>
      <c r="CI377" s="97"/>
      <c r="CJ377" s="97"/>
      <c r="CK377" s="97"/>
      <c r="CL377" s="97"/>
      <c r="CM377" s="97"/>
      <c r="CN377" s="97"/>
      <c r="CO377" s="97"/>
      <c r="CP377" s="97"/>
      <c r="CQ377" s="97"/>
      <c r="CR377" s="97"/>
      <c r="CS377" s="97"/>
      <c r="CT377" s="97"/>
      <c r="CU377" s="97"/>
      <c r="CV377" s="97"/>
      <c r="CW377" s="97"/>
      <c r="CX377" s="97"/>
      <c r="CY377" s="97"/>
      <c r="CZ377" s="97"/>
      <c r="DA377" s="97"/>
      <c r="DB377" s="97"/>
      <c r="DC377" s="97"/>
      <c r="DD377" s="97"/>
      <c r="DE377" s="97"/>
      <c r="DF377" s="97"/>
      <c r="DG377" s="97"/>
      <c r="DH377" s="97"/>
      <c r="DI377" s="97"/>
      <c r="DJ377" s="97"/>
      <c r="DK377" s="97"/>
      <c r="DL377" s="97"/>
      <c r="DM377" s="97"/>
      <c r="DN377" s="97"/>
      <c r="DO377" s="97"/>
      <c r="DP377" s="97"/>
      <c r="DQ377" s="97"/>
      <c r="DR377" s="97"/>
      <c r="DS377" s="97"/>
      <c r="DT377" s="97"/>
      <c r="DU377" s="97"/>
      <c r="DV377" s="97"/>
      <c r="DW377" s="97"/>
      <c r="DX377" s="97"/>
      <c r="DY377" s="97"/>
      <c r="DZ377" s="97"/>
      <c r="EA377" s="97"/>
      <c r="EB377" s="97"/>
      <c r="EC377" s="97"/>
      <c r="ED377" s="97"/>
      <c r="EE377" s="97"/>
      <c r="EF377" s="97"/>
      <c r="EG377" s="97"/>
      <c r="EH377" s="97"/>
      <c r="EI377" s="97"/>
      <c r="EJ377" s="97"/>
      <c r="EK377" s="97"/>
      <c r="EL377" s="97"/>
      <c r="EM377" s="97"/>
      <c r="EN377" s="97"/>
      <c r="EO377" s="97"/>
      <c r="EP377" s="97"/>
      <c r="EQ377" s="97"/>
      <c r="ER377" s="97"/>
      <c r="ES377" s="97"/>
      <c r="ET377" s="97"/>
      <c r="EU377" s="97"/>
      <c r="EV377" s="97"/>
      <c r="EW377" s="97"/>
      <c r="EX377" s="97"/>
      <c r="EY377" s="97"/>
      <c r="EZ377" s="97"/>
      <c r="FA377" s="97"/>
      <c r="FB377" s="97"/>
      <c r="FC377" s="97"/>
      <c r="FD377" s="97"/>
      <c r="FE377" s="97"/>
      <c r="FF377" s="97"/>
      <c r="FG377" s="97"/>
      <c r="FH377" s="97"/>
      <c r="FI377" s="97"/>
      <c r="FJ377" s="97"/>
      <c r="FK377" s="97"/>
      <c r="FL377" s="97"/>
      <c r="FM377" s="97"/>
      <c r="FN377" s="97"/>
      <c r="FO377" s="97"/>
      <c r="FP377" s="97"/>
      <c r="FQ377" s="97"/>
      <c r="FR377" s="97"/>
      <c r="FS377" s="97"/>
      <c r="FT377" s="97"/>
      <c r="FU377" s="97"/>
      <c r="FV377" s="97"/>
      <c r="FW377" s="97"/>
      <c r="FX377" s="97"/>
      <c r="FY377" s="97"/>
      <c r="FZ377" s="97"/>
      <c r="GA377" s="97"/>
      <c r="GB377" s="97"/>
      <c r="GC377" s="97"/>
      <c r="GD377" s="97"/>
      <c r="GE377" s="97"/>
      <c r="GF377" s="97"/>
      <c r="GG377" s="97"/>
      <c r="GH377" s="97"/>
      <c r="GI377" s="97"/>
      <c r="GJ377" s="97"/>
      <c r="GK377" s="97"/>
      <c r="GL377" s="97"/>
      <c r="GM377" s="97"/>
      <c r="GN377" s="97"/>
      <c r="GO377" s="97"/>
      <c r="GP377" s="97"/>
      <c r="GQ377" s="97"/>
      <c r="GR377" s="97"/>
      <c r="GS377" s="97"/>
      <c r="GT377" s="97"/>
      <c r="GU377" s="97"/>
      <c r="GV377" s="97"/>
      <c r="GW377" s="97"/>
      <c r="GX377" s="97"/>
      <c r="GY377" s="97"/>
      <c r="GZ377" s="97"/>
      <c r="HA377" s="97"/>
      <c r="HB377" s="97"/>
      <c r="HC377" s="97"/>
      <c r="HD377" s="97"/>
      <c r="HE377" s="97"/>
      <c r="HF377" s="97"/>
      <c r="HG377" s="97"/>
      <c r="HH377" s="97"/>
      <c r="HI377" s="97"/>
      <c r="HJ377" s="97"/>
      <c r="HK377" s="97"/>
      <c r="HL377" s="97"/>
      <c r="HM377" s="97"/>
      <c r="HN377" s="97"/>
      <c r="HO377" s="97"/>
      <c r="HP377" s="97"/>
      <c r="HQ377" s="97"/>
      <c r="HR377" s="97"/>
      <c r="HS377" s="97"/>
      <c r="HT377" s="97"/>
      <c r="HU377" s="97"/>
      <c r="HV377" s="97"/>
      <c r="HW377" s="97"/>
      <c r="HX377" s="97"/>
      <c r="HY377" s="97"/>
      <c r="HZ377" s="97"/>
      <c r="IA377" s="97"/>
      <c r="IB377" s="97"/>
      <c r="IC377" s="97"/>
      <c r="ID377" s="97"/>
      <c r="IE377" s="97"/>
      <c r="IF377" s="97"/>
      <c r="IG377" s="97"/>
      <c r="IH377" s="97"/>
      <c r="II377" s="97"/>
      <c r="IJ377" s="97"/>
      <c r="IK377" s="97"/>
      <c r="IL377" s="97"/>
      <c r="IM377" s="97"/>
      <c r="IN377" s="97"/>
      <c r="IO377" s="97"/>
      <c r="IP377" s="97"/>
      <c r="IQ377" s="97"/>
      <c r="IR377" s="97"/>
      <c r="IS377" s="97"/>
      <c r="IT377" s="97"/>
      <c r="IU377" s="97"/>
      <c r="IV377" s="97"/>
      <c r="IW377" s="97"/>
      <c r="IX377" s="97"/>
      <c r="IY377" s="97"/>
      <c r="IZ377" s="97"/>
      <c r="JA377" s="97"/>
      <c r="JB377" s="97"/>
      <c r="JC377" s="97"/>
      <c r="JD377" s="97"/>
      <c r="JE377" s="97"/>
      <c r="JF377" s="97"/>
      <c r="JG377" s="97"/>
      <c r="JH377" s="97"/>
      <c r="JI377" s="97"/>
      <c r="JJ377" s="97"/>
      <c r="JK377" s="97"/>
      <c r="JL377" s="97"/>
      <c r="JM377" s="97"/>
      <c r="JN377" s="97"/>
      <c r="JO377" s="97"/>
      <c r="JP377" s="97"/>
      <c r="JQ377" s="97"/>
      <c r="JR377" s="97"/>
      <c r="JS377" s="97"/>
      <c r="JT377" s="97"/>
      <c r="JU377" s="97"/>
      <c r="JV377" s="97"/>
      <c r="JW377" s="97"/>
      <c r="JX377" s="97"/>
      <c r="JY377" s="97"/>
      <c r="JZ377" s="97"/>
      <c r="KA377" s="97"/>
      <c r="KB377" s="97"/>
      <c r="KC377" s="97"/>
      <c r="KD377" s="97"/>
      <c r="KE377" s="97"/>
      <c r="KF377" s="97"/>
      <c r="KG377" s="97"/>
      <c r="KH377" s="97"/>
      <c r="KI377" s="97"/>
      <c r="KJ377" s="97"/>
      <c r="KK377" s="97"/>
      <c r="KL377" s="97"/>
      <c r="KM377" s="97"/>
      <c r="KN377" s="97"/>
      <c r="KO377" s="97"/>
      <c r="KP377" s="97"/>
      <c r="KQ377" s="97"/>
      <c r="KR377" s="97"/>
      <c r="KS377" s="97"/>
      <c r="KT377" s="97"/>
      <c r="KU377" s="97"/>
      <c r="KV377" s="97"/>
      <c r="KW377" s="97"/>
      <c r="KX377" s="97"/>
      <c r="KY377" s="97"/>
      <c r="KZ377" s="97"/>
      <c r="LA377" s="97"/>
      <c r="LB377" s="97"/>
      <c r="LC377" s="97"/>
      <c r="LD377" s="97"/>
      <c r="LE377" s="97"/>
      <c r="LF377" s="97"/>
      <c r="LG377" s="97"/>
      <c r="LH377" s="97"/>
      <c r="LI377" s="97"/>
      <c r="LJ377" s="97"/>
      <c r="LK377" s="97"/>
      <c r="LL377" s="97"/>
      <c r="LM377" s="97"/>
      <c r="LN377" s="97"/>
      <c r="LO377" s="97"/>
      <c r="LP377" s="97"/>
      <c r="LQ377" s="97"/>
      <c r="LR377" s="97"/>
      <c r="LS377" s="97"/>
      <c r="LT377" s="97"/>
      <c r="LU377" s="97"/>
      <c r="LV377" s="97"/>
      <c r="LW377" s="97"/>
      <c r="LX377" s="97"/>
      <c r="LY377" s="97"/>
      <c r="LZ377" s="97"/>
      <c r="MA377" s="97"/>
      <c r="MB377" s="97"/>
      <c r="MC377" s="97"/>
      <c r="MD377" s="97"/>
      <c r="ME377" s="97"/>
      <c r="MF377" s="97"/>
      <c r="MG377" s="97"/>
      <c r="MH377" s="97"/>
      <c r="MI377" s="97"/>
      <c r="MJ377" s="97"/>
      <c r="MK377" s="97"/>
      <c r="ML377" s="97"/>
      <c r="MM377" s="97"/>
      <c r="MN377" s="97"/>
      <c r="MO377" s="97"/>
      <c r="MP377" s="97"/>
      <c r="MQ377" s="97"/>
      <c r="MR377" s="97"/>
      <c r="MS377" s="97"/>
      <c r="MT377" s="97"/>
      <c r="MU377" s="97"/>
      <c r="MV377" s="97"/>
      <c r="MW377" s="97"/>
      <c r="MX377" s="97"/>
      <c r="MY377" s="97"/>
      <c r="MZ377" s="97"/>
      <c r="NA377" s="97"/>
      <c r="NB377" s="97"/>
      <c r="NC377" s="97"/>
      <c r="ND377" s="97"/>
      <c r="NE377" s="97"/>
      <c r="NF377" s="97"/>
      <c r="NG377" s="97"/>
      <c r="NH377" s="97"/>
      <c r="NI377" s="97"/>
      <c r="NJ377" s="97"/>
      <c r="NK377" s="97"/>
      <c r="NL377" s="97"/>
      <c r="NM377" s="97"/>
      <c r="NN377" s="97"/>
      <c r="NO377" s="97"/>
      <c r="NP377" s="97"/>
      <c r="NQ377" s="97"/>
      <c r="NR377" s="97"/>
      <c r="NS377" s="97"/>
      <c r="NT377" s="97"/>
      <c r="NU377" s="97"/>
      <c r="NV377" s="97"/>
      <c r="NW377" s="97"/>
      <c r="NX377" s="97"/>
      <c r="NY377" s="97"/>
      <c r="NZ377" s="97"/>
      <c r="OA377" s="97"/>
      <c r="OB377" s="97"/>
      <c r="OC377" s="97"/>
      <c r="OD377" s="97"/>
      <c r="OE377" s="97"/>
      <c r="OF377" s="97"/>
      <c r="OG377" s="97"/>
      <c r="OH377" s="97"/>
      <c r="OI377" s="97"/>
      <c r="OJ377" s="97"/>
      <c r="OK377" s="97"/>
      <c r="OL377" s="97"/>
      <c r="OM377" s="97"/>
      <c r="ON377" s="97"/>
      <c r="OO377" s="97"/>
      <c r="OP377" s="97"/>
      <c r="OQ377" s="97"/>
      <c r="OR377" s="97"/>
      <c r="OS377" s="97"/>
      <c r="OT377" s="97"/>
      <c r="OU377" s="97"/>
      <c r="OV377" s="97"/>
      <c r="OW377" s="97"/>
      <c r="OX377" s="97"/>
      <c r="OY377" s="97"/>
      <c r="OZ377" s="97"/>
      <c r="PA377" s="97"/>
      <c r="PB377" s="97"/>
      <c r="PC377" s="97"/>
      <c r="PD377" s="97"/>
      <c r="PE377" s="97"/>
      <c r="PF377" s="97"/>
      <c r="PG377" s="97"/>
      <c r="PH377" s="97"/>
      <c r="PI377" s="97"/>
      <c r="PJ377" s="97"/>
      <c r="PK377" s="97"/>
      <c r="PL377" s="97"/>
      <c r="PM377" s="97"/>
      <c r="PN377" s="97"/>
      <c r="PO377" s="97"/>
      <c r="PP377" s="97"/>
      <c r="PQ377" s="97"/>
      <c r="PR377" s="97"/>
      <c r="PS377" s="97"/>
      <c r="PT377" s="97"/>
      <c r="PU377" s="97"/>
      <c r="PV377" s="97"/>
      <c r="PW377" s="97"/>
      <c r="PX377" s="97"/>
      <c r="PY377" s="97"/>
      <c r="PZ377" s="97"/>
      <c r="QA377" s="97"/>
      <c r="QB377" s="97"/>
      <c r="QC377" s="97"/>
      <c r="QD377" s="97"/>
      <c r="QE377" s="97"/>
      <c r="QF377" s="97"/>
      <c r="QG377" s="97"/>
      <c r="QH377" s="97"/>
      <c r="QI377" s="97"/>
      <c r="QJ377" s="97"/>
      <c r="QK377" s="97"/>
      <c r="QL377" s="97"/>
      <c r="QM377" s="97"/>
      <c r="QN377" s="97"/>
      <c r="QO377" s="97"/>
      <c r="QP377" s="97"/>
      <c r="QQ377" s="97"/>
      <c r="QR377" s="97"/>
      <c r="QS377" s="97"/>
      <c r="QT377" s="97"/>
      <c r="QU377" s="97"/>
      <c r="QV377" s="97"/>
      <c r="QW377" s="97"/>
      <c r="QX377" s="97"/>
      <c r="QY377" s="97"/>
      <c r="QZ377" s="97"/>
      <c r="RA377" s="97"/>
      <c r="RB377" s="97"/>
      <c r="RC377" s="97"/>
      <c r="RD377" s="97"/>
      <c r="RE377" s="97"/>
      <c r="RF377" s="97"/>
      <c r="RG377" s="97"/>
      <c r="RH377" s="97"/>
      <c r="RI377" s="97"/>
      <c r="RJ377" s="97"/>
      <c r="RK377" s="97"/>
      <c r="RL377" s="97"/>
      <c r="RM377" s="97"/>
      <c r="RN377" s="97"/>
      <c r="RO377" s="97"/>
      <c r="RP377" s="97"/>
      <c r="RQ377" s="97"/>
      <c r="RR377" s="97"/>
      <c r="RS377" s="97"/>
      <c r="RT377" s="97"/>
      <c r="RU377" s="97"/>
      <c r="RV377" s="97"/>
      <c r="RW377" s="97"/>
      <c r="RX377" s="97"/>
      <c r="RY377" s="97"/>
      <c r="RZ377" s="97"/>
      <c r="SA377" s="97"/>
      <c r="SB377" s="97"/>
      <c r="SC377" s="97"/>
      <c r="SD377" s="97"/>
      <c r="SE377" s="97"/>
      <c r="SF377" s="97"/>
      <c r="SG377" s="97"/>
      <c r="SH377" s="97"/>
      <c r="SI377" s="97"/>
      <c r="SJ377" s="97"/>
      <c r="SK377" s="97"/>
      <c r="SL377" s="97"/>
      <c r="SM377" s="97"/>
      <c r="SN377" s="97"/>
      <c r="SO377" s="97"/>
      <c r="SP377" s="97"/>
      <c r="SQ377" s="97"/>
      <c r="SR377" s="97"/>
      <c r="SS377" s="97"/>
      <c r="ST377" s="97"/>
      <c r="SU377" s="97"/>
      <c r="SV377" s="97"/>
      <c r="SW377" s="97"/>
      <c r="SX377" s="97"/>
      <c r="SY377" s="97"/>
      <c r="SZ377" s="97"/>
      <c r="TA377" s="97"/>
      <c r="TB377" s="97"/>
      <c r="TC377" s="97"/>
      <c r="TD377" s="97"/>
      <c r="TE377" s="97"/>
      <c r="TF377" s="97"/>
      <c r="TG377" s="97"/>
      <c r="TH377" s="97"/>
      <c r="TI377" s="97"/>
      <c r="TJ377" s="97"/>
      <c r="TK377" s="97"/>
      <c r="TL377" s="97"/>
      <c r="TM377" s="97"/>
      <c r="TN377" s="97"/>
      <c r="TO377" s="97"/>
      <c r="TP377" s="97"/>
      <c r="TQ377" s="97"/>
      <c r="TR377" s="97"/>
      <c r="TS377" s="97"/>
      <c r="TT377" s="97"/>
      <c r="TU377" s="97"/>
      <c r="TV377" s="97"/>
      <c r="TW377" s="97"/>
      <c r="TX377" s="97"/>
      <c r="TY377" s="97"/>
      <c r="TZ377" s="97"/>
      <c r="UA377" s="97"/>
      <c r="UB377" s="97"/>
      <c r="UC377" s="97"/>
      <c r="UD377" s="97"/>
      <c r="UE377" s="97"/>
      <c r="UF377" s="97"/>
      <c r="UG377" s="97"/>
      <c r="UH377" s="97"/>
      <c r="UI377" s="97"/>
      <c r="UJ377" s="97"/>
      <c r="UK377" s="97"/>
      <c r="UL377" s="97"/>
      <c r="UM377" s="97"/>
      <c r="UN377" s="97"/>
      <c r="UO377" s="97"/>
      <c r="UP377" s="97"/>
      <c r="UQ377" s="97"/>
      <c r="UR377" s="97"/>
      <c r="US377" s="97"/>
      <c r="UT377" s="97"/>
      <c r="UU377" s="97"/>
      <c r="UV377" s="97"/>
      <c r="UW377" s="97"/>
      <c r="UX377" s="97"/>
      <c r="UY377" s="97"/>
      <c r="UZ377" s="97"/>
      <c r="VA377" s="97"/>
      <c r="VB377" s="97"/>
      <c r="VC377" s="97"/>
      <c r="VD377" s="97"/>
      <c r="VE377" s="97"/>
      <c r="VF377" s="97"/>
    </row>
    <row r="378" spans="1:578" s="98" customFormat="1" ht="15">
      <c r="A378" s="84">
        <v>4</v>
      </c>
      <c r="B378" s="29" t="s">
        <v>43</v>
      </c>
      <c r="C378" s="85" t="s">
        <v>44</v>
      </c>
      <c r="D378" s="86">
        <v>203</v>
      </c>
      <c r="E378" s="85" t="s">
        <v>45</v>
      </c>
      <c r="F378" s="29" t="s">
        <v>46</v>
      </c>
      <c r="G378" s="29" t="s">
        <v>930</v>
      </c>
      <c r="H378" s="26" t="s">
        <v>931</v>
      </c>
      <c r="I378" s="89">
        <v>41563</v>
      </c>
      <c r="J378" s="90">
        <v>10</v>
      </c>
      <c r="K378" s="90"/>
      <c r="L378" s="88">
        <v>40</v>
      </c>
      <c r="M378" s="88" t="s">
        <v>54</v>
      </c>
      <c r="N378" s="88" t="s">
        <v>59</v>
      </c>
      <c r="O378" s="36" t="s">
        <v>932</v>
      </c>
      <c r="P378" s="87" t="s">
        <v>1150</v>
      </c>
      <c r="Q378" s="87" t="s">
        <v>1150</v>
      </c>
      <c r="R378" s="88">
        <v>1</v>
      </c>
      <c r="S378" s="92">
        <f>15856+300+500</f>
        <v>16656</v>
      </c>
      <c r="T378" s="92">
        <v>600</v>
      </c>
      <c r="U378" s="92"/>
      <c r="V378" s="91">
        <f>+S378+T378+U378</f>
        <v>17256</v>
      </c>
      <c r="W378" s="92"/>
      <c r="X378" s="92"/>
      <c r="Y378" s="92">
        <f>+V378+W378+X378</f>
        <v>17256</v>
      </c>
      <c r="Z378" s="92">
        <v>931</v>
      </c>
      <c r="AA378" s="92">
        <v>571</v>
      </c>
      <c r="AB378" s="93">
        <f>102.68*2</f>
        <v>205.36</v>
      </c>
      <c r="AC378" s="92">
        <f>Y378*17.5%</f>
        <v>3019.7999999999997</v>
      </c>
      <c r="AD378" s="92">
        <f>Y378*3%</f>
        <v>517.67999999999995</v>
      </c>
      <c r="AE378" s="92">
        <f>Y378*5.1%</f>
        <v>880.05599999999993</v>
      </c>
      <c r="AF378" s="92">
        <f>Y378*2%</f>
        <v>345.12</v>
      </c>
      <c r="AG378" s="92">
        <f>(Y378+Z378+AA378)/30*5</f>
        <v>3126.333333333333</v>
      </c>
      <c r="AH378" s="92">
        <f>(Y378+Z378+AA378)/30*50</f>
        <v>31263.333333333332</v>
      </c>
      <c r="AI378" s="92">
        <f>(Y378+Z378+AA378)/2</f>
        <v>9379</v>
      </c>
      <c r="AJ378" s="92">
        <f>Y378+AB378+AC378+AD378+AE378+AF378+Z378+AA378+(AG378/12+AH378/12+AI378/12)</f>
        <v>27373.40488888889</v>
      </c>
      <c r="AK378" s="92">
        <f>+AJ378*12</f>
        <v>328480.85866666667</v>
      </c>
      <c r="AL378" s="92"/>
      <c r="AM378" s="92"/>
      <c r="AN378" s="92"/>
      <c r="AO378" s="92"/>
      <c r="AP378" s="97"/>
      <c r="AQ378" s="94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  <c r="CF378" s="97"/>
      <c r="CG378" s="97"/>
      <c r="CH378" s="97"/>
      <c r="CI378" s="97"/>
      <c r="CJ378" s="97"/>
      <c r="CK378" s="97"/>
      <c r="CL378" s="97"/>
      <c r="CM378" s="97"/>
      <c r="CN378" s="97"/>
      <c r="CO378" s="97"/>
      <c r="CP378" s="97"/>
      <c r="CQ378" s="97"/>
      <c r="CR378" s="97"/>
      <c r="CS378" s="97"/>
      <c r="CT378" s="97"/>
      <c r="CU378" s="97"/>
      <c r="CV378" s="97"/>
      <c r="CW378" s="97"/>
      <c r="CX378" s="97"/>
      <c r="CY378" s="97"/>
      <c r="CZ378" s="97"/>
      <c r="DA378" s="97"/>
      <c r="DB378" s="97"/>
      <c r="DC378" s="97"/>
      <c r="DD378" s="97"/>
      <c r="DE378" s="97"/>
      <c r="DF378" s="97"/>
      <c r="DG378" s="97"/>
      <c r="DH378" s="97"/>
      <c r="DI378" s="97"/>
      <c r="DJ378" s="97"/>
      <c r="DK378" s="97"/>
      <c r="DL378" s="97"/>
      <c r="DM378" s="97"/>
      <c r="DN378" s="97"/>
      <c r="DO378" s="97"/>
      <c r="DP378" s="97"/>
      <c r="DQ378" s="97"/>
      <c r="DR378" s="97"/>
      <c r="DS378" s="97"/>
      <c r="DT378" s="97"/>
      <c r="DU378" s="97"/>
      <c r="DV378" s="97"/>
      <c r="DW378" s="97"/>
      <c r="DX378" s="97"/>
      <c r="DY378" s="97"/>
      <c r="DZ378" s="97"/>
      <c r="EA378" s="97"/>
      <c r="EB378" s="97"/>
      <c r="EC378" s="97"/>
      <c r="ED378" s="97"/>
      <c r="EE378" s="97"/>
      <c r="EF378" s="97"/>
      <c r="EG378" s="97"/>
      <c r="EH378" s="97"/>
      <c r="EI378" s="97"/>
      <c r="EJ378" s="97"/>
      <c r="EK378" s="97"/>
      <c r="EL378" s="97"/>
      <c r="EM378" s="97"/>
      <c r="EN378" s="97"/>
      <c r="EO378" s="97"/>
      <c r="EP378" s="97"/>
      <c r="EQ378" s="97"/>
      <c r="ER378" s="97"/>
      <c r="ES378" s="97"/>
      <c r="ET378" s="97"/>
      <c r="EU378" s="97"/>
      <c r="EV378" s="97"/>
      <c r="EW378" s="97"/>
      <c r="EX378" s="97"/>
      <c r="EY378" s="97"/>
      <c r="EZ378" s="97"/>
      <c r="FA378" s="97"/>
      <c r="FB378" s="97"/>
      <c r="FC378" s="97"/>
      <c r="FD378" s="97"/>
      <c r="FE378" s="97"/>
      <c r="FF378" s="97"/>
      <c r="FG378" s="97"/>
      <c r="FH378" s="97"/>
      <c r="FI378" s="97"/>
      <c r="FJ378" s="97"/>
      <c r="FK378" s="97"/>
      <c r="FL378" s="97"/>
      <c r="FM378" s="97"/>
      <c r="FN378" s="97"/>
      <c r="FO378" s="97"/>
      <c r="FP378" s="97"/>
      <c r="FQ378" s="97"/>
      <c r="FR378" s="97"/>
      <c r="FS378" s="97"/>
      <c r="FT378" s="97"/>
      <c r="FU378" s="97"/>
      <c r="FV378" s="97"/>
      <c r="FW378" s="97"/>
      <c r="FX378" s="97"/>
      <c r="FY378" s="97"/>
      <c r="FZ378" s="97"/>
      <c r="GA378" s="97"/>
      <c r="GB378" s="97"/>
      <c r="GC378" s="97"/>
      <c r="GD378" s="97"/>
      <c r="GE378" s="97"/>
      <c r="GF378" s="97"/>
      <c r="GG378" s="97"/>
      <c r="GH378" s="97"/>
      <c r="GI378" s="97"/>
      <c r="GJ378" s="97"/>
      <c r="GK378" s="97"/>
      <c r="GL378" s="97"/>
      <c r="GM378" s="97"/>
      <c r="GN378" s="97"/>
      <c r="GO378" s="97"/>
      <c r="GP378" s="97"/>
      <c r="GQ378" s="97"/>
      <c r="GR378" s="97"/>
      <c r="GS378" s="97"/>
      <c r="GT378" s="97"/>
      <c r="GU378" s="97"/>
      <c r="GV378" s="97"/>
      <c r="GW378" s="97"/>
      <c r="GX378" s="97"/>
      <c r="GY378" s="97"/>
      <c r="GZ378" s="97"/>
      <c r="HA378" s="97"/>
      <c r="HB378" s="97"/>
      <c r="HC378" s="97"/>
      <c r="HD378" s="97"/>
      <c r="HE378" s="97"/>
      <c r="HF378" s="97"/>
      <c r="HG378" s="97"/>
      <c r="HH378" s="97"/>
      <c r="HI378" s="97"/>
      <c r="HJ378" s="97"/>
      <c r="HK378" s="97"/>
      <c r="HL378" s="97"/>
      <c r="HM378" s="97"/>
      <c r="HN378" s="97"/>
      <c r="HO378" s="97"/>
      <c r="HP378" s="97"/>
      <c r="HQ378" s="97"/>
      <c r="HR378" s="97"/>
      <c r="HS378" s="97"/>
      <c r="HT378" s="97"/>
      <c r="HU378" s="97"/>
      <c r="HV378" s="97"/>
      <c r="HW378" s="97"/>
      <c r="HX378" s="97"/>
      <c r="HY378" s="97"/>
      <c r="HZ378" s="97"/>
      <c r="IA378" s="97"/>
      <c r="IB378" s="97"/>
      <c r="IC378" s="97"/>
      <c r="ID378" s="97"/>
      <c r="IE378" s="97"/>
      <c r="IF378" s="97"/>
      <c r="IG378" s="97"/>
      <c r="IH378" s="97"/>
      <c r="II378" s="97"/>
      <c r="IJ378" s="97"/>
      <c r="IK378" s="97"/>
      <c r="IL378" s="97"/>
      <c r="IM378" s="97"/>
      <c r="IN378" s="97"/>
      <c r="IO378" s="97"/>
      <c r="IP378" s="97"/>
      <c r="IQ378" s="97"/>
      <c r="IR378" s="97"/>
      <c r="IS378" s="97"/>
      <c r="IT378" s="97"/>
      <c r="IU378" s="97"/>
      <c r="IV378" s="97"/>
      <c r="IW378" s="97"/>
      <c r="IX378" s="97"/>
      <c r="IY378" s="97"/>
      <c r="IZ378" s="97"/>
      <c r="JA378" s="97"/>
      <c r="JB378" s="97"/>
      <c r="JC378" s="97"/>
      <c r="JD378" s="97"/>
      <c r="JE378" s="97"/>
      <c r="JF378" s="97"/>
      <c r="JG378" s="97"/>
      <c r="JH378" s="97"/>
      <c r="JI378" s="97"/>
      <c r="JJ378" s="97"/>
      <c r="JK378" s="97"/>
      <c r="JL378" s="97"/>
      <c r="JM378" s="97"/>
      <c r="JN378" s="97"/>
      <c r="JO378" s="97"/>
      <c r="JP378" s="97"/>
      <c r="JQ378" s="97"/>
      <c r="JR378" s="97"/>
      <c r="JS378" s="97"/>
      <c r="JT378" s="97"/>
      <c r="JU378" s="97"/>
      <c r="JV378" s="97"/>
      <c r="JW378" s="97"/>
      <c r="JX378" s="97"/>
      <c r="JY378" s="97"/>
      <c r="JZ378" s="97"/>
      <c r="KA378" s="97"/>
      <c r="KB378" s="97"/>
      <c r="KC378" s="97"/>
      <c r="KD378" s="97"/>
      <c r="KE378" s="97"/>
      <c r="KF378" s="97"/>
      <c r="KG378" s="97"/>
      <c r="KH378" s="97"/>
      <c r="KI378" s="97"/>
      <c r="KJ378" s="97"/>
      <c r="KK378" s="97"/>
      <c r="KL378" s="97"/>
      <c r="KM378" s="97"/>
      <c r="KN378" s="97"/>
      <c r="KO378" s="97"/>
      <c r="KP378" s="97"/>
      <c r="KQ378" s="97"/>
      <c r="KR378" s="97"/>
      <c r="KS378" s="97"/>
      <c r="KT378" s="97"/>
      <c r="KU378" s="97"/>
      <c r="KV378" s="97"/>
      <c r="KW378" s="97"/>
      <c r="KX378" s="97"/>
      <c r="KY378" s="97"/>
      <c r="KZ378" s="97"/>
      <c r="LA378" s="97"/>
      <c r="LB378" s="97"/>
      <c r="LC378" s="97"/>
      <c r="LD378" s="97"/>
      <c r="LE378" s="97"/>
      <c r="LF378" s="97"/>
      <c r="LG378" s="97"/>
      <c r="LH378" s="97"/>
      <c r="LI378" s="97"/>
      <c r="LJ378" s="97"/>
      <c r="LK378" s="97"/>
      <c r="LL378" s="97"/>
      <c r="LM378" s="97"/>
      <c r="LN378" s="97"/>
      <c r="LO378" s="97"/>
      <c r="LP378" s="97"/>
      <c r="LQ378" s="97"/>
      <c r="LR378" s="97"/>
      <c r="LS378" s="97"/>
      <c r="LT378" s="97"/>
      <c r="LU378" s="97"/>
      <c r="LV378" s="97"/>
      <c r="LW378" s="97"/>
      <c r="LX378" s="97"/>
      <c r="LY378" s="97"/>
      <c r="LZ378" s="97"/>
      <c r="MA378" s="97"/>
      <c r="MB378" s="97"/>
      <c r="MC378" s="97"/>
      <c r="MD378" s="97"/>
      <c r="ME378" s="97"/>
      <c r="MF378" s="97"/>
      <c r="MG378" s="97"/>
      <c r="MH378" s="97"/>
      <c r="MI378" s="97"/>
      <c r="MJ378" s="97"/>
      <c r="MK378" s="97"/>
      <c r="ML378" s="97"/>
      <c r="MM378" s="97"/>
      <c r="MN378" s="97"/>
      <c r="MO378" s="97"/>
      <c r="MP378" s="97"/>
      <c r="MQ378" s="97"/>
      <c r="MR378" s="97"/>
      <c r="MS378" s="97"/>
      <c r="MT378" s="97"/>
      <c r="MU378" s="97"/>
      <c r="MV378" s="97"/>
      <c r="MW378" s="97"/>
      <c r="MX378" s="97"/>
      <c r="MY378" s="97"/>
      <c r="MZ378" s="97"/>
      <c r="NA378" s="97"/>
      <c r="NB378" s="97"/>
      <c r="NC378" s="97"/>
      <c r="ND378" s="97"/>
      <c r="NE378" s="97"/>
      <c r="NF378" s="97"/>
      <c r="NG378" s="97"/>
      <c r="NH378" s="97"/>
      <c r="NI378" s="97"/>
      <c r="NJ378" s="97"/>
      <c r="NK378" s="97"/>
      <c r="NL378" s="97"/>
      <c r="NM378" s="97"/>
      <c r="NN378" s="97"/>
      <c r="NO378" s="97"/>
      <c r="NP378" s="97"/>
      <c r="NQ378" s="97"/>
      <c r="NR378" s="97"/>
      <c r="NS378" s="97"/>
      <c r="NT378" s="97"/>
      <c r="NU378" s="97"/>
      <c r="NV378" s="97"/>
      <c r="NW378" s="97"/>
      <c r="NX378" s="97"/>
      <c r="NY378" s="97"/>
      <c r="NZ378" s="97"/>
      <c r="OA378" s="97"/>
      <c r="OB378" s="97"/>
      <c r="OC378" s="97"/>
      <c r="OD378" s="97"/>
      <c r="OE378" s="97"/>
      <c r="OF378" s="97"/>
      <c r="OG378" s="97"/>
      <c r="OH378" s="97"/>
      <c r="OI378" s="97"/>
      <c r="OJ378" s="97"/>
      <c r="OK378" s="97"/>
      <c r="OL378" s="97"/>
      <c r="OM378" s="97"/>
      <c r="ON378" s="97"/>
      <c r="OO378" s="97"/>
      <c r="OP378" s="97"/>
      <c r="OQ378" s="97"/>
      <c r="OR378" s="97"/>
      <c r="OS378" s="97"/>
      <c r="OT378" s="97"/>
      <c r="OU378" s="97"/>
      <c r="OV378" s="97"/>
      <c r="OW378" s="97"/>
      <c r="OX378" s="97"/>
      <c r="OY378" s="97"/>
      <c r="OZ378" s="97"/>
      <c r="PA378" s="97"/>
      <c r="PB378" s="97"/>
      <c r="PC378" s="97"/>
      <c r="PD378" s="97"/>
      <c r="PE378" s="97"/>
      <c r="PF378" s="97"/>
      <c r="PG378" s="97"/>
      <c r="PH378" s="97"/>
      <c r="PI378" s="97"/>
      <c r="PJ378" s="97"/>
      <c r="PK378" s="97"/>
      <c r="PL378" s="97"/>
      <c r="PM378" s="97"/>
      <c r="PN378" s="97"/>
      <c r="PO378" s="97"/>
      <c r="PP378" s="97"/>
      <c r="PQ378" s="97"/>
      <c r="PR378" s="97"/>
      <c r="PS378" s="97"/>
      <c r="PT378" s="97"/>
      <c r="PU378" s="97"/>
      <c r="PV378" s="97"/>
      <c r="PW378" s="97"/>
      <c r="PX378" s="97"/>
      <c r="PY378" s="97"/>
      <c r="PZ378" s="97"/>
      <c r="QA378" s="97"/>
      <c r="QB378" s="97"/>
      <c r="QC378" s="97"/>
      <c r="QD378" s="97"/>
      <c r="QE378" s="97"/>
      <c r="QF378" s="97"/>
      <c r="QG378" s="97"/>
      <c r="QH378" s="97"/>
      <c r="QI378" s="97"/>
      <c r="QJ378" s="97"/>
      <c r="QK378" s="97"/>
      <c r="QL378" s="97"/>
      <c r="QM378" s="97"/>
      <c r="QN378" s="97"/>
      <c r="QO378" s="97"/>
      <c r="QP378" s="97"/>
      <c r="QQ378" s="97"/>
      <c r="QR378" s="97"/>
      <c r="QS378" s="97"/>
      <c r="QT378" s="97"/>
      <c r="QU378" s="97"/>
      <c r="QV378" s="97"/>
      <c r="QW378" s="97"/>
      <c r="QX378" s="97"/>
      <c r="QY378" s="97"/>
      <c r="QZ378" s="97"/>
      <c r="RA378" s="97"/>
      <c r="RB378" s="97"/>
      <c r="RC378" s="97"/>
      <c r="RD378" s="97"/>
      <c r="RE378" s="97"/>
      <c r="RF378" s="97"/>
      <c r="RG378" s="97"/>
      <c r="RH378" s="97"/>
      <c r="RI378" s="97"/>
      <c r="RJ378" s="97"/>
      <c r="RK378" s="97"/>
      <c r="RL378" s="97"/>
      <c r="RM378" s="97"/>
      <c r="RN378" s="97"/>
      <c r="RO378" s="97"/>
      <c r="RP378" s="97"/>
      <c r="RQ378" s="97"/>
      <c r="RR378" s="97"/>
      <c r="RS378" s="97"/>
      <c r="RT378" s="97"/>
      <c r="RU378" s="97"/>
      <c r="RV378" s="97"/>
      <c r="RW378" s="97"/>
      <c r="RX378" s="97"/>
      <c r="RY378" s="97"/>
      <c r="RZ378" s="97"/>
      <c r="SA378" s="97"/>
      <c r="SB378" s="97"/>
      <c r="SC378" s="97"/>
      <c r="SD378" s="97"/>
      <c r="SE378" s="97"/>
      <c r="SF378" s="97"/>
      <c r="SG378" s="97"/>
      <c r="SH378" s="97"/>
      <c r="SI378" s="97"/>
      <c r="SJ378" s="97"/>
      <c r="SK378" s="97"/>
      <c r="SL378" s="97"/>
      <c r="SM378" s="97"/>
      <c r="SN378" s="97"/>
      <c r="SO378" s="97"/>
      <c r="SP378" s="97"/>
      <c r="SQ378" s="97"/>
      <c r="SR378" s="97"/>
      <c r="SS378" s="97"/>
      <c r="ST378" s="97"/>
      <c r="SU378" s="97"/>
      <c r="SV378" s="97"/>
      <c r="SW378" s="97"/>
      <c r="SX378" s="97"/>
      <c r="SY378" s="97"/>
      <c r="SZ378" s="97"/>
      <c r="TA378" s="97"/>
      <c r="TB378" s="97"/>
      <c r="TC378" s="97"/>
      <c r="TD378" s="97"/>
      <c r="TE378" s="97"/>
      <c r="TF378" s="97"/>
      <c r="TG378" s="97"/>
      <c r="TH378" s="97"/>
      <c r="TI378" s="97"/>
      <c r="TJ378" s="97"/>
      <c r="TK378" s="97"/>
      <c r="TL378" s="97"/>
      <c r="TM378" s="97"/>
      <c r="TN378" s="97"/>
      <c r="TO378" s="97"/>
      <c r="TP378" s="97"/>
      <c r="TQ378" s="97"/>
      <c r="TR378" s="97"/>
      <c r="TS378" s="97"/>
      <c r="TT378" s="97"/>
      <c r="TU378" s="97"/>
      <c r="TV378" s="97"/>
      <c r="TW378" s="97"/>
      <c r="TX378" s="97"/>
      <c r="TY378" s="97"/>
      <c r="TZ378" s="97"/>
      <c r="UA378" s="97"/>
      <c r="UB378" s="97"/>
      <c r="UC378" s="97"/>
      <c r="UD378" s="97"/>
      <c r="UE378" s="97"/>
      <c r="UF378" s="97"/>
      <c r="UG378" s="97"/>
      <c r="UH378" s="97"/>
      <c r="UI378" s="97"/>
      <c r="UJ378" s="97"/>
      <c r="UK378" s="97"/>
      <c r="UL378" s="97"/>
      <c r="UM378" s="97"/>
      <c r="UN378" s="97"/>
      <c r="UO378" s="97"/>
      <c r="UP378" s="97"/>
      <c r="UQ378" s="97"/>
      <c r="UR378" s="97"/>
      <c r="US378" s="97"/>
      <c r="UT378" s="97"/>
      <c r="UU378" s="97"/>
      <c r="UV378" s="97"/>
      <c r="UW378" s="97"/>
      <c r="UX378" s="97"/>
      <c r="UY378" s="97"/>
      <c r="UZ378" s="97"/>
      <c r="VA378" s="97"/>
      <c r="VB378" s="97"/>
      <c r="VC378" s="97"/>
      <c r="VD378" s="97"/>
      <c r="VE378" s="97"/>
      <c r="VF378" s="97"/>
    </row>
    <row r="379" spans="1:578" s="98" customFormat="1" ht="15">
      <c r="A379" s="84">
        <v>5</v>
      </c>
      <c r="B379" s="29" t="s">
        <v>43</v>
      </c>
      <c r="C379" s="85" t="s">
        <v>44</v>
      </c>
      <c r="D379" s="86">
        <v>203</v>
      </c>
      <c r="E379" s="85" t="s">
        <v>45</v>
      </c>
      <c r="F379" s="29" t="s">
        <v>46</v>
      </c>
      <c r="G379" s="29" t="s">
        <v>907</v>
      </c>
      <c r="H379" s="27" t="s">
        <v>908</v>
      </c>
      <c r="I379" s="89">
        <v>43559</v>
      </c>
      <c r="J379" s="90"/>
      <c r="K379" s="90">
        <v>13</v>
      </c>
      <c r="L379" s="88">
        <v>40</v>
      </c>
      <c r="M379" s="88" t="s">
        <v>54</v>
      </c>
      <c r="N379" s="88" t="s">
        <v>50</v>
      </c>
      <c r="O379" s="36" t="s">
        <v>909</v>
      </c>
      <c r="P379" s="87" t="s">
        <v>1183</v>
      </c>
      <c r="Q379" s="87" t="s">
        <v>1150</v>
      </c>
      <c r="R379" s="88">
        <v>1</v>
      </c>
      <c r="S379" s="91">
        <v>16246</v>
      </c>
      <c r="T379" s="91"/>
      <c r="U379" s="91"/>
      <c r="V379" s="91">
        <f t="shared" si="165"/>
        <v>16246</v>
      </c>
      <c r="W379" s="92"/>
      <c r="X379" s="92"/>
      <c r="Y379" s="92">
        <f t="shared" si="166"/>
        <v>16246</v>
      </c>
      <c r="Z379" s="91">
        <v>1128</v>
      </c>
      <c r="AA379" s="91">
        <v>703</v>
      </c>
      <c r="AB379" s="93">
        <f>102.68*2</f>
        <v>205.36</v>
      </c>
      <c r="AC379" s="92">
        <f t="shared" si="167"/>
        <v>2843.0499999999997</v>
      </c>
      <c r="AD379" s="92">
        <f t="shared" si="168"/>
        <v>487.38</v>
      </c>
      <c r="AE379" s="92">
        <f t="shared" si="169"/>
        <v>828.54599999999994</v>
      </c>
      <c r="AF379" s="92">
        <f t="shared" si="170"/>
        <v>324.92</v>
      </c>
      <c r="AG379" s="92">
        <f t="shared" si="171"/>
        <v>3012.8333333333335</v>
      </c>
      <c r="AH379" s="92">
        <f t="shared" si="172"/>
        <v>30128.333333333336</v>
      </c>
      <c r="AI379" s="92">
        <f t="shared" si="173"/>
        <v>9038.5</v>
      </c>
      <c r="AJ379" s="92">
        <f t="shared" si="174"/>
        <v>26281.22822222222</v>
      </c>
      <c r="AK379" s="92">
        <f t="shared" si="175"/>
        <v>315374.73866666667</v>
      </c>
      <c r="AL379" s="92"/>
      <c r="AM379" s="92"/>
      <c r="AN379" s="92"/>
      <c r="AO379" s="92"/>
      <c r="AP379" s="97"/>
      <c r="AQ379" s="94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  <c r="CF379" s="97"/>
      <c r="CG379" s="97"/>
      <c r="CH379" s="97"/>
      <c r="CI379" s="97"/>
      <c r="CJ379" s="97"/>
      <c r="CK379" s="97"/>
      <c r="CL379" s="97"/>
      <c r="CM379" s="97"/>
      <c r="CN379" s="97"/>
      <c r="CO379" s="97"/>
      <c r="CP379" s="97"/>
      <c r="CQ379" s="97"/>
      <c r="CR379" s="97"/>
      <c r="CS379" s="97"/>
      <c r="CT379" s="97"/>
      <c r="CU379" s="97"/>
      <c r="CV379" s="97"/>
      <c r="CW379" s="97"/>
      <c r="CX379" s="97"/>
      <c r="CY379" s="97"/>
      <c r="CZ379" s="97"/>
      <c r="DA379" s="97"/>
      <c r="DB379" s="97"/>
      <c r="DC379" s="97"/>
      <c r="DD379" s="97"/>
      <c r="DE379" s="97"/>
      <c r="DF379" s="97"/>
      <c r="DG379" s="97"/>
      <c r="DH379" s="97"/>
      <c r="DI379" s="97"/>
      <c r="DJ379" s="97"/>
      <c r="DK379" s="97"/>
      <c r="DL379" s="97"/>
      <c r="DM379" s="97"/>
      <c r="DN379" s="97"/>
      <c r="DO379" s="97"/>
      <c r="DP379" s="97"/>
      <c r="DQ379" s="97"/>
      <c r="DR379" s="97"/>
      <c r="DS379" s="97"/>
      <c r="DT379" s="97"/>
      <c r="DU379" s="97"/>
      <c r="DV379" s="97"/>
      <c r="DW379" s="97"/>
      <c r="DX379" s="97"/>
      <c r="DY379" s="97"/>
      <c r="DZ379" s="97"/>
      <c r="EA379" s="97"/>
      <c r="EB379" s="97"/>
      <c r="EC379" s="97"/>
      <c r="ED379" s="97"/>
      <c r="EE379" s="97"/>
      <c r="EF379" s="97"/>
      <c r="EG379" s="97"/>
      <c r="EH379" s="97"/>
      <c r="EI379" s="97"/>
      <c r="EJ379" s="97"/>
      <c r="EK379" s="97"/>
      <c r="EL379" s="97"/>
      <c r="EM379" s="97"/>
      <c r="EN379" s="97"/>
      <c r="EO379" s="97"/>
      <c r="EP379" s="97"/>
      <c r="EQ379" s="97"/>
      <c r="ER379" s="97"/>
      <c r="ES379" s="97"/>
      <c r="ET379" s="97"/>
      <c r="EU379" s="97"/>
      <c r="EV379" s="97"/>
      <c r="EW379" s="97"/>
      <c r="EX379" s="97"/>
      <c r="EY379" s="97"/>
      <c r="EZ379" s="97"/>
      <c r="FA379" s="97"/>
      <c r="FB379" s="97"/>
      <c r="FC379" s="97"/>
      <c r="FD379" s="97"/>
      <c r="FE379" s="97"/>
      <c r="FF379" s="97"/>
      <c r="FG379" s="97"/>
      <c r="FH379" s="97"/>
      <c r="FI379" s="97"/>
      <c r="FJ379" s="97"/>
      <c r="FK379" s="97"/>
      <c r="FL379" s="97"/>
      <c r="FM379" s="97"/>
      <c r="FN379" s="97"/>
      <c r="FO379" s="97"/>
      <c r="FP379" s="97"/>
      <c r="FQ379" s="97"/>
      <c r="FR379" s="97"/>
      <c r="FS379" s="97"/>
      <c r="FT379" s="97"/>
      <c r="FU379" s="97"/>
      <c r="FV379" s="97"/>
      <c r="FW379" s="97"/>
      <c r="FX379" s="97"/>
      <c r="FY379" s="97"/>
      <c r="FZ379" s="97"/>
      <c r="GA379" s="97"/>
      <c r="GB379" s="97"/>
      <c r="GC379" s="97"/>
      <c r="GD379" s="97"/>
      <c r="GE379" s="97"/>
      <c r="GF379" s="97"/>
      <c r="GG379" s="97"/>
      <c r="GH379" s="97"/>
      <c r="GI379" s="97"/>
      <c r="GJ379" s="97"/>
      <c r="GK379" s="97"/>
      <c r="GL379" s="97"/>
      <c r="GM379" s="97"/>
      <c r="GN379" s="97"/>
      <c r="GO379" s="97"/>
      <c r="GP379" s="97"/>
      <c r="GQ379" s="97"/>
      <c r="GR379" s="97"/>
      <c r="GS379" s="97"/>
      <c r="GT379" s="97"/>
      <c r="GU379" s="97"/>
      <c r="GV379" s="97"/>
      <c r="GW379" s="97"/>
      <c r="GX379" s="97"/>
      <c r="GY379" s="97"/>
      <c r="GZ379" s="97"/>
      <c r="HA379" s="97"/>
      <c r="HB379" s="97"/>
      <c r="HC379" s="97"/>
      <c r="HD379" s="97"/>
      <c r="HE379" s="97"/>
      <c r="HF379" s="97"/>
      <c r="HG379" s="97"/>
      <c r="HH379" s="97"/>
      <c r="HI379" s="97"/>
      <c r="HJ379" s="97"/>
      <c r="HK379" s="97"/>
      <c r="HL379" s="97"/>
      <c r="HM379" s="97"/>
      <c r="HN379" s="97"/>
      <c r="HO379" s="97"/>
      <c r="HP379" s="97"/>
      <c r="HQ379" s="97"/>
      <c r="HR379" s="97"/>
      <c r="HS379" s="97"/>
      <c r="HT379" s="97"/>
      <c r="HU379" s="97"/>
      <c r="HV379" s="97"/>
      <c r="HW379" s="97"/>
      <c r="HX379" s="97"/>
      <c r="HY379" s="97"/>
      <c r="HZ379" s="97"/>
      <c r="IA379" s="97"/>
      <c r="IB379" s="97"/>
      <c r="IC379" s="97"/>
      <c r="ID379" s="97"/>
      <c r="IE379" s="97"/>
      <c r="IF379" s="97"/>
      <c r="IG379" s="97"/>
      <c r="IH379" s="97"/>
      <c r="II379" s="97"/>
      <c r="IJ379" s="97"/>
      <c r="IK379" s="97"/>
      <c r="IL379" s="97"/>
      <c r="IM379" s="97"/>
      <c r="IN379" s="97"/>
      <c r="IO379" s="97"/>
      <c r="IP379" s="97"/>
      <c r="IQ379" s="97"/>
      <c r="IR379" s="97"/>
      <c r="IS379" s="97"/>
      <c r="IT379" s="97"/>
      <c r="IU379" s="97"/>
      <c r="IV379" s="97"/>
      <c r="IW379" s="97"/>
      <c r="IX379" s="97"/>
      <c r="IY379" s="97"/>
      <c r="IZ379" s="97"/>
      <c r="JA379" s="97"/>
      <c r="JB379" s="97"/>
      <c r="JC379" s="97"/>
      <c r="JD379" s="97"/>
      <c r="JE379" s="97"/>
      <c r="JF379" s="97"/>
      <c r="JG379" s="97"/>
      <c r="JH379" s="97"/>
      <c r="JI379" s="97"/>
      <c r="JJ379" s="97"/>
      <c r="JK379" s="97"/>
      <c r="JL379" s="97"/>
      <c r="JM379" s="97"/>
      <c r="JN379" s="97"/>
      <c r="JO379" s="97"/>
      <c r="JP379" s="97"/>
      <c r="JQ379" s="97"/>
      <c r="JR379" s="97"/>
      <c r="JS379" s="97"/>
      <c r="JT379" s="97"/>
      <c r="JU379" s="97"/>
      <c r="JV379" s="97"/>
      <c r="JW379" s="97"/>
      <c r="JX379" s="97"/>
      <c r="JY379" s="97"/>
      <c r="JZ379" s="97"/>
      <c r="KA379" s="97"/>
      <c r="KB379" s="97"/>
      <c r="KC379" s="97"/>
      <c r="KD379" s="97"/>
      <c r="KE379" s="97"/>
      <c r="KF379" s="97"/>
      <c r="KG379" s="97"/>
      <c r="KH379" s="97"/>
      <c r="KI379" s="97"/>
      <c r="KJ379" s="97"/>
      <c r="KK379" s="97"/>
      <c r="KL379" s="97"/>
      <c r="KM379" s="97"/>
      <c r="KN379" s="97"/>
      <c r="KO379" s="97"/>
      <c r="KP379" s="97"/>
      <c r="KQ379" s="97"/>
      <c r="KR379" s="97"/>
      <c r="KS379" s="97"/>
      <c r="KT379" s="97"/>
      <c r="KU379" s="97"/>
      <c r="KV379" s="97"/>
      <c r="KW379" s="97"/>
      <c r="KX379" s="97"/>
      <c r="KY379" s="97"/>
      <c r="KZ379" s="97"/>
      <c r="LA379" s="97"/>
      <c r="LB379" s="97"/>
      <c r="LC379" s="97"/>
      <c r="LD379" s="97"/>
      <c r="LE379" s="97"/>
      <c r="LF379" s="97"/>
      <c r="LG379" s="97"/>
      <c r="LH379" s="97"/>
      <c r="LI379" s="97"/>
      <c r="LJ379" s="97"/>
      <c r="LK379" s="97"/>
      <c r="LL379" s="97"/>
      <c r="LM379" s="97"/>
      <c r="LN379" s="97"/>
      <c r="LO379" s="97"/>
      <c r="LP379" s="97"/>
      <c r="LQ379" s="97"/>
      <c r="LR379" s="97"/>
      <c r="LS379" s="97"/>
      <c r="LT379" s="97"/>
      <c r="LU379" s="97"/>
      <c r="LV379" s="97"/>
      <c r="LW379" s="97"/>
      <c r="LX379" s="97"/>
      <c r="LY379" s="97"/>
      <c r="LZ379" s="97"/>
      <c r="MA379" s="97"/>
      <c r="MB379" s="97"/>
      <c r="MC379" s="97"/>
      <c r="MD379" s="97"/>
      <c r="ME379" s="97"/>
      <c r="MF379" s="97"/>
      <c r="MG379" s="97"/>
      <c r="MH379" s="97"/>
      <c r="MI379" s="97"/>
      <c r="MJ379" s="97"/>
      <c r="MK379" s="97"/>
      <c r="ML379" s="97"/>
      <c r="MM379" s="97"/>
      <c r="MN379" s="97"/>
      <c r="MO379" s="97"/>
      <c r="MP379" s="97"/>
      <c r="MQ379" s="97"/>
      <c r="MR379" s="97"/>
      <c r="MS379" s="97"/>
      <c r="MT379" s="97"/>
      <c r="MU379" s="97"/>
      <c r="MV379" s="97"/>
      <c r="MW379" s="97"/>
      <c r="MX379" s="97"/>
      <c r="MY379" s="97"/>
      <c r="MZ379" s="97"/>
      <c r="NA379" s="97"/>
      <c r="NB379" s="97"/>
      <c r="NC379" s="97"/>
      <c r="ND379" s="97"/>
      <c r="NE379" s="97"/>
      <c r="NF379" s="97"/>
      <c r="NG379" s="97"/>
      <c r="NH379" s="97"/>
      <c r="NI379" s="97"/>
      <c r="NJ379" s="97"/>
      <c r="NK379" s="97"/>
      <c r="NL379" s="97"/>
      <c r="NM379" s="97"/>
      <c r="NN379" s="97"/>
      <c r="NO379" s="97"/>
      <c r="NP379" s="97"/>
      <c r="NQ379" s="97"/>
      <c r="NR379" s="97"/>
      <c r="NS379" s="97"/>
      <c r="NT379" s="97"/>
      <c r="NU379" s="97"/>
      <c r="NV379" s="97"/>
      <c r="NW379" s="97"/>
      <c r="NX379" s="97"/>
      <c r="NY379" s="97"/>
      <c r="NZ379" s="97"/>
      <c r="OA379" s="97"/>
      <c r="OB379" s="97"/>
      <c r="OC379" s="97"/>
      <c r="OD379" s="97"/>
      <c r="OE379" s="97"/>
      <c r="OF379" s="97"/>
      <c r="OG379" s="97"/>
      <c r="OH379" s="97"/>
      <c r="OI379" s="97"/>
      <c r="OJ379" s="97"/>
      <c r="OK379" s="97"/>
      <c r="OL379" s="97"/>
      <c r="OM379" s="97"/>
      <c r="ON379" s="97"/>
      <c r="OO379" s="97"/>
      <c r="OP379" s="97"/>
      <c r="OQ379" s="97"/>
      <c r="OR379" s="97"/>
      <c r="OS379" s="97"/>
      <c r="OT379" s="97"/>
      <c r="OU379" s="97"/>
      <c r="OV379" s="97"/>
      <c r="OW379" s="97"/>
      <c r="OX379" s="97"/>
      <c r="OY379" s="97"/>
      <c r="OZ379" s="97"/>
      <c r="PA379" s="97"/>
      <c r="PB379" s="97"/>
      <c r="PC379" s="97"/>
      <c r="PD379" s="97"/>
      <c r="PE379" s="97"/>
      <c r="PF379" s="97"/>
      <c r="PG379" s="97"/>
      <c r="PH379" s="97"/>
      <c r="PI379" s="97"/>
      <c r="PJ379" s="97"/>
      <c r="PK379" s="97"/>
      <c r="PL379" s="97"/>
      <c r="PM379" s="97"/>
      <c r="PN379" s="97"/>
      <c r="PO379" s="97"/>
      <c r="PP379" s="97"/>
      <c r="PQ379" s="97"/>
      <c r="PR379" s="97"/>
      <c r="PS379" s="97"/>
      <c r="PT379" s="97"/>
      <c r="PU379" s="97"/>
      <c r="PV379" s="97"/>
      <c r="PW379" s="97"/>
      <c r="PX379" s="97"/>
      <c r="PY379" s="97"/>
      <c r="PZ379" s="97"/>
      <c r="QA379" s="97"/>
      <c r="QB379" s="97"/>
      <c r="QC379" s="97"/>
      <c r="QD379" s="97"/>
      <c r="QE379" s="97"/>
      <c r="QF379" s="97"/>
      <c r="QG379" s="97"/>
      <c r="QH379" s="97"/>
      <c r="QI379" s="97"/>
      <c r="QJ379" s="97"/>
      <c r="QK379" s="97"/>
      <c r="QL379" s="97"/>
      <c r="QM379" s="97"/>
      <c r="QN379" s="97"/>
      <c r="QO379" s="97"/>
      <c r="QP379" s="97"/>
      <c r="QQ379" s="97"/>
      <c r="QR379" s="97"/>
      <c r="QS379" s="97"/>
      <c r="QT379" s="97"/>
      <c r="QU379" s="97"/>
      <c r="QV379" s="97"/>
      <c r="QW379" s="97"/>
      <c r="QX379" s="97"/>
      <c r="QY379" s="97"/>
      <c r="QZ379" s="97"/>
      <c r="RA379" s="97"/>
      <c r="RB379" s="97"/>
      <c r="RC379" s="97"/>
      <c r="RD379" s="97"/>
      <c r="RE379" s="97"/>
      <c r="RF379" s="97"/>
      <c r="RG379" s="97"/>
      <c r="RH379" s="97"/>
      <c r="RI379" s="97"/>
      <c r="RJ379" s="97"/>
      <c r="RK379" s="97"/>
      <c r="RL379" s="97"/>
      <c r="RM379" s="97"/>
      <c r="RN379" s="97"/>
      <c r="RO379" s="97"/>
      <c r="RP379" s="97"/>
      <c r="RQ379" s="97"/>
      <c r="RR379" s="97"/>
      <c r="RS379" s="97"/>
      <c r="RT379" s="97"/>
      <c r="RU379" s="97"/>
      <c r="RV379" s="97"/>
      <c r="RW379" s="97"/>
      <c r="RX379" s="97"/>
      <c r="RY379" s="97"/>
      <c r="RZ379" s="97"/>
      <c r="SA379" s="97"/>
      <c r="SB379" s="97"/>
      <c r="SC379" s="97"/>
      <c r="SD379" s="97"/>
      <c r="SE379" s="97"/>
      <c r="SF379" s="97"/>
      <c r="SG379" s="97"/>
      <c r="SH379" s="97"/>
      <c r="SI379" s="97"/>
      <c r="SJ379" s="97"/>
      <c r="SK379" s="97"/>
      <c r="SL379" s="97"/>
      <c r="SM379" s="97"/>
      <c r="SN379" s="97"/>
      <c r="SO379" s="97"/>
      <c r="SP379" s="97"/>
      <c r="SQ379" s="97"/>
      <c r="SR379" s="97"/>
      <c r="SS379" s="97"/>
      <c r="ST379" s="97"/>
      <c r="SU379" s="97"/>
      <c r="SV379" s="97"/>
      <c r="SW379" s="97"/>
      <c r="SX379" s="97"/>
      <c r="SY379" s="97"/>
      <c r="SZ379" s="97"/>
      <c r="TA379" s="97"/>
      <c r="TB379" s="97"/>
      <c r="TC379" s="97"/>
      <c r="TD379" s="97"/>
      <c r="TE379" s="97"/>
      <c r="TF379" s="97"/>
      <c r="TG379" s="97"/>
      <c r="TH379" s="97"/>
      <c r="TI379" s="97"/>
      <c r="TJ379" s="97"/>
      <c r="TK379" s="97"/>
      <c r="TL379" s="97"/>
      <c r="TM379" s="97"/>
      <c r="TN379" s="97"/>
      <c r="TO379" s="97"/>
      <c r="TP379" s="97"/>
      <c r="TQ379" s="97"/>
      <c r="TR379" s="97"/>
      <c r="TS379" s="97"/>
      <c r="TT379" s="97"/>
      <c r="TU379" s="97"/>
      <c r="TV379" s="97"/>
      <c r="TW379" s="97"/>
      <c r="TX379" s="97"/>
      <c r="TY379" s="97"/>
      <c r="TZ379" s="97"/>
      <c r="UA379" s="97"/>
      <c r="UB379" s="97"/>
      <c r="UC379" s="97"/>
      <c r="UD379" s="97"/>
      <c r="UE379" s="97"/>
      <c r="UF379" s="97"/>
      <c r="UG379" s="97"/>
      <c r="UH379" s="97"/>
      <c r="UI379" s="97"/>
      <c r="UJ379" s="97"/>
      <c r="UK379" s="97"/>
      <c r="UL379" s="97"/>
      <c r="UM379" s="97"/>
      <c r="UN379" s="97"/>
      <c r="UO379" s="97"/>
      <c r="UP379" s="97"/>
      <c r="UQ379" s="97"/>
      <c r="UR379" s="97"/>
      <c r="US379" s="97"/>
      <c r="UT379" s="97"/>
      <c r="UU379" s="97"/>
      <c r="UV379" s="97"/>
      <c r="UW379" s="97"/>
      <c r="UX379" s="97"/>
      <c r="UY379" s="97"/>
      <c r="UZ379" s="97"/>
      <c r="VA379" s="97"/>
      <c r="VB379" s="97"/>
      <c r="VC379" s="97"/>
      <c r="VD379" s="97"/>
      <c r="VE379" s="97"/>
      <c r="VF379" s="97"/>
    </row>
    <row r="380" spans="1:578" s="98" customFormat="1" ht="15">
      <c r="A380" s="84">
        <v>6</v>
      </c>
      <c r="B380" s="29" t="s">
        <v>43</v>
      </c>
      <c r="C380" s="85" t="s">
        <v>44</v>
      </c>
      <c r="D380" s="86">
        <v>203</v>
      </c>
      <c r="E380" s="85" t="s">
        <v>45</v>
      </c>
      <c r="F380" s="29" t="s">
        <v>46</v>
      </c>
      <c r="G380" s="29"/>
      <c r="H380" s="27" t="s">
        <v>439</v>
      </c>
      <c r="I380" s="89"/>
      <c r="J380" s="90" t="s">
        <v>58</v>
      </c>
      <c r="K380" s="90"/>
      <c r="L380" s="88">
        <v>40</v>
      </c>
      <c r="M380" s="88" t="s">
        <v>54</v>
      </c>
      <c r="N380" s="88" t="s">
        <v>59</v>
      </c>
      <c r="O380" s="36" t="s">
        <v>910</v>
      </c>
      <c r="P380" s="87" t="s">
        <v>1183</v>
      </c>
      <c r="Q380" s="87" t="s">
        <v>1150</v>
      </c>
      <c r="R380" s="88">
        <v>1</v>
      </c>
      <c r="S380" s="92">
        <v>14762</v>
      </c>
      <c r="T380" s="92">
        <v>600</v>
      </c>
      <c r="U380" s="92"/>
      <c r="V380" s="91">
        <f t="shared" si="165"/>
        <v>15362</v>
      </c>
      <c r="W380" s="92"/>
      <c r="X380" s="92"/>
      <c r="Y380" s="92">
        <f t="shared" si="166"/>
        <v>15362</v>
      </c>
      <c r="Z380" s="92">
        <v>1114</v>
      </c>
      <c r="AA380" s="92">
        <v>679</v>
      </c>
      <c r="AB380" s="93"/>
      <c r="AC380" s="92">
        <f t="shared" si="167"/>
        <v>2688.35</v>
      </c>
      <c r="AD380" s="92">
        <f t="shared" si="168"/>
        <v>460.85999999999996</v>
      </c>
      <c r="AE380" s="92">
        <f t="shared" si="169"/>
        <v>783.46199999999999</v>
      </c>
      <c r="AF380" s="92">
        <f t="shared" si="170"/>
        <v>307.24</v>
      </c>
      <c r="AG380" s="92">
        <f t="shared" si="171"/>
        <v>2859.166666666667</v>
      </c>
      <c r="AH380" s="92">
        <f t="shared" si="172"/>
        <v>28591.666666666668</v>
      </c>
      <c r="AI380" s="92">
        <f t="shared" si="173"/>
        <v>8577.5</v>
      </c>
      <c r="AJ380" s="92">
        <f t="shared" si="174"/>
        <v>24730.606444444446</v>
      </c>
      <c r="AK380" s="92">
        <f t="shared" si="175"/>
        <v>296767.27733333333</v>
      </c>
      <c r="AL380" s="92"/>
      <c r="AM380" s="92"/>
      <c r="AN380" s="92"/>
      <c r="AO380" s="92"/>
      <c r="AP380" s="97"/>
      <c r="AQ380" s="94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  <c r="CT380" s="97"/>
      <c r="CU380" s="97"/>
      <c r="CV380" s="97"/>
      <c r="CW380" s="97"/>
      <c r="CX380" s="97"/>
      <c r="CY380" s="97"/>
      <c r="CZ380" s="97"/>
      <c r="DA380" s="97"/>
      <c r="DB380" s="97"/>
      <c r="DC380" s="97"/>
      <c r="DD380" s="97"/>
      <c r="DE380" s="97"/>
      <c r="DF380" s="97"/>
      <c r="DG380" s="97"/>
      <c r="DH380" s="97"/>
      <c r="DI380" s="97"/>
      <c r="DJ380" s="97"/>
      <c r="DK380" s="97"/>
      <c r="DL380" s="97"/>
      <c r="DM380" s="97"/>
      <c r="DN380" s="97"/>
      <c r="DO380" s="97"/>
      <c r="DP380" s="97"/>
      <c r="DQ380" s="97"/>
      <c r="DR380" s="97"/>
      <c r="DS380" s="97"/>
      <c r="DT380" s="97"/>
      <c r="DU380" s="97"/>
      <c r="DV380" s="97"/>
      <c r="DW380" s="97"/>
      <c r="DX380" s="97"/>
      <c r="DY380" s="97"/>
      <c r="DZ380" s="97"/>
      <c r="EA380" s="97"/>
      <c r="EB380" s="97"/>
      <c r="EC380" s="97"/>
      <c r="ED380" s="97"/>
      <c r="EE380" s="97"/>
      <c r="EF380" s="97"/>
      <c r="EG380" s="97"/>
      <c r="EH380" s="97"/>
      <c r="EI380" s="97"/>
      <c r="EJ380" s="97"/>
      <c r="EK380" s="97"/>
      <c r="EL380" s="97"/>
      <c r="EM380" s="97"/>
      <c r="EN380" s="97"/>
      <c r="EO380" s="97"/>
      <c r="EP380" s="97"/>
      <c r="EQ380" s="97"/>
      <c r="ER380" s="97"/>
      <c r="ES380" s="97"/>
      <c r="ET380" s="97"/>
      <c r="EU380" s="97"/>
      <c r="EV380" s="97"/>
      <c r="EW380" s="97"/>
      <c r="EX380" s="97"/>
      <c r="EY380" s="97"/>
      <c r="EZ380" s="97"/>
      <c r="FA380" s="97"/>
      <c r="FB380" s="97"/>
      <c r="FC380" s="97"/>
      <c r="FD380" s="97"/>
      <c r="FE380" s="97"/>
      <c r="FF380" s="97"/>
      <c r="FG380" s="97"/>
      <c r="FH380" s="97"/>
      <c r="FI380" s="97"/>
      <c r="FJ380" s="97"/>
      <c r="FK380" s="97"/>
      <c r="FL380" s="97"/>
      <c r="FM380" s="97"/>
      <c r="FN380" s="97"/>
      <c r="FO380" s="97"/>
      <c r="FP380" s="97"/>
      <c r="FQ380" s="97"/>
      <c r="FR380" s="97"/>
      <c r="FS380" s="97"/>
      <c r="FT380" s="97"/>
      <c r="FU380" s="97"/>
      <c r="FV380" s="97"/>
      <c r="FW380" s="97"/>
      <c r="FX380" s="97"/>
      <c r="FY380" s="97"/>
      <c r="FZ380" s="97"/>
      <c r="GA380" s="97"/>
      <c r="GB380" s="97"/>
      <c r="GC380" s="97"/>
      <c r="GD380" s="97"/>
      <c r="GE380" s="97"/>
      <c r="GF380" s="97"/>
      <c r="GG380" s="97"/>
      <c r="GH380" s="97"/>
      <c r="GI380" s="97"/>
      <c r="GJ380" s="97"/>
      <c r="GK380" s="97"/>
      <c r="GL380" s="97"/>
      <c r="GM380" s="97"/>
      <c r="GN380" s="97"/>
      <c r="GO380" s="97"/>
      <c r="GP380" s="97"/>
      <c r="GQ380" s="97"/>
      <c r="GR380" s="97"/>
      <c r="GS380" s="97"/>
      <c r="GT380" s="97"/>
      <c r="GU380" s="97"/>
      <c r="GV380" s="97"/>
      <c r="GW380" s="97"/>
      <c r="GX380" s="97"/>
      <c r="GY380" s="97"/>
      <c r="GZ380" s="97"/>
      <c r="HA380" s="97"/>
      <c r="HB380" s="97"/>
      <c r="HC380" s="97"/>
      <c r="HD380" s="97"/>
      <c r="HE380" s="97"/>
      <c r="HF380" s="97"/>
      <c r="HG380" s="97"/>
      <c r="HH380" s="97"/>
      <c r="HI380" s="97"/>
      <c r="HJ380" s="97"/>
      <c r="HK380" s="97"/>
      <c r="HL380" s="97"/>
      <c r="HM380" s="97"/>
      <c r="HN380" s="97"/>
      <c r="HO380" s="97"/>
      <c r="HP380" s="97"/>
      <c r="HQ380" s="97"/>
      <c r="HR380" s="97"/>
      <c r="HS380" s="97"/>
      <c r="HT380" s="97"/>
      <c r="HU380" s="97"/>
      <c r="HV380" s="97"/>
      <c r="HW380" s="97"/>
      <c r="HX380" s="97"/>
      <c r="HY380" s="97"/>
      <c r="HZ380" s="97"/>
      <c r="IA380" s="97"/>
      <c r="IB380" s="97"/>
      <c r="IC380" s="97"/>
      <c r="ID380" s="97"/>
      <c r="IE380" s="97"/>
      <c r="IF380" s="97"/>
      <c r="IG380" s="97"/>
      <c r="IH380" s="97"/>
      <c r="II380" s="97"/>
      <c r="IJ380" s="97"/>
      <c r="IK380" s="97"/>
      <c r="IL380" s="97"/>
      <c r="IM380" s="97"/>
      <c r="IN380" s="97"/>
      <c r="IO380" s="97"/>
      <c r="IP380" s="97"/>
      <c r="IQ380" s="97"/>
      <c r="IR380" s="97"/>
      <c r="IS380" s="97"/>
      <c r="IT380" s="97"/>
      <c r="IU380" s="97"/>
      <c r="IV380" s="97"/>
      <c r="IW380" s="97"/>
      <c r="IX380" s="97"/>
      <c r="IY380" s="97"/>
      <c r="IZ380" s="97"/>
      <c r="JA380" s="97"/>
      <c r="JB380" s="97"/>
      <c r="JC380" s="97"/>
      <c r="JD380" s="97"/>
      <c r="JE380" s="97"/>
      <c r="JF380" s="97"/>
      <c r="JG380" s="97"/>
      <c r="JH380" s="97"/>
      <c r="JI380" s="97"/>
      <c r="JJ380" s="97"/>
      <c r="JK380" s="97"/>
      <c r="JL380" s="97"/>
      <c r="JM380" s="97"/>
      <c r="JN380" s="97"/>
      <c r="JO380" s="97"/>
      <c r="JP380" s="97"/>
      <c r="JQ380" s="97"/>
      <c r="JR380" s="97"/>
      <c r="JS380" s="97"/>
      <c r="JT380" s="97"/>
      <c r="JU380" s="97"/>
      <c r="JV380" s="97"/>
      <c r="JW380" s="97"/>
      <c r="JX380" s="97"/>
      <c r="JY380" s="97"/>
      <c r="JZ380" s="97"/>
      <c r="KA380" s="97"/>
      <c r="KB380" s="97"/>
      <c r="KC380" s="97"/>
      <c r="KD380" s="97"/>
      <c r="KE380" s="97"/>
      <c r="KF380" s="97"/>
      <c r="KG380" s="97"/>
      <c r="KH380" s="97"/>
      <c r="KI380" s="97"/>
      <c r="KJ380" s="97"/>
      <c r="KK380" s="97"/>
      <c r="KL380" s="97"/>
      <c r="KM380" s="97"/>
      <c r="KN380" s="97"/>
      <c r="KO380" s="97"/>
      <c r="KP380" s="97"/>
      <c r="KQ380" s="97"/>
      <c r="KR380" s="97"/>
      <c r="KS380" s="97"/>
      <c r="KT380" s="97"/>
      <c r="KU380" s="97"/>
      <c r="KV380" s="97"/>
      <c r="KW380" s="97"/>
      <c r="KX380" s="97"/>
      <c r="KY380" s="97"/>
      <c r="KZ380" s="97"/>
      <c r="LA380" s="97"/>
      <c r="LB380" s="97"/>
      <c r="LC380" s="97"/>
      <c r="LD380" s="97"/>
      <c r="LE380" s="97"/>
      <c r="LF380" s="97"/>
      <c r="LG380" s="97"/>
      <c r="LH380" s="97"/>
      <c r="LI380" s="97"/>
      <c r="LJ380" s="97"/>
      <c r="LK380" s="97"/>
      <c r="LL380" s="97"/>
      <c r="LM380" s="97"/>
      <c r="LN380" s="97"/>
      <c r="LO380" s="97"/>
      <c r="LP380" s="97"/>
      <c r="LQ380" s="97"/>
      <c r="LR380" s="97"/>
      <c r="LS380" s="97"/>
      <c r="LT380" s="97"/>
      <c r="LU380" s="97"/>
      <c r="LV380" s="97"/>
      <c r="LW380" s="97"/>
      <c r="LX380" s="97"/>
      <c r="LY380" s="97"/>
      <c r="LZ380" s="97"/>
      <c r="MA380" s="97"/>
      <c r="MB380" s="97"/>
      <c r="MC380" s="97"/>
      <c r="MD380" s="97"/>
      <c r="ME380" s="97"/>
      <c r="MF380" s="97"/>
      <c r="MG380" s="97"/>
      <c r="MH380" s="97"/>
      <c r="MI380" s="97"/>
      <c r="MJ380" s="97"/>
      <c r="MK380" s="97"/>
      <c r="ML380" s="97"/>
      <c r="MM380" s="97"/>
      <c r="MN380" s="97"/>
      <c r="MO380" s="97"/>
      <c r="MP380" s="97"/>
      <c r="MQ380" s="97"/>
      <c r="MR380" s="97"/>
      <c r="MS380" s="97"/>
      <c r="MT380" s="97"/>
      <c r="MU380" s="97"/>
      <c r="MV380" s="97"/>
      <c r="MW380" s="97"/>
      <c r="MX380" s="97"/>
      <c r="MY380" s="97"/>
      <c r="MZ380" s="97"/>
      <c r="NA380" s="97"/>
      <c r="NB380" s="97"/>
      <c r="NC380" s="97"/>
      <c r="ND380" s="97"/>
      <c r="NE380" s="97"/>
      <c r="NF380" s="97"/>
      <c r="NG380" s="97"/>
      <c r="NH380" s="97"/>
      <c r="NI380" s="97"/>
      <c r="NJ380" s="97"/>
      <c r="NK380" s="97"/>
      <c r="NL380" s="97"/>
      <c r="NM380" s="97"/>
      <c r="NN380" s="97"/>
      <c r="NO380" s="97"/>
      <c r="NP380" s="97"/>
      <c r="NQ380" s="97"/>
      <c r="NR380" s="97"/>
      <c r="NS380" s="97"/>
      <c r="NT380" s="97"/>
      <c r="NU380" s="97"/>
      <c r="NV380" s="97"/>
      <c r="NW380" s="97"/>
      <c r="NX380" s="97"/>
      <c r="NY380" s="97"/>
      <c r="NZ380" s="97"/>
      <c r="OA380" s="97"/>
      <c r="OB380" s="97"/>
      <c r="OC380" s="97"/>
      <c r="OD380" s="97"/>
      <c r="OE380" s="97"/>
      <c r="OF380" s="97"/>
      <c r="OG380" s="97"/>
      <c r="OH380" s="97"/>
      <c r="OI380" s="97"/>
      <c r="OJ380" s="97"/>
      <c r="OK380" s="97"/>
      <c r="OL380" s="97"/>
      <c r="OM380" s="97"/>
      <c r="ON380" s="97"/>
      <c r="OO380" s="97"/>
      <c r="OP380" s="97"/>
      <c r="OQ380" s="97"/>
      <c r="OR380" s="97"/>
      <c r="OS380" s="97"/>
      <c r="OT380" s="97"/>
      <c r="OU380" s="97"/>
      <c r="OV380" s="97"/>
      <c r="OW380" s="97"/>
      <c r="OX380" s="97"/>
      <c r="OY380" s="97"/>
      <c r="OZ380" s="97"/>
      <c r="PA380" s="97"/>
      <c r="PB380" s="97"/>
      <c r="PC380" s="97"/>
      <c r="PD380" s="97"/>
      <c r="PE380" s="97"/>
      <c r="PF380" s="97"/>
      <c r="PG380" s="97"/>
      <c r="PH380" s="97"/>
      <c r="PI380" s="97"/>
      <c r="PJ380" s="97"/>
      <c r="PK380" s="97"/>
      <c r="PL380" s="97"/>
      <c r="PM380" s="97"/>
      <c r="PN380" s="97"/>
      <c r="PO380" s="97"/>
      <c r="PP380" s="97"/>
      <c r="PQ380" s="97"/>
      <c r="PR380" s="97"/>
      <c r="PS380" s="97"/>
      <c r="PT380" s="97"/>
      <c r="PU380" s="97"/>
      <c r="PV380" s="97"/>
      <c r="PW380" s="97"/>
      <c r="PX380" s="97"/>
      <c r="PY380" s="97"/>
      <c r="PZ380" s="97"/>
      <c r="QA380" s="97"/>
      <c r="QB380" s="97"/>
      <c r="QC380" s="97"/>
      <c r="QD380" s="97"/>
      <c r="QE380" s="97"/>
      <c r="QF380" s="97"/>
      <c r="QG380" s="97"/>
      <c r="QH380" s="97"/>
      <c r="QI380" s="97"/>
      <c r="QJ380" s="97"/>
      <c r="QK380" s="97"/>
      <c r="QL380" s="97"/>
      <c r="QM380" s="97"/>
      <c r="QN380" s="97"/>
      <c r="QO380" s="97"/>
      <c r="QP380" s="97"/>
      <c r="QQ380" s="97"/>
      <c r="QR380" s="97"/>
      <c r="QS380" s="97"/>
      <c r="QT380" s="97"/>
      <c r="QU380" s="97"/>
      <c r="QV380" s="97"/>
      <c r="QW380" s="97"/>
      <c r="QX380" s="97"/>
      <c r="QY380" s="97"/>
      <c r="QZ380" s="97"/>
      <c r="RA380" s="97"/>
      <c r="RB380" s="97"/>
      <c r="RC380" s="97"/>
      <c r="RD380" s="97"/>
      <c r="RE380" s="97"/>
      <c r="RF380" s="97"/>
      <c r="RG380" s="97"/>
      <c r="RH380" s="97"/>
      <c r="RI380" s="97"/>
      <c r="RJ380" s="97"/>
      <c r="RK380" s="97"/>
      <c r="RL380" s="97"/>
      <c r="RM380" s="97"/>
      <c r="RN380" s="97"/>
      <c r="RO380" s="97"/>
      <c r="RP380" s="97"/>
      <c r="RQ380" s="97"/>
      <c r="RR380" s="97"/>
      <c r="RS380" s="97"/>
      <c r="RT380" s="97"/>
      <c r="RU380" s="97"/>
      <c r="RV380" s="97"/>
      <c r="RW380" s="97"/>
      <c r="RX380" s="97"/>
      <c r="RY380" s="97"/>
      <c r="RZ380" s="97"/>
      <c r="SA380" s="97"/>
      <c r="SB380" s="97"/>
      <c r="SC380" s="97"/>
      <c r="SD380" s="97"/>
      <c r="SE380" s="97"/>
      <c r="SF380" s="97"/>
      <c r="SG380" s="97"/>
      <c r="SH380" s="97"/>
      <c r="SI380" s="97"/>
      <c r="SJ380" s="97"/>
      <c r="SK380" s="97"/>
      <c r="SL380" s="97"/>
      <c r="SM380" s="97"/>
      <c r="SN380" s="97"/>
      <c r="SO380" s="97"/>
      <c r="SP380" s="97"/>
      <c r="SQ380" s="97"/>
      <c r="SR380" s="97"/>
      <c r="SS380" s="97"/>
      <c r="ST380" s="97"/>
      <c r="SU380" s="97"/>
      <c r="SV380" s="97"/>
      <c r="SW380" s="97"/>
      <c r="SX380" s="97"/>
      <c r="SY380" s="97"/>
      <c r="SZ380" s="97"/>
      <c r="TA380" s="97"/>
      <c r="TB380" s="97"/>
      <c r="TC380" s="97"/>
      <c r="TD380" s="97"/>
      <c r="TE380" s="97"/>
      <c r="TF380" s="97"/>
      <c r="TG380" s="97"/>
      <c r="TH380" s="97"/>
      <c r="TI380" s="97"/>
      <c r="TJ380" s="97"/>
      <c r="TK380" s="97"/>
      <c r="TL380" s="97"/>
      <c r="TM380" s="97"/>
      <c r="TN380" s="97"/>
      <c r="TO380" s="97"/>
      <c r="TP380" s="97"/>
      <c r="TQ380" s="97"/>
      <c r="TR380" s="97"/>
      <c r="TS380" s="97"/>
      <c r="TT380" s="97"/>
      <c r="TU380" s="97"/>
      <c r="TV380" s="97"/>
      <c r="TW380" s="97"/>
      <c r="TX380" s="97"/>
      <c r="TY380" s="97"/>
      <c r="TZ380" s="97"/>
      <c r="UA380" s="97"/>
      <c r="UB380" s="97"/>
      <c r="UC380" s="97"/>
      <c r="UD380" s="97"/>
      <c r="UE380" s="97"/>
      <c r="UF380" s="97"/>
      <c r="UG380" s="97"/>
      <c r="UH380" s="97"/>
      <c r="UI380" s="97"/>
      <c r="UJ380" s="97"/>
      <c r="UK380" s="97"/>
      <c r="UL380" s="97"/>
      <c r="UM380" s="97"/>
      <c r="UN380" s="97"/>
      <c r="UO380" s="97"/>
      <c r="UP380" s="97"/>
      <c r="UQ380" s="97"/>
      <c r="UR380" s="97"/>
      <c r="US380" s="97"/>
      <c r="UT380" s="97"/>
      <c r="UU380" s="97"/>
      <c r="UV380" s="97"/>
      <c r="UW380" s="97"/>
      <c r="UX380" s="97"/>
      <c r="UY380" s="97"/>
      <c r="UZ380" s="97"/>
      <c r="VA380" s="97"/>
      <c r="VB380" s="97"/>
      <c r="VC380" s="97"/>
      <c r="VD380" s="97"/>
      <c r="VE380" s="97"/>
      <c r="VF380" s="97"/>
    </row>
    <row r="381" spans="1:578" s="102" customFormat="1" ht="15">
      <c r="A381" s="84">
        <v>7</v>
      </c>
      <c r="B381" s="29" t="s">
        <v>43</v>
      </c>
      <c r="C381" s="85" t="s">
        <v>44</v>
      </c>
      <c r="D381" s="86">
        <v>203</v>
      </c>
      <c r="E381" s="85" t="s">
        <v>45</v>
      </c>
      <c r="F381" s="29" t="s">
        <v>46</v>
      </c>
      <c r="G381" s="29" t="s">
        <v>911</v>
      </c>
      <c r="H381" s="26" t="s">
        <v>912</v>
      </c>
      <c r="I381" s="89">
        <v>36528</v>
      </c>
      <c r="J381" s="90"/>
      <c r="K381" s="90">
        <v>13</v>
      </c>
      <c r="L381" s="88">
        <v>40</v>
      </c>
      <c r="M381" s="88" t="s">
        <v>54</v>
      </c>
      <c r="N381" s="88" t="s">
        <v>50</v>
      </c>
      <c r="O381" s="36" t="s">
        <v>913</v>
      </c>
      <c r="P381" s="87" t="s">
        <v>1183</v>
      </c>
      <c r="Q381" s="87" t="s">
        <v>1150</v>
      </c>
      <c r="R381" s="88">
        <v>1</v>
      </c>
      <c r="S381" s="91">
        <v>16246</v>
      </c>
      <c r="T381" s="91"/>
      <c r="U381" s="91">
        <v>532</v>
      </c>
      <c r="V381" s="91">
        <f t="shared" si="165"/>
        <v>16778</v>
      </c>
      <c r="W381" s="92"/>
      <c r="X381" s="92"/>
      <c r="Y381" s="92">
        <f t="shared" si="166"/>
        <v>16778</v>
      </c>
      <c r="Z381" s="91">
        <v>1128</v>
      </c>
      <c r="AA381" s="91">
        <v>703</v>
      </c>
      <c r="AB381" s="93">
        <f>102.68*4</f>
        <v>410.72</v>
      </c>
      <c r="AC381" s="92">
        <f t="shared" si="167"/>
        <v>2936.1499999999996</v>
      </c>
      <c r="AD381" s="92">
        <f t="shared" si="168"/>
        <v>503.34</v>
      </c>
      <c r="AE381" s="92">
        <f t="shared" si="169"/>
        <v>855.678</v>
      </c>
      <c r="AF381" s="92">
        <f t="shared" si="170"/>
        <v>335.56</v>
      </c>
      <c r="AG381" s="92">
        <f t="shared" si="171"/>
        <v>3101.5</v>
      </c>
      <c r="AH381" s="92">
        <f t="shared" si="172"/>
        <v>31014.999999999996</v>
      </c>
      <c r="AI381" s="92">
        <f t="shared" si="173"/>
        <v>9304.5</v>
      </c>
      <c r="AJ381" s="92">
        <f t="shared" si="174"/>
        <v>27268.864666666672</v>
      </c>
      <c r="AK381" s="92">
        <f t="shared" si="175"/>
        <v>327226.37600000005</v>
      </c>
      <c r="AL381" s="92"/>
      <c r="AM381" s="92"/>
      <c r="AN381" s="92"/>
      <c r="AO381" s="92"/>
      <c r="AP381" s="97"/>
      <c r="AQ381" s="94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  <c r="CF381" s="97"/>
      <c r="CG381" s="97"/>
      <c r="CH381" s="97"/>
      <c r="CI381" s="97"/>
      <c r="CJ381" s="97"/>
      <c r="CK381" s="97"/>
      <c r="CL381" s="97"/>
      <c r="CM381" s="97"/>
      <c r="CN381" s="97"/>
      <c r="CO381" s="97"/>
      <c r="CP381" s="97"/>
      <c r="CQ381" s="97"/>
      <c r="CR381" s="97"/>
      <c r="CS381" s="97"/>
      <c r="CT381" s="97"/>
      <c r="CU381" s="97"/>
      <c r="CV381" s="97"/>
      <c r="CW381" s="97"/>
      <c r="CX381" s="97"/>
      <c r="CY381" s="97"/>
      <c r="CZ381" s="97"/>
      <c r="DA381" s="97"/>
      <c r="DB381" s="97"/>
      <c r="DC381" s="97"/>
      <c r="DD381" s="97"/>
      <c r="DE381" s="97"/>
      <c r="DF381" s="97"/>
      <c r="DG381" s="97"/>
      <c r="DH381" s="97"/>
      <c r="DI381" s="97"/>
      <c r="DJ381" s="97"/>
      <c r="DK381" s="97"/>
      <c r="DL381" s="97"/>
      <c r="DM381" s="97"/>
      <c r="DN381" s="97"/>
      <c r="DO381" s="97"/>
      <c r="DP381" s="97"/>
      <c r="DQ381" s="97"/>
      <c r="DR381" s="97"/>
      <c r="DS381" s="97"/>
      <c r="DT381" s="97"/>
      <c r="DU381" s="97"/>
      <c r="DV381" s="97"/>
      <c r="DW381" s="97"/>
      <c r="DX381" s="97"/>
      <c r="DY381" s="97"/>
      <c r="DZ381" s="97"/>
      <c r="EA381" s="97"/>
      <c r="EB381" s="97"/>
      <c r="EC381" s="97"/>
      <c r="ED381" s="97"/>
      <c r="EE381" s="97"/>
      <c r="EF381" s="97"/>
      <c r="EG381" s="97"/>
      <c r="EH381" s="97"/>
      <c r="EI381" s="97"/>
      <c r="EJ381" s="97"/>
      <c r="EK381" s="97"/>
      <c r="EL381" s="97"/>
      <c r="EM381" s="97"/>
      <c r="EN381" s="97"/>
      <c r="EO381" s="97"/>
      <c r="EP381" s="97"/>
      <c r="EQ381" s="97"/>
      <c r="ER381" s="97"/>
      <c r="ES381" s="97"/>
      <c r="ET381" s="97"/>
      <c r="EU381" s="97"/>
      <c r="EV381" s="97"/>
      <c r="EW381" s="97"/>
      <c r="EX381" s="97"/>
      <c r="EY381" s="97"/>
      <c r="EZ381" s="97"/>
      <c r="FA381" s="97"/>
      <c r="FB381" s="97"/>
      <c r="FC381" s="97"/>
      <c r="FD381" s="97"/>
      <c r="FE381" s="97"/>
      <c r="FF381" s="97"/>
      <c r="FG381" s="97"/>
      <c r="FH381" s="97"/>
      <c r="FI381" s="97"/>
      <c r="FJ381" s="97"/>
      <c r="FK381" s="97"/>
      <c r="FL381" s="97"/>
      <c r="FM381" s="97"/>
      <c r="FN381" s="97"/>
      <c r="FO381" s="97"/>
      <c r="FP381" s="97"/>
      <c r="FQ381" s="97"/>
      <c r="FR381" s="97"/>
      <c r="FS381" s="97"/>
      <c r="FT381" s="97"/>
      <c r="FU381" s="97"/>
      <c r="FV381" s="97"/>
      <c r="FW381" s="97"/>
      <c r="FX381" s="97"/>
      <c r="FY381" s="97"/>
      <c r="FZ381" s="97"/>
      <c r="GA381" s="97"/>
      <c r="GB381" s="97"/>
      <c r="GC381" s="97"/>
      <c r="GD381" s="97"/>
      <c r="GE381" s="97"/>
      <c r="GF381" s="97"/>
      <c r="GG381" s="97"/>
      <c r="GH381" s="97"/>
      <c r="GI381" s="97"/>
      <c r="GJ381" s="97"/>
      <c r="GK381" s="97"/>
      <c r="GL381" s="97"/>
      <c r="GM381" s="97"/>
      <c r="GN381" s="97"/>
      <c r="GO381" s="97"/>
      <c r="GP381" s="97"/>
      <c r="GQ381" s="97"/>
      <c r="GR381" s="97"/>
      <c r="GS381" s="97"/>
      <c r="GT381" s="97"/>
      <c r="GU381" s="97"/>
      <c r="GV381" s="97"/>
      <c r="GW381" s="97"/>
      <c r="GX381" s="97"/>
      <c r="GY381" s="97"/>
      <c r="GZ381" s="97"/>
      <c r="HA381" s="97"/>
      <c r="HB381" s="97"/>
      <c r="HC381" s="97"/>
      <c r="HD381" s="97"/>
      <c r="HE381" s="97"/>
      <c r="HF381" s="97"/>
      <c r="HG381" s="97"/>
      <c r="HH381" s="97"/>
      <c r="HI381" s="97"/>
      <c r="HJ381" s="97"/>
      <c r="HK381" s="97"/>
      <c r="HL381" s="97"/>
      <c r="HM381" s="97"/>
      <c r="HN381" s="97"/>
      <c r="HO381" s="97"/>
      <c r="HP381" s="97"/>
      <c r="HQ381" s="97"/>
      <c r="HR381" s="97"/>
      <c r="HS381" s="97"/>
      <c r="HT381" s="97"/>
      <c r="HU381" s="97"/>
      <c r="HV381" s="97"/>
      <c r="HW381" s="97"/>
      <c r="HX381" s="97"/>
      <c r="HY381" s="97"/>
      <c r="HZ381" s="97"/>
      <c r="IA381" s="97"/>
      <c r="IB381" s="97"/>
      <c r="IC381" s="97"/>
      <c r="ID381" s="97"/>
      <c r="IE381" s="97"/>
      <c r="IF381" s="97"/>
      <c r="IG381" s="97"/>
      <c r="IH381" s="97"/>
      <c r="II381" s="97"/>
      <c r="IJ381" s="97"/>
      <c r="IK381" s="97"/>
      <c r="IL381" s="97"/>
      <c r="IM381" s="97"/>
      <c r="IN381" s="97"/>
      <c r="IO381" s="97"/>
      <c r="IP381" s="97"/>
      <c r="IQ381" s="97"/>
      <c r="IR381" s="97"/>
      <c r="IS381" s="97"/>
      <c r="IT381" s="97"/>
      <c r="IU381" s="97"/>
      <c r="IV381" s="97"/>
      <c r="IW381" s="97"/>
      <c r="IX381" s="97"/>
      <c r="IY381" s="97"/>
      <c r="IZ381" s="97"/>
      <c r="JA381" s="97"/>
      <c r="JB381" s="97"/>
      <c r="JC381" s="97"/>
      <c r="JD381" s="97"/>
      <c r="JE381" s="97"/>
      <c r="JF381" s="97"/>
      <c r="JG381" s="97"/>
      <c r="JH381" s="97"/>
      <c r="JI381" s="97"/>
      <c r="JJ381" s="97"/>
      <c r="JK381" s="97"/>
      <c r="JL381" s="97"/>
      <c r="JM381" s="97"/>
      <c r="JN381" s="97"/>
      <c r="JO381" s="97"/>
      <c r="JP381" s="97"/>
      <c r="JQ381" s="97"/>
      <c r="JR381" s="97"/>
      <c r="JS381" s="97"/>
      <c r="JT381" s="97"/>
      <c r="JU381" s="97"/>
      <c r="JV381" s="97"/>
      <c r="JW381" s="97"/>
      <c r="JX381" s="97"/>
      <c r="JY381" s="97"/>
      <c r="JZ381" s="97"/>
      <c r="KA381" s="97"/>
      <c r="KB381" s="97"/>
      <c r="KC381" s="97"/>
      <c r="KD381" s="97"/>
      <c r="KE381" s="97"/>
      <c r="KF381" s="97"/>
      <c r="KG381" s="97"/>
      <c r="KH381" s="97"/>
      <c r="KI381" s="97"/>
      <c r="KJ381" s="97"/>
      <c r="KK381" s="97"/>
      <c r="KL381" s="97"/>
      <c r="KM381" s="97"/>
      <c r="KN381" s="97"/>
      <c r="KO381" s="97"/>
      <c r="KP381" s="97"/>
      <c r="KQ381" s="97"/>
      <c r="KR381" s="97"/>
      <c r="KS381" s="97"/>
      <c r="KT381" s="97"/>
      <c r="KU381" s="97"/>
      <c r="KV381" s="97"/>
      <c r="KW381" s="97"/>
      <c r="KX381" s="97"/>
      <c r="KY381" s="97"/>
      <c r="KZ381" s="97"/>
      <c r="LA381" s="97"/>
      <c r="LB381" s="97"/>
      <c r="LC381" s="97"/>
      <c r="LD381" s="97"/>
      <c r="LE381" s="97"/>
      <c r="LF381" s="97"/>
      <c r="LG381" s="97"/>
      <c r="LH381" s="97"/>
      <c r="LI381" s="97"/>
      <c r="LJ381" s="97"/>
      <c r="LK381" s="97"/>
      <c r="LL381" s="97"/>
      <c r="LM381" s="97"/>
      <c r="LN381" s="97"/>
      <c r="LO381" s="97"/>
      <c r="LP381" s="97"/>
      <c r="LQ381" s="97"/>
      <c r="LR381" s="97"/>
      <c r="LS381" s="97"/>
      <c r="LT381" s="97"/>
      <c r="LU381" s="97"/>
      <c r="LV381" s="97"/>
      <c r="LW381" s="97"/>
      <c r="LX381" s="97"/>
      <c r="LY381" s="97"/>
      <c r="LZ381" s="97"/>
      <c r="MA381" s="97"/>
      <c r="MB381" s="97"/>
      <c r="MC381" s="97"/>
      <c r="MD381" s="97"/>
      <c r="ME381" s="97"/>
      <c r="MF381" s="97"/>
      <c r="MG381" s="97"/>
      <c r="MH381" s="97"/>
      <c r="MI381" s="97"/>
      <c r="MJ381" s="97"/>
      <c r="MK381" s="97"/>
      <c r="ML381" s="97"/>
      <c r="MM381" s="97"/>
      <c r="MN381" s="97"/>
      <c r="MO381" s="97"/>
      <c r="MP381" s="97"/>
      <c r="MQ381" s="97"/>
      <c r="MR381" s="97"/>
      <c r="MS381" s="97"/>
      <c r="MT381" s="97"/>
      <c r="MU381" s="97"/>
      <c r="MV381" s="97"/>
      <c r="MW381" s="97"/>
      <c r="MX381" s="97"/>
      <c r="MY381" s="97"/>
      <c r="MZ381" s="97"/>
      <c r="NA381" s="97"/>
      <c r="NB381" s="97"/>
      <c r="NC381" s="97"/>
      <c r="ND381" s="97"/>
      <c r="NE381" s="97"/>
      <c r="NF381" s="97"/>
      <c r="NG381" s="97"/>
      <c r="NH381" s="97"/>
      <c r="NI381" s="97"/>
      <c r="NJ381" s="97"/>
      <c r="NK381" s="97"/>
      <c r="NL381" s="97"/>
      <c r="NM381" s="97"/>
      <c r="NN381" s="97"/>
      <c r="NO381" s="97"/>
      <c r="NP381" s="97"/>
      <c r="NQ381" s="97"/>
      <c r="NR381" s="97"/>
      <c r="NS381" s="97"/>
      <c r="NT381" s="97"/>
      <c r="NU381" s="97"/>
      <c r="NV381" s="97"/>
      <c r="NW381" s="97"/>
      <c r="NX381" s="97"/>
      <c r="NY381" s="97"/>
      <c r="NZ381" s="97"/>
      <c r="OA381" s="97"/>
      <c r="OB381" s="97"/>
      <c r="OC381" s="97"/>
      <c r="OD381" s="97"/>
      <c r="OE381" s="97"/>
      <c r="OF381" s="97"/>
      <c r="OG381" s="97"/>
      <c r="OH381" s="97"/>
      <c r="OI381" s="97"/>
      <c r="OJ381" s="97"/>
      <c r="OK381" s="97"/>
      <c r="OL381" s="97"/>
      <c r="OM381" s="97"/>
      <c r="ON381" s="97"/>
      <c r="OO381" s="97"/>
      <c r="OP381" s="97"/>
      <c r="OQ381" s="97"/>
      <c r="OR381" s="97"/>
      <c r="OS381" s="97"/>
      <c r="OT381" s="97"/>
      <c r="OU381" s="97"/>
      <c r="OV381" s="97"/>
      <c r="OW381" s="97"/>
      <c r="OX381" s="97"/>
      <c r="OY381" s="97"/>
      <c r="OZ381" s="97"/>
      <c r="PA381" s="97"/>
      <c r="PB381" s="97"/>
      <c r="PC381" s="97"/>
      <c r="PD381" s="97"/>
      <c r="PE381" s="97"/>
      <c r="PF381" s="97"/>
      <c r="PG381" s="97"/>
      <c r="PH381" s="97"/>
      <c r="PI381" s="97"/>
      <c r="PJ381" s="97"/>
      <c r="PK381" s="97"/>
      <c r="PL381" s="97"/>
      <c r="PM381" s="97"/>
      <c r="PN381" s="97"/>
      <c r="PO381" s="97"/>
      <c r="PP381" s="97"/>
      <c r="PQ381" s="97"/>
      <c r="PR381" s="97"/>
      <c r="PS381" s="97"/>
      <c r="PT381" s="97"/>
      <c r="PU381" s="97"/>
      <c r="PV381" s="97"/>
      <c r="PW381" s="97"/>
      <c r="PX381" s="97"/>
      <c r="PY381" s="97"/>
      <c r="PZ381" s="97"/>
      <c r="QA381" s="97"/>
      <c r="QB381" s="97"/>
      <c r="QC381" s="97"/>
      <c r="QD381" s="97"/>
      <c r="QE381" s="97"/>
      <c r="QF381" s="97"/>
      <c r="QG381" s="97"/>
      <c r="QH381" s="97"/>
      <c r="QI381" s="97"/>
      <c r="QJ381" s="97"/>
      <c r="QK381" s="97"/>
      <c r="QL381" s="97"/>
      <c r="QM381" s="97"/>
      <c r="QN381" s="97"/>
      <c r="QO381" s="97"/>
      <c r="QP381" s="97"/>
      <c r="QQ381" s="97"/>
      <c r="QR381" s="97"/>
      <c r="QS381" s="97"/>
      <c r="QT381" s="97"/>
      <c r="QU381" s="97"/>
      <c r="QV381" s="97"/>
      <c r="QW381" s="97"/>
      <c r="QX381" s="97"/>
      <c r="QY381" s="97"/>
      <c r="QZ381" s="97"/>
      <c r="RA381" s="97"/>
      <c r="RB381" s="97"/>
      <c r="RC381" s="97"/>
      <c r="RD381" s="97"/>
      <c r="RE381" s="97"/>
      <c r="RF381" s="97"/>
      <c r="RG381" s="97"/>
      <c r="RH381" s="97"/>
      <c r="RI381" s="97"/>
      <c r="RJ381" s="97"/>
      <c r="RK381" s="97"/>
      <c r="RL381" s="97"/>
      <c r="RM381" s="97"/>
      <c r="RN381" s="97"/>
      <c r="RO381" s="97"/>
      <c r="RP381" s="97"/>
      <c r="RQ381" s="97"/>
      <c r="RR381" s="97"/>
      <c r="RS381" s="97"/>
      <c r="RT381" s="97"/>
      <c r="RU381" s="97"/>
      <c r="RV381" s="97"/>
      <c r="RW381" s="97"/>
      <c r="RX381" s="97"/>
      <c r="RY381" s="97"/>
      <c r="RZ381" s="97"/>
      <c r="SA381" s="97"/>
      <c r="SB381" s="97"/>
      <c r="SC381" s="97"/>
      <c r="SD381" s="97"/>
      <c r="SE381" s="97"/>
      <c r="SF381" s="97"/>
      <c r="SG381" s="97"/>
      <c r="SH381" s="97"/>
      <c r="SI381" s="97"/>
      <c r="SJ381" s="97"/>
      <c r="SK381" s="97"/>
      <c r="SL381" s="97"/>
      <c r="SM381" s="97"/>
      <c r="SN381" s="97"/>
      <c r="SO381" s="97"/>
      <c r="SP381" s="97"/>
      <c r="SQ381" s="97"/>
      <c r="SR381" s="97"/>
      <c r="SS381" s="97"/>
      <c r="ST381" s="97"/>
      <c r="SU381" s="97"/>
      <c r="SV381" s="97"/>
      <c r="SW381" s="97"/>
      <c r="SX381" s="97"/>
      <c r="SY381" s="97"/>
      <c r="SZ381" s="97"/>
      <c r="TA381" s="97"/>
      <c r="TB381" s="97"/>
      <c r="TC381" s="97"/>
      <c r="TD381" s="97"/>
      <c r="TE381" s="97"/>
      <c r="TF381" s="97"/>
      <c r="TG381" s="97"/>
      <c r="TH381" s="97"/>
      <c r="TI381" s="97"/>
      <c r="TJ381" s="97"/>
      <c r="TK381" s="97"/>
      <c r="TL381" s="97"/>
      <c r="TM381" s="97"/>
      <c r="TN381" s="97"/>
      <c r="TO381" s="97"/>
      <c r="TP381" s="97"/>
      <c r="TQ381" s="97"/>
      <c r="TR381" s="97"/>
      <c r="TS381" s="97"/>
      <c r="TT381" s="97"/>
      <c r="TU381" s="97"/>
      <c r="TV381" s="97"/>
      <c r="TW381" s="97"/>
      <c r="TX381" s="97"/>
      <c r="TY381" s="97"/>
      <c r="TZ381" s="97"/>
      <c r="UA381" s="97"/>
      <c r="UB381" s="97"/>
      <c r="UC381" s="97"/>
      <c r="UD381" s="97"/>
      <c r="UE381" s="97"/>
      <c r="UF381" s="97"/>
      <c r="UG381" s="97"/>
      <c r="UH381" s="97"/>
      <c r="UI381" s="97"/>
      <c r="UJ381" s="97"/>
      <c r="UK381" s="97"/>
      <c r="UL381" s="97"/>
      <c r="UM381" s="97"/>
      <c r="UN381" s="97"/>
      <c r="UO381" s="97"/>
      <c r="UP381" s="97"/>
      <c r="UQ381" s="97"/>
      <c r="UR381" s="97"/>
      <c r="US381" s="97"/>
      <c r="UT381" s="97"/>
      <c r="UU381" s="97"/>
      <c r="UV381" s="97"/>
      <c r="UW381" s="97"/>
      <c r="UX381" s="97"/>
      <c r="UY381" s="97"/>
      <c r="UZ381" s="97"/>
      <c r="VA381" s="97"/>
      <c r="VB381" s="97"/>
      <c r="VC381" s="97"/>
      <c r="VD381" s="97"/>
      <c r="VE381" s="97"/>
      <c r="VF381" s="97"/>
    </row>
    <row r="382" spans="1:578" s="98" customFormat="1" ht="15">
      <c r="A382" s="84">
        <v>8</v>
      </c>
      <c r="B382" s="29" t="s">
        <v>43</v>
      </c>
      <c r="C382" s="85" t="s">
        <v>44</v>
      </c>
      <c r="D382" s="86">
        <v>203</v>
      </c>
      <c r="E382" s="85" t="s">
        <v>45</v>
      </c>
      <c r="F382" s="29" t="s">
        <v>46</v>
      </c>
      <c r="G382" s="88" t="s">
        <v>914</v>
      </c>
      <c r="H382" s="27" t="s">
        <v>915</v>
      </c>
      <c r="I382" s="89">
        <v>42737</v>
      </c>
      <c r="J382" s="90" t="s">
        <v>916</v>
      </c>
      <c r="K382" s="90"/>
      <c r="L382" s="88">
        <v>40</v>
      </c>
      <c r="M382" s="88" t="s">
        <v>54</v>
      </c>
      <c r="N382" s="88" t="s">
        <v>59</v>
      </c>
      <c r="O382" s="36" t="s">
        <v>917</v>
      </c>
      <c r="P382" s="87" t="s">
        <v>1183</v>
      </c>
      <c r="Q382" s="87" t="s">
        <v>1150</v>
      </c>
      <c r="R382" s="88">
        <v>1</v>
      </c>
      <c r="S382" s="92">
        <v>17063</v>
      </c>
      <c r="T382" s="92">
        <v>600</v>
      </c>
      <c r="U382" s="92"/>
      <c r="V382" s="91">
        <f t="shared" si="165"/>
        <v>17663</v>
      </c>
      <c r="W382" s="92"/>
      <c r="X382" s="92"/>
      <c r="Y382" s="92">
        <f t="shared" si="166"/>
        <v>17663</v>
      </c>
      <c r="Z382" s="92">
        <v>974</v>
      </c>
      <c r="AA382" s="92">
        <v>572</v>
      </c>
      <c r="AB382" s="93"/>
      <c r="AC382" s="92">
        <f t="shared" si="167"/>
        <v>3091.0249999999996</v>
      </c>
      <c r="AD382" s="92">
        <f t="shared" si="168"/>
        <v>529.89</v>
      </c>
      <c r="AE382" s="92">
        <f t="shared" si="169"/>
        <v>900.81299999999999</v>
      </c>
      <c r="AF382" s="92">
        <f t="shared" si="170"/>
        <v>353.26</v>
      </c>
      <c r="AG382" s="92">
        <f t="shared" si="171"/>
        <v>3201.5</v>
      </c>
      <c r="AH382" s="92">
        <f t="shared" si="172"/>
        <v>32014.999999999996</v>
      </c>
      <c r="AI382" s="92">
        <f t="shared" si="173"/>
        <v>9604.5</v>
      </c>
      <c r="AJ382" s="92">
        <f t="shared" si="174"/>
        <v>27819.07133333333</v>
      </c>
      <c r="AK382" s="92">
        <f t="shared" si="175"/>
        <v>333828.85599999997</v>
      </c>
      <c r="AL382" s="92"/>
      <c r="AM382" s="92"/>
      <c r="AN382" s="92"/>
      <c r="AO382" s="92"/>
      <c r="AP382" s="97"/>
      <c r="AQ382" s="94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  <c r="CF382" s="97"/>
      <c r="CG382" s="97"/>
      <c r="CH382" s="97"/>
      <c r="CI382" s="97"/>
      <c r="CJ382" s="97"/>
      <c r="CK382" s="97"/>
      <c r="CL382" s="97"/>
      <c r="CM382" s="97"/>
      <c r="CN382" s="97"/>
      <c r="CO382" s="97"/>
      <c r="CP382" s="97"/>
      <c r="CQ382" s="97"/>
      <c r="CR382" s="97"/>
      <c r="CS382" s="97"/>
      <c r="CT382" s="97"/>
      <c r="CU382" s="97"/>
      <c r="CV382" s="97"/>
      <c r="CW382" s="97"/>
      <c r="CX382" s="97"/>
      <c r="CY382" s="97"/>
      <c r="CZ382" s="97"/>
      <c r="DA382" s="97"/>
      <c r="DB382" s="97"/>
      <c r="DC382" s="97"/>
      <c r="DD382" s="97"/>
      <c r="DE382" s="97"/>
      <c r="DF382" s="97"/>
      <c r="DG382" s="97"/>
      <c r="DH382" s="97"/>
      <c r="DI382" s="97"/>
      <c r="DJ382" s="97"/>
      <c r="DK382" s="97"/>
      <c r="DL382" s="97"/>
      <c r="DM382" s="97"/>
      <c r="DN382" s="97"/>
      <c r="DO382" s="97"/>
      <c r="DP382" s="97"/>
      <c r="DQ382" s="97"/>
      <c r="DR382" s="97"/>
      <c r="DS382" s="97"/>
      <c r="DT382" s="97"/>
      <c r="DU382" s="97"/>
      <c r="DV382" s="97"/>
      <c r="DW382" s="97"/>
      <c r="DX382" s="97"/>
      <c r="DY382" s="97"/>
      <c r="DZ382" s="97"/>
      <c r="EA382" s="97"/>
      <c r="EB382" s="97"/>
      <c r="EC382" s="97"/>
      <c r="ED382" s="97"/>
      <c r="EE382" s="97"/>
      <c r="EF382" s="97"/>
      <c r="EG382" s="97"/>
      <c r="EH382" s="97"/>
      <c r="EI382" s="97"/>
      <c r="EJ382" s="97"/>
      <c r="EK382" s="97"/>
      <c r="EL382" s="97"/>
      <c r="EM382" s="97"/>
      <c r="EN382" s="97"/>
      <c r="EO382" s="97"/>
      <c r="EP382" s="97"/>
      <c r="EQ382" s="97"/>
      <c r="ER382" s="97"/>
      <c r="ES382" s="97"/>
      <c r="ET382" s="97"/>
      <c r="EU382" s="97"/>
      <c r="EV382" s="97"/>
      <c r="EW382" s="97"/>
      <c r="EX382" s="97"/>
      <c r="EY382" s="97"/>
      <c r="EZ382" s="97"/>
      <c r="FA382" s="97"/>
      <c r="FB382" s="97"/>
      <c r="FC382" s="97"/>
      <c r="FD382" s="97"/>
      <c r="FE382" s="97"/>
      <c r="FF382" s="97"/>
      <c r="FG382" s="97"/>
      <c r="FH382" s="97"/>
      <c r="FI382" s="97"/>
      <c r="FJ382" s="97"/>
      <c r="FK382" s="97"/>
      <c r="FL382" s="97"/>
      <c r="FM382" s="97"/>
      <c r="FN382" s="97"/>
      <c r="FO382" s="97"/>
      <c r="FP382" s="97"/>
      <c r="FQ382" s="97"/>
      <c r="FR382" s="97"/>
      <c r="FS382" s="97"/>
      <c r="FT382" s="97"/>
      <c r="FU382" s="97"/>
      <c r="FV382" s="97"/>
      <c r="FW382" s="97"/>
      <c r="FX382" s="97"/>
      <c r="FY382" s="97"/>
      <c r="FZ382" s="97"/>
      <c r="GA382" s="97"/>
      <c r="GB382" s="97"/>
      <c r="GC382" s="97"/>
      <c r="GD382" s="97"/>
      <c r="GE382" s="97"/>
      <c r="GF382" s="97"/>
      <c r="GG382" s="97"/>
      <c r="GH382" s="97"/>
      <c r="GI382" s="97"/>
      <c r="GJ382" s="97"/>
      <c r="GK382" s="97"/>
      <c r="GL382" s="97"/>
      <c r="GM382" s="97"/>
      <c r="GN382" s="97"/>
      <c r="GO382" s="97"/>
      <c r="GP382" s="97"/>
      <c r="GQ382" s="97"/>
      <c r="GR382" s="97"/>
      <c r="GS382" s="97"/>
      <c r="GT382" s="97"/>
      <c r="GU382" s="97"/>
      <c r="GV382" s="97"/>
      <c r="GW382" s="97"/>
      <c r="GX382" s="97"/>
      <c r="GY382" s="97"/>
      <c r="GZ382" s="97"/>
      <c r="HA382" s="97"/>
      <c r="HB382" s="97"/>
      <c r="HC382" s="97"/>
      <c r="HD382" s="97"/>
      <c r="HE382" s="97"/>
      <c r="HF382" s="97"/>
      <c r="HG382" s="97"/>
      <c r="HH382" s="97"/>
      <c r="HI382" s="97"/>
      <c r="HJ382" s="97"/>
      <c r="HK382" s="97"/>
      <c r="HL382" s="97"/>
      <c r="HM382" s="97"/>
      <c r="HN382" s="97"/>
      <c r="HO382" s="97"/>
      <c r="HP382" s="97"/>
      <c r="HQ382" s="97"/>
      <c r="HR382" s="97"/>
      <c r="HS382" s="97"/>
      <c r="HT382" s="97"/>
      <c r="HU382" s="97"/>
      <c r="HV382" s="97"/>
      <c r="HW382" s="97"/>
      <c r="HX382" s="97"/>
      <c r="HY382" s="97"/>
      <c r="HZ382" s="97"/>
      <c r="IA382" s="97"/>
      <c r="IB382" s="97"/>
      <c r="IC382" s="97"/>
      <c r="ID382" s="97"/>
      <c r="IE382" s="97"/>
      <c r="IF382" s="97"/>
      <c r="IG382" s="97"/>
      <c r="IH382" s="97"/>
      <c r="II382" s="97"/>
      <c r="IJ382" s="97"/>
      <c r="IK382" s="97"/>
      <c r="IL382" s="97"/>
      <c r="IM382" s="97"/>
      <c r="IN382" s="97"/>
      <c r="IO382" s="97"/>
      <c r="IP382" s="97"/>
      <c r="IQ382" s="97"/>
      <c r="IR382" s="97"/>
      <c r="IS382" s="97"/>
      <c r="IT382" s="97"/>
      <c r="IU382" s="97"/>
      <c r="IV382" s="97"/>
      <c r="IW382" s="97"/>
      <c r="IX382" s="97"/>
      <c r="IY382" s="97"/>
      <c r="IZ382" s="97"/>
      <c r="JA382" s="97"/>
      <c r="JB382" s="97"/>
      <c r="JC382" s="97"/>
      <c r="JD382" s="97"/>
      <c r="JE382" s="97"/>
      <c r="JF382" s="97"/>
      <c r="JG382" s="97"/>
      <c r="JH382" s="97"/>
      <c r="JI382" s="97"/>
      <c r="JJ382" s="97"/>
      <c r="JK382" s="97"/>
      <c r="JL382" s="97"/>
      <c r="JM382" s="97"/>
      <c r="JN382" s="97"/>
      <c r="JO382" s="97"/>
      <c r="JP382" s="97"/>
      <c r="JQ382" s="97"/>
      <c r="JR382" s="97"/>
      <c r="JS382" s="97"/>
      <c r="JT382" s="97"/>
      <c r="JU382" s="97"/>
      <c r="JV382" s="97"/>
      <c r="JW382" s="97"/>
      <c r="JX382" s="97"/>
      <c r="JY382" s="97"/>
      <c r="JZ382" s="97"/>
      <c r="KA382" s="97"/>
      <c r="KB382" s="97"/>
      <c r="KC382" s="97"/>
      <c r="KD382" s="97"/>
      <c r="KE382" s="97"/>
      <c r="KF382" s="97"/>
      <c r="KG382" s="97"/>
      <c r="KH382" s="97"/>
      <c r="KI382" s="97"/>
      <c r="KJ382" s="97"/>
      <c r="KK382" s="97"/>
      <c r="KL382" s="97"/>
      <c r="KM382" s="97"/>
      <c r="KN382" s="97"/>
      <c r="KO382" s="97"/>
      <c r="KP382" s="97"/>
      <c r="KQ382" s="97"/>
      <c r="KR382" s="97"/>
      <c r="KS382" s="97"/>
      <c r="KT382" s="97"/>
      <c r="KU382" s="97"/>
      <c r="KV382" s="97"/>
      <c r="KW382" s="97"/>
      <c r="KX382" s="97"/>
      <c r="KY382" s="97"/>
      <c r="KZ382" s="97"/>
      <c r="LA382" s="97"/>
      <c r="LB382" s="97"/>
      <c r="LC382" s="97"/>
      <c r="LD382" s="97"/>
      <c r="LE382" s="97"/>
      <c r="LF382" s="97"/>
      <c r="LG382" s="97"/>
      <c r="LH382" s="97"/>
      <c r="LI382" s="97"/>
      <c r="LJ382" s="97"/>
      <c r="LK382" s="97"/>
      <c r="LL382" s="97"/>
      <c r="LM382" s="97"/>
      <c r="LN382" s="97"/>
      <c r="LO382" s="97"/>
      <c r="LP382" s="97"/>
      <c r="LQ382" s="97"/>
      <c r="LR382" s="97"/>
      <c r="LS382" s="97"/>
      <c r="LT382" s="97"/>
      <c r="LU382" s="97"/>
      <c r="LV382" s="97"/>
      <c r="LW382" s="97"/>
      <c r="LX382" s="97"/>
      <c r="LY382" s="97"/>
      <c r="LZ382" s="97"/>
      <c r="MA382" s="97"/>
      <c r="MB382" s="97"/>
      <c r="MC382" s="97"/>
      <c r="MD382" s="97"/>
      <c r="ME382" s="97"/>
      <c r="MF382" s="97"/>
      <c r="MG382" s="97"/>
      <c r="MH382" s="97"/>
      <c r="MI382" s="97"/>
      <c r="MJ382" s="97"/>
      <c r="MK382" s="97"/>
      <c r="ML382" s="97"/>
      <c r="MM382" s="97"/>
      <c r="MN382" s="97"/>
      <c r="MO382" s="97"/>
      <c r="MP382" s="97"/>
      <c r="MQ382" s="97"/>
      <c r="MR382" s="97"/>
      <c r="MS382" s="97"/>
      <c r="MT382" s="97"/>
      <c r="MU382" s="97"/>
      <c r="MV382" s="97"/>
      <c r="MW382" s="97"/>
      <c r="MX382" s="97"/>
      <c r="MY382" s="97"/>
      <c r="MZ382" s="97"/>
      <c r="NA382" s="97"/>
      <c r="NB382" s="97"/>
      <c r="NC382" s="97"/>
      <c r="ND382" s="97"/>
      <c r="NE382" s="97"/>
      <c r="NF382" s="97"/>
      <c r="NG382" s="97"/>
      <c r="NH382" s="97"/>
      <c r="NI382" s="97"/>
      <c r="NJ382" s="97"/>
      <c r="NK382" s="97"/>
      <c r="NL382" s="97"/>
      <c r="NM382" s="97"/>
      <c r="NN382" s="97"/>
      <c r="NO382" s="97"/>
      <c r="NP382" s="97"/>
      <c r="NQ382" s="97"/>
      <c r="NR382" s="97"/>
      <c r="NS382" s="97"/>
      <c r="NT382" s="97"/>
      <c r="NU382" s="97"/>
      <c r="NV382" s="97"/>
      <c r="NW382" s="97"/>
      <c r="NX382" s="97"/>
      <c r="NY382" s="97"/>
      <c r="NZ382" s="97"/>
      <c r="OA382" s="97"/>
      <c r="OB382" s="97"/>
      <c r="OC382" s="97"/>
      <c r="OD382" s="97"/>
      <c r="OE382" s="97"/>
      <c r="OF382" s="97"/>
      <c r="OG382" s="97"/>
      <c r="OH382" s="97"/>
      <c r="OI382" s="97"/>
      <c r="OJ382" s="97"/>
      <c r="OK382" s="97"/>
      <c r="OL382" s="97"/>
      <c r="OM382" s="97"/>
      <c r="ON382" s="97"/>
      <c r="OO382" s="97"/>
      <c r="OP382" s="97"/>
      <c r="OQ382" s="97"/>
      <c r="OR382" s="97"/>
      <c r="OS382" s="97"/>
      <c r="OT382" s="97"/>
      <c r="OU382" s="97"/>
      <c r="OV382" s="97"/>
      <c r="OW382" s="97"/>
      <c r="OX382" s="97"/>
      <c r="OY382" s="97"/>
      <c r="OZ382" s="97"/>
      <c r="PA382" s="97"/>
      <c r="PB382" s="97"/>
      <c r="PC382" s="97"/>
      <c r="PD382" s="97"/>
      <c r="PE382" s="97"/>
      <c r="PF382" s="97"/>
      <c r="PG382" s="97"/>
      <c r="PH382" s="97"/>
      <c r="PI382" s="97"/>
      <c r="PJ382" s="97"/>
      <c r="PK382" s="97"/>
      <c r="PL382" s="97"/>
      <c r="PM382" s="97"/>
      <c r="PN382" s="97"/>
      <c r="PO382" s="97"/>
      <c r="PP382" s="97"/>
      <c r="PQ382" s="97"/>
      <c r="PR382" s="97"/>
      <c r="PS382" s="97"/>
      <c r="PT382" s="97"/>
      <c r="PU382" s="97"/>
      <c r="PV382" s="97"/>
      <c r="PW382" s="97"/>
      <c r="PX382" s="97"/>
      <c r="PY382" s="97"/>
      <c r="PZ382" s="97"/>
      <c r="QA382" s="97"/>
      <c r="QB382" s="97"/>
      <c r="QC382" s="97"/>
      <c r="QD382" s="97"/>
      <c r="QE382" s="97"/>
      <c r="QF382" s="97"/>
      <c r="QG382" s="97"/>
      <c r="QH382" s="97"/>
      <c r="QI382" s="97"/>
      <c r="QJ382" s="97"/>
      <c r="QK382" s="97"/>
      <c r="QL382" s="97"/>
      <c r="QM382" s="97"/>
      <c r="QN382" s="97"/>
      <c r="QO382" s="97"/>
      <c r="QP382" s="97"/>
      <c r="QQ382" s="97"/>
      <c r="QR382" s="97"/>
      <c r="QS382" s="97"/>
      <c r="QT382" s="97"/>
      <c r="QU382" s="97"/>
      <c r="QV382" s="97"/>
      <c r="QW382" s="97"/>
      <c r="QX382" s="97"/>
      <c r="QY382" s="97"/>
      <c r="QZ382" s="97"/>
      <c r="RA382" s="97"/>
      <c r="RB382" s="97"/>
      <c r="RC382" s="97"/>
      <c r="RD382" s="97"/>
      <c r="RE382" s="97"/>
      <c r="RF382" s="97"/>
      <c r="RG382" s="97"/>
      <c r="RH382" s="97"/>
      <c r="RI382" s="97"/>
      <c r="RJ382" s="97"/>
      <c r="RK382" s="97"/>
      <c r="RL382" s="97"/>
      <c r="RM382" s="97"/>
      <c r="RN382" s="97"/>
      <c r="RO382" s="97"/>
      <c r="RP382" s="97"/>
      <c r="RQ382" s="97"/>
      <c r="RR382" s="97"/>
      <c r="RS382" s="97"/>
      <c r="RT382" s="97"/>
      <c r="RU382" s="97"/>
      <c r="RV382" s="97"/>
      <c r="RW382" s="97"/>
      <c r="RX382" s="97"/>
      <c r="RY382" s="97"/>
      <c r="RZ382" s="97"/>
      <c r="SA382" s="97"/>
      <c r="SB382" s="97"/>
      <c r="SC382" s="97"/>
      <c r="SD382" s="97"/>
      <c r="SE382" s="97"/>
      <c r="SF382" s="97"/>
      <c r="SG382" s="97"/>
      <c r="SH382" s="97"/>
      <c r="SI382" s="97"/>
      <c r="SJ382" s="97"/>
      <c r="SK382" s="97"/>
      <c r="SL382" s="97"/>
      <c r="SM382" s="97"/>
      <c r="SN382" s="97"/>
      <c r="SO382" s="97"/>
      <c r="SP382" s="97"/>
      <c r="SQ382" s="97"/>
      <c r="SR382" s="97"/>
      <c r="SS382" s="97"/>
      <c r="ST382" s="97"/>
      <c r="SU382" s="97"/>
      <c r="SV382" s="97"/>
      <c r="SW382" s="97"/>
      <c r="SX382" s="97"/>
      <c r="SY382" s="97"/>
      <c r="SZ382" s="97"/>
      <c r="TA382" s="97"/>
      <c r="TB382" s="97"/>
      <c r="TC382" s="97"/>
      <c r="TD382" s="97"/>
      <c r="TE382" s="97"/>
      <c r="TF382" s="97"/>
      <c r="TG382" s="97"/>
      <c r="TH382" s="97"/>
      <c r="TI382" s="97"/>
      <c r="TJ382" s="97"/>
      <c r="TK382" s="97"/>
      <c r="TL382" s="97"/>
      <c r="TM382" s="97"/>
      <c r="TN382" s="97"/>
      <c r="TO382" s="97"/>
      <c r="TP382" s="97"/>
      <c r="TQ382" s="97"/>
      <c r="TR382" s="97"/>
      <c r="TS382" s="97"/>
      <c r="TT382" s="97"/>
      <c r="TU382" s="97"/>
      <c r="TV382" s="97"/>
      <c r="TW382" s="97"/>
      <c r="TX382" s="97"/>
      <c r="TY382" s="97"/>
      <c r="TZ382" s="97"/>
      <c r="UA382" s="97"/>
      <c r="UB382" s="97"/>
      <c r="UC382" s="97"/>
      <c r="UD382" s="97"/>
      <c r="UE382" s="97"/>
      <c r="UF382" s="97"/>
      <c r="UG382" s="97"/>
      <c r="UH382" s="97"/>
      <c r="UI382" s="97"/>
      <c r="UJ382" s="97"/>
      <c r="UK382" s="97"/>
      <c r="UL382" s="97"/>
      <c r="UM382" s="97"/>
      <c r="UN382" s="97"/>
      <c r="UO382" s="97"/>
      <c r="UP382" s="97"/>
      <c r="UQ382" s="97"/>
      <c r="UR382" s="97"/>
      <c r="US382" s="97"/>
      <c r="UT382" s="97"/>
      <c r="UU382" s="97"/>
      <c r="UV382" s="97"/>
      <c r="UW382" s="97"/>
      <c r="UX382" s="97"/>
      <c r="UY382" s="97"/>
      <c r="UZ382" s="97"/>
      <c r="VA382" s="97"/>
      <c r="VB382" s="97"/>
      <c r="VC382" s="97"/>
      <c r="VD382" s="97"/>
      <c r="VE382" s="97"/>
      <c r="VF382" s="97"/>
    </row>
    <row r="383" spans="1:578" s="98" customFormat="1" ht="15">
      <c r="A383" s="84">
        <v>9</v>
      </c>
      <c r="B383" s="29" t="s">
        <v>43</v>
      </c>
      <c r="C383" s="85" t="s">
        <v>44</v>
      </c>
      <c r="D383" s="86">
        <v>203</v>
      </c>
      <c r="E383" s="85" t="s">
        <v>45</v>
      </c>
      <c r="F383" s="29" t="s">
        <v>46</v>
      </c>
      <c r="G383" s="29" t="s">
        <v>918</v>
      </c>
      <c r="H383" s="26" t="s">
        <v>919</v>
      </c>
      <c r="I383" s="89">
        <v>43440</v>
      </c>
      <c r="J383" s="90"/>
      <c r="K383" s="90">
        <v>23</v>
      </c>
      <c r="L383" s="88">
        <v>40</v>
      </c>
      <c r="M383" s="88" t="s">
        <v>54</v>
      </c>
      <c r="N383" s="88" t="s">
        <v>50</v>
      </c>
      <c r="O383" s="36" t="s">
        <v>1212</v>
      </c>
      <c r="P383" s="87" t="s">
        <v>1183</v>
      </c>
      <c r="Q383" s="87" t="s">
        <v>1150</v>
      </c>
      <c r="R383" s="88">
        <v>1</v>
      </c>
      <c r="S383" s="91">
        <v>47094</v>
      </c>
      <c r="T383" s="91"/>
      <c r="U383" s="91"/>
      <c r="V383" s="91">
        <f t="shared" si="165"/>
        <v>47094</v>
      </c>
      <c r="W383" s="92"/>
      <c r="X383" s="92"/>
      <c r="Y383" s="92">
        <f t="shared" si="166"/>
        <v>47094</v>
      </c>
      <c r="Z383" s="91">
        <v>1920</v>
      </c>
      <c r="AA383" s="91">
        <v>1376</v>
      </c>
      <c r="AB383" s="93"/>
      <c r="AC383" s="92">
        <f t="shared" si="167"/>
        <v>8241.4499999999989</v>
      </c>
      <c r="AD383" s="92">
        <f t="shared" si="168"/>
        <v>1412.82</v>
      </c>
      <c r="AE383" s="92">
        <f t="shared" si="169"/>
        <v>2401.7939999999999</v>
      </c>
      <c r="AF383" s="92">
        <f t="shared" si="170"/>
        <v>941.88</v>
      </c>
      <c r="AG383" s="92">
        <f t="shared" si="171"/>
        <v>8398.3333333333339</v>
      </c>
      <c r="AH383" s="92">
        <f t="shared" si="172"/>
        <v>83983.333333333343</v>
      </c>
      <c r="AI383" s="92">
        <f t="shared" si="173"/>
        <v>25195</v>
      </c>
      <c r="AJ383" s="92">
        <f t="shared" si="174"/>
        <v>73185.999555555551</v>
      </c>
      <c r="AK383" s="92">
        <f t="shared" si="175"/>
        <v>878231.99466666661</v>
      </c>
      <c r="AL383" s="92"/>
      <c r="AM383" s="92"/>
      <c r="AN383" s="92"/>
      <c r="AO383" s="92"/>
      <c r="AP383" s="97"/>
      <c r="AQ383" s="94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  <c r="CF383" s="97"/>
      <c r="CG383" s="97"/>
      <c r="CH383" s="97"/>
      <c r="CI383" s="97"/>
      <c r="CJ383" s="97"/>
      <c r="CK383" s="97"/>
      <c r="CL383" s="97"/>
      <c r="CM383" s="97"/>
      <c r="CN383" s="97"/>
      <c r="CO383" s="97"/>
      <c r="CP383" s="97"/>
      <c r="CQ383" s="97"/>
      <c r="CR383" s="97"/>
      <c r="CS383" s="97"/>
      <c r="CT383" s="97"/>
      <c r="CU383" s="97"/>
      <c r="CV383" s="97"/>
      <c r="CW383" s="97"/>
      <c r="CX383" s="97"/>
      <c r="CY383" s="97"/>
      <c r="CZ383" s="97"/>
      <c r="DA383" s="97"/>
      <c r="DB383" s="97"/>
      <c r="DC383" s="97"/>
      <c r="DD383" s="97"/>
      <c r="DE383" s="97"/>
      <c r="DF383" s="97"/>
      <c r="DG383" s="97"/>
      <c r="DH383" s="97"/>
      <c r="DI383" s="97"/>
      <c r="DJ383" s="97"/>
      <c r="DK383" s="97"/>
      <c r="DL383" s="97"/>
      <c r="DM383" s="97"/>
      <c r="DN383" s="97"/>
      <c r="DO383" s="97"/>
      <c r="DP383" s="97"/>
      <c r="DQ383" s="97"/>
      <c r="DR383" s="97"/>
      <c r="DS383" s="97"/>
      <c r="DT383" s="97"/>
      <c r="DU383" s="97"/>
      <c r="DV383" s="97"/>
      <c r="DW383" s="97"/>
      <c r="DX383" s="97"/>
      <c r="DY383" s="97"/>
      <c r="DZ383" s="97"/>
      <c r="EA383" s="97"/>
      <c r="EB383" s="97"/>
      <c r="EC383" s="97"/>
      <c r="ED383" s="97"/>
      <c r="EE383" s="97"/>
      <c r="EF383" s="97"/>
      <c r="EG383" s="97"/>
      <c r="EH383" s="97"/>
      <c r="EI383" s="97"/>
      <c r="EJ383" s="97"/>
      <c r="EK383" s="97"/>
      <c r="EL383" s="97"/>
      <c r="EM383" s="97"/>
      <c r="EN383" s="97"/>
      <c r="EO383" s="97"/>
      <c r="EP383" s="97"/>
      <c r="EQ383" s="97"/>
      <c r="ER383" s="97"/>
      <c r="ES383" s="97"/>
      <c r="ET383" s="97"/>
      <c r="EU383" s="97"/>
      <c r="EV383" s="97"/>
      <c r="EW383" s="97"/>
      <c r="EX383" s="97"/>
      <c r="EY383" s="97"/>
      <c r="EZ383" s="97"/>
      <c r="FA383" s="97"/>
      <c r="FB383" s="97"/>
      <c r="FC383" s="97"/>
      <c r="FD383" s="97"/>
      <c r="FE383" s="97"/>
      <c r="FF383" s="97"/>
      <c r="FG383" s="97"/>
      <c r="FH383" s="97"/>
      <c r="FI383" s="97"/>
      <c r="FJ383" s="97"/>
      <c r="FK383" s="97"/>
      <c r="FL383" s="97"/>
      <c r="FM383" s="97"/>
      <c r="FN383" s="97"/>
      <c r="FO383" s="97"/>
      <c r="FP383" s="97"/>
      <c r="FQ383" s="97"/>
      <c r="FR383" s="97"/>
      <c r="FS383" s="97"/>
      <c r="FT383" s="97"/>
      <c r="FU383" s="97"/>
      <c r="FV383" s="97"/>
      <c r="FW383" s="97"/>
      <c r="FX383" s="97"/>
      <c r="FY383" s="97"/>
      <c r="FZ383" s="97"/>
      <c r="GA383" s="97"/>
      <c r="GB383" s="97"/>
      <c r="GC383" s="97"/>
      <c r="GD383" s="97"/>
      <c r="GE383" s="97"/>
      <c r="GF383" s="97"/>
      <c r="GG383" s="97"/>
      <c r="GH383" s="97"/>
      <c r="GI383" s="97"/>
      <c r="GJ383" s="97"/>
      <c r="GK383" s="97"/>
      <c r="GL383" s="97"/>
      <c r="GM383" s="97"/>
      <c r="GN383" s="97"/>
      <c r="GO383" s="97"/>
      <c r="GP383" s="97"/>
      <c r="GQ383" s="97"/>
      <c r="GR383" s="97"/>
      <c r="GS383" s="97"/>
      <c r="GT383" s="97"/>
      <c r="GU383" s="97"/>
      <c r="GV383" s="97"/>
      <c r="GW383" s="97"/>
      <c r="GX383" s="97"/>
      <c r="GY383" s="97"/>
      <c r="GZ383" s="97"/>
      <c r="HA383" s="97"/>
      <c r="HB383" s="97"/>
      <c r="HC383" s="97"/>
      <c r="HD383" s="97"/>
      <c r="HE383" s="97"/>
      <c r="HF383" s="97"/>
      <c r="HG383" s="97"/>
      <c r="HH383" s="97"/>
      <c r="HI383" s="97"/>
      <c r="HJ383" s="97"/>
      <c r="HK383" s="97"/>
      <c r="HL383" s="97"/>
      <c r="HM383" s="97"/>
      <c r="HN383" s="97"/>
      <c r="HO383" s="97"/>
      <c r="HP383" s="97"/>
      <c r="HQ383" s="97"/>
      <c r="HR383" s="97"/>
      <c r="HS383" s="97"/>
      <c r="HT383" s="97"/>
      <c r="HU383" s="97"/>
      <c r="HV383" s="97"/>
      <c r="HW383" s="97"/>
      <c r="HX383" s="97"/>
      <c r="HY383" s="97"/>
      <c r="HZ383" s="97"/>
      <c r="IA383" s="97"/>
      <c r="IB383" s="97"/>
      <c r="IC383" s="97"/>
      <c r="ID383" s="97"/>
      <c r="IE383" s="97"/>
      <c r="IF383" s="97"/>
      <c r="IG383" s="97"/>
      <c r="IH383" s="97"/>
      <c r="II383" s="97"/>
      <c r="IJ383" s="97"/>
      <c r="IK383" s="97"/>
      <c r="IL383" s="97"/>
      <c r="IM383" s="97"/>
      <c r="IN383" s="97"/>
      <c r="IO383" s="97"/>
      <c r="IP383" s="97"/>
      <c r="IQ383" s="97"/>
      <c r="IR383" s="97"/>
      <c r="IS383" s="97"/>
      <c r="IT383" s="97"/>
      <c r="IU383" s="97"/>
      <c r="IV383" s="97"/>
      <c r="IW383" s="97"/>
      <c r="IX383" s="97"/>
      <c r="IY383" s="97"/>
      <c r="IZ383" s="97"/>
      <c r="JA383" s="97"/>
      <c r="JB383" s="97"/>
      <c r="JC383" s="97"/>
      <c r="JD383" s="97"/>
      <c r="JE383" s="97"/>
      <c r="JF383" s="97"/>
      <c r="JG383" s="97"/>
      <c r="JH383" s="97"/>
      <c r="JI383" s="97"/>
      <c r="JJ383" s="97"/>
      <c r="JK383" s="97"/>
      <c r="JL383" s="97"/>
      <c r="JM383" s="97"/>
      <c r="JN383" s="97"/>
      <c r="JO383" s="97"/>
      <c r="JP383" s="97"/>
      <c r="JQ383" s="97"/>
      <c r="JR383" s="97"/>
      <c r="JS383" s="97"/>
      <c r="JT383" s="97"/>
      <c r="JU383" s="97"/>
      <c r="JV383" s="97"/>
      <c r="JW383" s="97"/>
      <c r="JX383" s="97"/>
      <c r="JY383" s="97"/>
      <c r="JZ383" s="97"/>
      <c r="KA383" s="97"/>
      <c r="KB383" s="97"/>
      <c r="KC383" s="97"/>
      <c r="KD383" s="97"/>
      <c r="KE383" s="97"/>
      <c r="KF383" s="97"/>
      <c r="KG383" s="97"/>
      <c r="KH383" s="97"/>
      <c r="KI383" s="97"/>
      <c r="KJ383" s="97"/>
      <c r="KK383" s="97"/>
      <c r="KL383" s="97"/>
      <c r="KM383" s="97"/>
      <c r="KN383" s="97"/>
      <c r="KO383" s="97"/>
      <c r="KP383" s="97"/>
      <c r="KQ383" s="97"/>
      <c r="KR383" s="97"/>
      <c r="KS383" s="97"/>
      <c r="KT383" s="97"/>
      <c r="KU383" s="97"/>
      <c r="KV383" s="97"/>
      <c r="KW383" s="97"/>
      <c r="KX383" s="97"/>
      <c r="KY383" s="97"/>
      <c r="KZ383" s="97"/>
      <c r="LA383" s="97"/>
      <c r="LB383" s="97"/>
      <c r="LC383" s="97"/>
      <c r="LD383" s="97"/>
      <c r="LE383" s="97"/>
      <c r="LF383" s="97"/>
      <c r="LG383" s="97"/>
      <c r="LH383" s="97"/>
      <c r="LI383" s="97"/>
      <c r="LJ383" s="97"/>
      <c r="LK383" s="97"/>
      <c r="LL383" s="97"/>
      <c r="LM383" s="97"/>
      <c r="LN383" s="97"/>
      <c r="LO383" s="97"/>
      <c r="LP383" s="97"/>
      <c r="LQ383" s="97"/>
      <c r="LR383" s="97"/>
      <c r="LS383" s="97"/>
      <c r="LT383" s="97"/>
      <c r="LU383" s="97"/>
      <c r="LV383" s="97"/>
      <c r="LW383" s="97"/>
      <c r="LX383" s="97"/>
      <c r="LY383" s="97"/>
      <c r="LZ383" s="97"/>
      <c r="MA383" s="97"/>
      <c r="MB383" s="97"/>
      <c r="MC383" s="97"/>
      <c r="MD383" s="97"/>
      <c r="ME383" s="97"/>
      <c r="MF383" s="97"/>
      <c r="MG383" s="97"/>
      <c r="MH383" s="97"/>
      <c r="MI383" s="97"/>
      <c r="MJ383" s="97"/>
      <c r="MK383" s="97"/>
      <c r="ML383" s="97"/>
      <c r="MM383" s="97"/>
      <c r="MN383" s="97"/>
      <c r="MO383" s="97"/>
      <c r="MP383" s="97"/>
      <c r="MQ383" s="97"/>
      <c r="MR383" s="97"/>
      <c r="MS383" s="97"/>
      <c r="MT383" s="97"/>
      <c r="MU383" s="97"/>
      <c r="MV383" s="97"/>
      <c r="MW383" s="97"/>
      <c r="MX383" s="97"/>
      <c r="MY383" s="97"/>
      <c r="MZ383" s="97"/>
      <c r="NA383" s="97"/>
      <c r="NB383" s="97"/>
      <c r="NC383" s="97"/>
      <c r="ND383" s="97"/>
      <c r="NE383" s="97"/>
      <c r="NF383" s="97"/>
      <c r="NG383" s="97"/>
      <c r="NH383" s="97"/>
      <c r="NI383" s="97"/>
      <c r="NJ383" s="97"/>
      <c r="NK383" s="97"/>
      <c r="NL383" s="97"/>
      <c r="NM383" s="97"/>
      <c r="NN383" s="97"/>
      <c r="NO383" s="97"/>
      <c r="NP383" s="97"/>
      <c r="NQ383" s="97"/>
      <c r="NR383" s="97"/>
      <c r="NS383" s="97"/>
      <c r="NT383" s="97"/>
      <c r="NU383" s="97"/>
      <c r="NV383" s="97"/>
      <c r="NW383" s="97"/>
      <c r="NX383" s="97"/>
      <c r="NY383" s="97"/>
      <c r="NZ383" s="97"/>
      <c r="OA383" s="97"/>
      <c r="OB383" s="97"/>
      <c r="OC383" s="97"/>
      <c r="OD383" s="97"/>
      <c r="OE383" s="97"/>
      <c r="OF383" s="97"/>
      <c r="OG383" s="97"/>
      <c r="OH383" s="97"/>
      <c r="OI383" s="97"/>
      <c r="OJ383" s="97"/>
      <c r="OK383" s="97"/>
      <c r="OL383" s="97"/>
      <c r="OM383" s="97"/>
      <c r="ON383" s="97"/>
      <c r="OO383" s="97"/>
      <c r="OP383" s="97"/>
      <c r="OQ383" s="97"/>
      <c r="OR383" s="97"/>
      <c r="OS383" s="97"/>
      <c r="OT383" s="97"/>
      <c r="OU383" s="97"/>
      <c r="OV383" s="97"/>
      <c r="OW383" s="97"/>
      <c r="OX383" s="97"/>
      <c r="OY383" s="97"/>
      <c r="OZ383" s="97"/>
      <c r="PA383" s="97"/>
      <c r="PB383" s="97"/>
      <c r="PC383" s="97"/>
      <c r="PD383" s="97"/>
      <c r="PE383" s="97"/>
      <c r="PF383" s="97"/>
      <c r="PG383" s="97"/>
      <c r="PH383" s="97"/>
      <c r="PI383" s="97"/>
      <c r="PJ383" s="97"/>
      <c r="PK383" s="97"/>
      <c r="PL383" s="97"/>
      <c r="PM383" s="97"/>
      <c r="PN383" s="97"/>
      <c r="PO383" s="97"/>
      <c r="PP383" s="97"/>
      <c r="PQ383" s="97"/>
      <c r="PR383" s="97"/>
      <c r="PS383" s="97"/>
      <c r="PT383" s="97"/>
      <c r="PU383" s="97"/>
      <c r="PV383" s="97"/>
      <c r="PW383" s="97"/>
      <c r="PX383" s="97"/>
      <c r="PY383" s="97"/>
      <c r="PZ383" s="97"/>
      <c r="QA383" s="97"/>
      <c r="QB383" s="97"/>
      <c r="QC383" s="97"/>
      <c r="QD383" s="97"/>
      <c r="QE383" s="97"/>
      <c r="QF383" s="97"/>
      <c r="QG383" s="97"/>
      <c r="QH383" s="97"/>
      <c r="QI383" s="97"/>
      <c r="QJ383" s="97"/>
      <c r="QK383" s="97"/>
      <c r="QL383" s="97"/>
      <c r="QM383" s="97"/>
      <c r="QN383" s="97"/>
      <c r="QO383" s="97"/>
      <c r="QP383" s="97"/>
      <c r="QQ383" s="97"/>
      <c r="QR383" s="97"/>
      <c r="QS383" s="97"/>
      <c r="QT383" s="97"/>
      <c r="QU383" s="97"/>
      <c r="QV383" s="97"/>
      <c r="QW383" s="97"/>
      <c r="QX383" s="97"/>
      <c r="QY383" s="97"/>
      <c r="QZ383" s="97"/>
      <c r="RA383" s="97"/>
      <c r="RB383" s="97"/>
      <c r="RC383" s="97"/>
      <c r="RD383" s="97"/>
      <c r="RE383" s="97"/>
      <c r="RF383" s="97"/>
      <c r="RG383" s="97"/>
      <c r="RH383" s="97"/>
      <c r="RI383" s="97"/>
      <c r="RJ383" s="97"/>
      <c r="RK383" s="97"/>
      <c r="RL383" s="97"/>
      <c r="RM383" s="97"/>
      <c r="RN383" s="97"/>
      <c r="RO383" s="97"/>
      <c r="RP383" s="97"/>
      <c r="RQ383" s="97"/>
      <c r="RR383" s="97"/>
      <c r="RS383" s="97"/>
      <c r="RT383" s="97"/>
      <c r="RU383" s="97"/>
      <c r="RV383" s="97"/>
      <c r="RW383" s="97"/>
      <c r="RX383" s="97"/>
      <c r="RY383" s="97"/>
      <c r="RZ383" s="97"/>
      <c r="SA383" s="97"/>
      <c r="SB383" s="97"/>
      <c r="SC383" s="97"/>
      <c r="SD383" s="97"/>
      <c r="SE383" s="97"/>
      <c r="SF383" s="97"/>
      <c r="SG383" s="97"/>
      <c r="SH383" s="97"/>
      <c r="SI383" s="97"/>
      <c r="SJ383" s="97"/>
      <c r="SK383" s="97"/>
      <c r="SL383" s="97"/>
      <c r="SM383" s="97"/>
      <c r="SN383" s="97"/>
      <c r="SO383" s="97"/>
      <c r="SP383" s="97"/>
      <c r="SQ383" s="97"/>
      <c r="SR383" s="97"/>
      <c r="SS383" s="97"/>
      <c r="ST383" s="97"/>
      <c r="SU383" s="97"/>
      <c r="SV383" s="97"/>
      <c r="SW383" s="97"/>
      <c r="SX383" s="97"/>
      <c r="SY383" s="97"/>
      <c r="SZ383" s="97"/>
      <c r="TA383" s="97"/>
      <c r="TB383" s="97"/>
      <c r="TC383" s="97"/>
      <c r="TD383" s="97"/>
      <c r="TE383" s="97"/>
      <c r="TF383" s="97"/>
      <c r="TG383" s="97"/>
      <c r="TH383" s="97"/>
      <c r="TI383" s="97"/>
      <c r="TJ383" s="97"/>
      <c r="TK383" s="97"/>
      <c r="TL383" s="97"/>
      <c r="TM383" s="97"/>
      <c r="TN383" s="97"/>
      <c r="TO383" s="97"/>
      <c r="TP383" s="97"/>
      <c r="TQ383" s="97"/>
      <c r="TR383" s="97"/>
      <c r="TS383" s="97"/>
      <c r="TT383" s="97"/>
      <c r="TU383" s="97"/>
      <c r="TV383" s="97"/>
      <c r="TW383" s="97"/>
      <c r="TX383" s="97"/>
      <c r="TY383" s="97"/>
      <c r="TZ383" s="97"/>
      <c r="UA383" s="97"/>
      <c r="UB383" s="97"/>
      <c r="UC383" s="97"/>
      <c r="UD383" s="97"/>
      <c r="UE383" s="97"/>
      <c r="UF383" s="97"/>
      <c r="UG383" s="97"/>
      <c r="UH383" s="97"/>
      <c r="UI383" s="97"/>
      <c r="UJ383" s="97"/>
      <c r="UK383" s="97"/>
      <c r="UL383" s="97"/>
      <c r="UM383" s="97"/>
      <c r="UN383" s="97"/>
      <c r="UO383" s="97"/>
      <c r="UP383" s="97"/>
      <c r="UQ383" s="97"/>
      <c r="UR383" s="97"/>
      <c r="US383" s="97"/>
      <c r="UT383" s="97"/>
      <c r="UU383" s="97"/>
      <c r="UV383" s="97"/>
      <c r="UW383" s="97"/>
      <c r="UX383" s="97"/>
      <c r="UY383" s="97"/>
      <c r="UZ383" s="97"/>
      <c r="VA383" s="97"/>
      <c r="VB383" s="97"/>
      <c r="VC383" s="97"/>
      <c r="VD383" s="97"/>
      <c r="VE383" s="97"/>
      <c r="VF383" s="97"/>
    </row>
    <row r="384" spans="1:578" s="98" customFormat="1" ht="15">
      <c r="A384" s="84">
        <v>10</v>
      </c>
      <c r="B384" s="29" t="s">
        <v>43</v>
      </c>
      <c r="C384" s="85" t="s">
        <v>44</v>
      </c>
      <c r="D384" s="86">
        <v>203</v>
      </c>
      <c r="E384" s="85" t="s">
        <v>45</v>
      </c>
      <c r="F384" s="29" t="s">
        <v>46</v>
      </c>
      <c r="G384" s="35" t="s">
        <v>920</v>
      </c>
      <c r="H384" s="27" t="s">
        <v>921</v>
      </c>
      <c r="I384" s="89">
        <v>43559</v>
      </c>
      <c r="J384" s="90"/>
      <c r="K384" s="90">
        <v>16</v>
      </c>
      <c r="L384" s="88">
        <v>40</v>
      </c>
      <c r="M384" s="88" t="s">
        <v>54</v>
      </c>
      <c r="N384" s="88" t="s">
        <v>50</v>
      </c>
      <c r="O384" s="36" t="s">
        <v>1203</v>
      </c>
      <c r="P384" s="87" t="s">
        <v>1183</v>
      </c>
      <c r="Q384" s="87" t="s">
        <v>1150</v>
      </c>
      <c r="R384" s="88">
        <v>1</v>
      </c>
      <c r="S384" s="91">
        <v>22832</v>
      </c>
      <c r="T384" s="91"/>
      <c r="U384" s="91"/>
      <c r="V384" s="91">
        <f t="shared" si="165"/>
        <v>22832</v>
      </c>
      <c r="W384" s="92"/>
      <c r="X384" s="92"/>
      <c r="Y384" s="92">
        <f t="shared" si="166"/>
        <v>22832</v>
      </c>
      <c r="Z384" s="91">
        <v>1247</v>
      </c>
      <c r="AA384" s="91">
        <v>779</v>
      </c>
      <c r="AB384" s="93"/>
      <c r="AC384" s="92">
        <f t="shared" si="167"/>
        <v>3995.6</v>
      </c>
      <c r="AD384" s="92">
        <f t="shared" si="168"/>
        <v>684.95999999999992</v>
      </c>
      <c r="AE384" s="92">
        <f t="shared" si="169"/>
        <v>1164.432</v>
      </c>
      <c r="AF384" s="92">
        <f t="shared" si="170"/>
        <v>456.64</v>
      </c>
      <c r="AG384" s="92">
        <f t="shared" si="171"/>
        <v>4143</v>
      </c>
      <c r="AH384" s="92">
        <f t="shared" si="172"/>
        <v>41430</v>
      </c>
      <c r="AI384" s="92">
        <f t="shared" si="173"/>
        <v>12429</v>
      </c>
      <c r="AJ384" s="92">
        <f t="shared" si="174"/>
        <v>35993.131999999998</v>
      </c>
      <c r="AK384" s="92">
        <f t="shared" si="175"/>
        <v>431917.58399999997</v>
      </c>
      <c r="AL384" s="92"/>
      <c r="AM384" s="92"/>
      <c r="AN384" s="92"/>
      <c r="AO384" s="92"/>
      <c r="AP384" s="97"/>
      <c r="AQ384" s="94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7"/>
      <c r="CX384" s="97"/>
      <c r="CY384" s="97"/>
      <c r="CZ384" s="97"/>
      <c r="DA384" s="97"/>
      <c r="DB384" s="97"/>
      <c r="DC384" s="97"/>
      <c r="DD384" s="97"/>
      <c r="DE384" s="97"/>
      <c r="DF384" s="97"/>
      <c r="DG384" s="97"/>
      <c r="DH384" s="97"/>
      <c r="DI384" s="97"/>
      <c r="DJ384" s="97"/>
      <c r="DK384" s="97"/>
      <c r="DL384" s="97"/>
      <c r="DM384" s="97"/>
      <c r="DN384" s="97"/>
      <c r="DO384" s="97"/>
      <c r="DP384" s="97"/>
      <c r="DQ384" s="97"/>
      <c r="DR384" s="97"/>
      <c r="DS384" s="97"/>
      <c r="DT384" s="97"/>
      <c r="DU384" s="97"/>
      <c r="DV384" s="97"/>
      <c r="DW384" s="97"/>
      <c r="DX384" s="97"/>
      <c r="DY384" s="97"/>
      <c r="DZ384" s="97"/>
      <c r="EA384" s="97"/>
      <c r="EB384" s="97"/>
      <c r="EC384" s="97"/>
      <c r="ED384" s="97"/>
      <c r="EE384" s="97"/>
      <c r="EF384" s="97"/>
      <c r="EG384" s="97"/>
      <c r="EH384" s="97"/>
      <c r="EI384" s="97"/>
      <c r="EJ384" s="97"/>
      <c r="EK384" s="97"/>
      <c r="EL384" s="97"/>
      <c r="EM384" s="97"/>
      <c r="EN384" s="97"/>
      <c r="EO384" s="97"/>
      <c r="EP384" s="97"/>
      <c r="EQ384" s="97"/>
      <c r="ER384" s="97"/>
      <c r="ES384" s="97"/>
      <c r="ET384" s="97"/>
      <c r="EU384" s="97"/>
      <c r="EV384" s="97"/>
      <c r="EW384" s="97"/>
      <c r="EX384" s="97"/>
      <c r="EY384" s="97"/>
      <c r="EZ384" s="97"/>
      <c r="FA384" s="97"/>
      <c r="FB384" s="97"/>
      <c r="FC384" s="97"/>
      <c r="FD384" s="97"/>
      <c r="FE384" s="97"/>
      <c r="FF384" s="97"/>
      <c r="FG384" s="97"/>
      <c r="FH384" s="97"/>
      <c r="FI384" s="97"/>
      <c r="FJ384" s="97"/>
      <c r="FK384" s="97"/>
      <c r="FL384" s="97"/>
      <c r="FM384" s="97"/>
      <c r="FN384" s="97"/>
      <c r="FO384" s="97"/>
      <c r="FP384" s="97"/>
      <c r="FQ384" s="97"/>
      <c r="FR384" s="97"/>
      <c r="FS384" s="97"/>
      <c r="FT384" s="97"/>
      <c r="FU384" s="97"/>
      <c r="FV384" s="97"/>
      <c r="FW384" s="97"/>
      <c r="FX384" s="97"/>
      <c r="FY384" s="97"/>
      <c r="FZ384" s="97"/>
      <c r="GA384" s="97"/>
      <c r="GB384" s="97"/>
      <c r="GC384" s="97"/>
      <c r="GD384" s="97"/>
      <c r="GE384" s="97"/>
      <c r="GF384" s="97"/>
      <c r="GG384" s="97"/>
      <c r="GH384" s="97"/>
      <c r="GI384" s="97"/>
      <c r="GJ384" s="97"/>
      <c r="GK384" s="97"/>
      <c r="GL384" s="97"/>
      <c r="GM384" s="97"/>
      <c r="GN384" s="97"/>
      <c r="GO384" s="97"/>
      <c r="GP384" s="97"/>
      <c r="GQ384" s="97"/>
      <c r="GR384" s="97"/>
      <c r="GS384" s="97"/>
      <c r="GT384" s="97"/>
      <c r="GU384" s="97"/>
      <c r="GV384" s="97"/>
      <c r="GW384" s="97"/>
      <c r="GX384" s="97"/>
      <c r="GY384" s="97"/>
      <c r="GZ384" s="97"/>
      <c r="HA384" s="97"/>
      <c r="HB384" s="97"/>
      <c r="HC384" s="97"/>
      <c r="HD384" s="97"/>
      <c r="HE384" s="97"/>
      <c r="HF384" s="97"/>
      <c r="HG384" s="97"/>
      <c r="HH384" s="97"/>
      <c r="HI384" s="97"/>
      <c r="HJ384" s="97"/>
      <c r="HK384" s="97"/>
      <c r="HL384" s="97"/>
      <c r="HM384" s="97"/>
      <c r="HN384" s="97"/>
      <c r="HO384" s="97"/>
      <c r="HP384" s="97"/>
      <c r="HQ384" s="97"/>
      <c r="HR384" s="97"/>
      <c r="HS384" s="97"/>
      <c r="HT384" s="97"/>
      <c r="HU384" s="97"/>
      <c r="HV384" s="97"/>
      <c r="HW384" s="97"/>
      <c r="HX384" s="97"/>
      <c r="HY384" s="97"/>
      <c r="HZ384" s="97"/>
      <c r="IA384" s="97"/>
      <c r="IB384" s="97"/>
      <c r="IC384" s="97"/>
      <c r="ID384" s="97"/>
      <c r="IE384" s="97"/>
      <c r="IF384" s="97"/>
      <c r="IG384" s="97"/>
      <c r="IH384" s="97"/>
      <c r="II384" s="97"/>
      <c r="IJ384" s="97"/>
      <c r="IK384" s="97"/>
      <c r="IL384" s="97"/>
      <c r="IM384" s="97"/>
      <c r="IN384" s="97"/>
      <c r="IO384" s="97"/>
      <c r="IP384" s="97"/>
      <c r="IQ384" s="97"/>
      <c r="IR384" s="97"/>
      <c r="IS384" s="97"/>
      <c r="IT384" s="97"/>
      <c r="IU384" s="97"/>
      <c r="IV384" s="97"/>
      <c r="IW384" s="97"/>
      <c r="IX384" s="97"/>
      <c r="IY384" s="97"/>
      <c r="IZ384" s="97"/>
      <c r="JA384" s="97"/>
      <c r="JB384" s="97"/>
      <c r="JC384" s="97"/>
      <c r="JD384" s="97"/>
      <c r="JE384" s="97"/>
      <c r="JF384" s="97"/>
      <c r="JG384" s="97"/>
      <c r="JH384" s="97"/>
      <c r="JI384" s="97"/>
      <c r="JJ384" s="97"/>
      <c r="JK384" s="97"/>
      <c r="JL384" s="97"/>
      <c r="JM384" s="97"/>
      <c r="JN384" s="97"/>
      <c r="JO384" s="97"/>
      <c r="JP384" s="97"/>
      <c r="JQ384" s="97"/>
      <c r="JR384" s="97"/>
      <c r="JS384" s="97"/>
      <c r="JT384" s="97"/>
      <c r="JU384" s="97"/>
      <c r="JV384" s="97"/>
      <c r="JW384" s="97"/>
      <c r="JX384" s="97"/>
      <c r="JY384" s="97"/>
      <c r="JZ384" s="97"/>
      <c r="KA384" s="97"/>
      <c r="KB384" s="97"/>
      <c r="KC384" s="97"/>
      <c r="KD384" s="97"/>
      <c r="KE384" s="97"/>
      <c r="KF384" s="97"/>
      <c r="KG384" s="97"/>
      <c r="KH384" s="97"/>
      <c r="KI384" s="97"/>
      <c r="KJ384" s="97"/>
      <c r="KK384" s="97"/>
      <c r="KL384" s="97"/>
      <c r="KM384" s="97"/>
      <c r="KN384" s="97"/>
      <c r="KO384" s="97"/>
      <c r="KP384" s="97"/>
      <c r="KQ384" s="97"/>
      <c r="KR384" s="97"/>
      <c r="KS384" s="97"/>
      <c r="KT384" s="97"/>
      <c r="KU384" s="97"/>
      <c r="KV384" s="97"/>
      <c r="KW384" s="97"/>
      <c r="KX384" s="97"/>
      <c r="KY384" s="97"/>
      <c r="KZ384" s="97"/>
      <c r="LA384" s="97"/>
      <c r="LB384" s="97"/>
      <c r="LC384" s="97"/>
      <c r="LD384" s="97"/>
      <c r="LE384" s="97"/>
      <c r="LF384" s="97"/>
      <c r="LG384" s="97"/>
      <c r="LH384" s="97"/>
      <c r="LI384" s="97"/>
      <c r="LJ384" s="97"/>
      <c r="LK384" s="97"/>
      <c r="LL384" s="97"/>
      <c r="LM384" s="97"/>
      <c r="LN384" s="97"/>
      <c r="LO384" s="97"/>
      <c r="LP384" s="97"/>
      <c r="LQ384" s="97"/>
      <c r="LR384" s="97"/>
      <c r="LS384" s="97"/>
      <c r="LT384" s="97"/>
      <c r="LU384" s="97"/>
      <c r="LV384" s="97"/>
      <c r="LW384" s="97"/>
      <c r="LX384" s="97"/>
      <c r="LY384" s="97"/>
      <c r="LZ384" s="97"/>
      <c r="MA384" s="97"/>
      <c r="MB384" s="97"/>
      <c r="MC384" s="97"/>
      <c r="MD384" s="97"/>
      <c r="ME384" s="97"/>
      <c r="MF384" s="97"/>
      <c r="MG384" s="97"/>
      <c r="MH384" s="97"/>
      <c r="MI384" s="97"/>
      <c r="MJ384" s="97"/>
      <c r="MK384" s="97"/>
      <c r="ML384" s="97"/>
      <c r="MM384" s="97"/>
      <c r="MN384" s="97"/>
      <c r="MO384" s="97"/>
      <c r="MP384" s="97"/>
      <c r="MQ384" s="97"/>
      <c r="MR384" s="97"/>
      <c r="MS384" s="97"/>
      <c r="MT384" s="97"/>
      <c r="MU384" s="97"/>
      <c r="MV384" s="97"/>
      <c r="MW384" s="97"/>
      <c r="MX384" s="97"/>
      <c r="MY384" s="97"/>
      <c r="MZ384" s="97"/>
      <c r="NA384" s="97"/>
      <c r="NB384" s="97"/>
      <c r="NC384" s="97"/>
      <c r="ND384" s="97"/>
      <c r="NE384" s="97"/>
      <c r="NF384" s="97"/>
      <c r="NG384" s="97"/>
      <c r="NH384" s="97"/>
      <c r="NI384" s="97"/>
      <c r="NJ384" s="97"/>
      <c r="NK384" s="97"/>
      <c r="NL384" s="97"/>
      <c r="NM384" s="97"/>
      <c r="NN384" s="97"/>
      <c r="NO384" s="97"/>
      <c r="NP384" s="97"/>
      <c r="NQ384" s="97"/>
      <c r="NR384" s="97"/>
      <c r="NS384" s="97"/>
      <c r="NT384" s="97"/>
      <c r="NU384" s="97"/>
      <c r="NV384" s="97"/>
      <c r="NW384" s="97"/>
      <c r="NX384" s="97"/>
      <c r="NY384" s="97"/>
      <c r="NZ384" s="97"/>
      <c r="OA384" s="97"/>
      <c r="OB384" s="97"/>
      <c r="OC384" s="97"/>
      <c r="OD384" s="97"/>
      <c r="OE384" s="97"/>
      <c r="OF384" s="97"/>
      <c r="OG384" s="97"/>
      <c r="OH384" s="97"/>
      <c r="OI384" s="97"/>
      <c r="OJ384" s="97"/>
      <c r="OK384" s="97"/>
      <c r="OL384" s="97"/>
      <c r="OM384" s="97"/>
      <c r="ON384" s="97"/>
      <c r="OO384" s="97"/>
      <c r="OP384" s="97"/>
      <c r="OQ384" s="97"/>
      <c r="OR384" s="97"/>
      <c r="OS384" s="97"/>
      <c r="OT384" s="97"/>
      <c r="OU384" s="97"/>
      <c r="OV384" s="97"/>
      <c r="OW384" s="97"/>
      <c r="OX384" s="97"/>
      <c r="OY384" s="97"/>
      <c r="OZ384" s="97"/>
      <c r="PA384" s="97"/>
      <c r="PB384" s="97"/>
      <c r="PC384" s="97"/>
      <c r="PD384" s="97"/>
      <c r="PE384" s="97"/>
      <c r="PF384" s="97"/>
      <c r="PG384" s="97"/>
      <c r="PH384" s="97"/>
      <c r="PI384" s="97"/>
      <c r="PJ384" s="97"/>
      <c r="PK384" s="97"/>
      <c r="PL384" s="97"/>
      <c r="PM384" s="97"/>
      <c r="PN384" s="97"/>
      <c r="PO384" s="97"/>
      <c r="PP384" s="97"/>
      <c r="PQ384" s="97"/>
      <c r="PR384" s="97"/>
      <c r="PS384" s="97"/>
      <c r="PT384" s="97"/>
      <c r="PU384" s="97"/>
      <c r="PV384" s="97"/>
      <c r="PW384" s="97"/>
      <c r="PX384" s="97"/>
      <c r="PY384" s="97"/>
      <c r="PZ384" s="97"/>
      <c r="QA384" s="97"/>
      <c r="QB384" s="97"/>
      <c r="QC384" s="97"/>
      <c r="QD384" s="97"/>
      <c r="QE384" s="97"/>
      <c r="QF384" s="97"/>
      <c r="QG384" s="97"/>
      <c r="QH384" s="97"/>
      <c r="QI384" s="97"/>
      <c r="QJ384" s="97"/>
      <c r="QK384" s="97"/>
      <c r="QL384" s="97"/>
      <c r="QM384" s="97"/>
      <c r="QN384" s="97"/>
      <c r="QO384" s="97"/>
      <c r="QP384" s="97"/>
      <c r="QQ384" s="97"/>
      <c r="QR384" s="97"/>
      <c r="QS384" s="97"/>
      <c r="QT384" s="97"/>
      <c r="QU384" s="97"/>
      <c r="QV384" s="97"/>
      <c r="QW384" s="97"/>
      <c r="QX384" s="97"/>
      <c r="QY384" s="97"/>
      <c r="QZ384" s="97"/>
      <c r="RA384" s="97"/>
      <c r="RB384" s="97"/>
      <c r="RC384" s="97"/>
      <c r="RD384" s="97"/>
      <c r="RE384" s="97"/>
      <c r="RF384" s="97"/>
      <c r="RG384" s="97"/>
      <c r="RH384" s="97"/>
      <c r="RI384" s="97"/>
      <c r="RJ384" s="97"/>
      <c r="RK384" s="97"/>
      <c r="RL384" s="97"/>
      <c r="RM384" s="97"/>
      <c r="RN384" s="97"/>
      <c r="RO384" s="97"/>
      <c r="RP384" s="97"/>
      <c r="RQ384" s="97"/>
      <c r="RR384" s="97"/>
      <c r="RS384" s="97"/>
      <c r="RT384" s="97"/>
      <c r="RU384" s="97"/>
      <c r="RV384" s="97"/>
      <c r="RW384" s="97"/>
      <c r="RX384" s="97"/>
      <c r="RY384" s="97"/>
      <c r="RZ384" s="97"/>
      <c r="SA384" s="97"/>
      <c r="SB384" s="97"/>
      <c r="SC384" s="97"/>
      <c r="SD384" s="97"/>
      <c r="SE384" s="97"/>
      <c r="SF384" s="97"/>
      <c r="SG384" s="97"/>
      <c r="SH384" s="97"/>
      <c r="SI384" s="97"/>
      <c r="SJ384" s="97"/>
      <c r="SK384" s="97"/>
      <c r="SL384" s="97"/>
      <c r="SM384" s="97"/>
      <c r="SN384" s="97"/>
      <c r="SO384" s="97"/>
      <c r="SP384" s="97"/>
      <c r="SQ384" s="97"/>
      <c r="SR384" s="97"/>
      <c r="SS384" s="97"/>
      <c r="ST384" s="97"/>
      <c r="SU384" s="97"/>
      <c r="SV384" s="97"/>
      <c r="SW384" s="97"/>
      <c r="SX384" s="97"/>
      <c r="SY384" s="97"/>
      <c r="SZ384" s="97"/>
      <c r="TA384" s="97"/>
      <c r="TB384" s="97"/>
      <c r="TC384" s="97"/>
      <c r="TD384" s="97"/>
      <c r="TE384" s="97"/>
      <c r="TF384" s="97"/>
      <c r="TG384" s="97"/>
      <c r="TH384" s="97"/>
      <c r="TI384" s="97"/>
      <c r="TJ384" s="97"/>
      <c r="TK384" s="97"/>
      <c r="TL384" s="97"/>
      <c r="TM384" s="97"/>
      <c r="TN384" s="97"/>
      <c r="TO384" s="97"/>
      <c r="TP384" s="97"/>
      <c r="TQ384" s="97"/>
      <c r="TR384" s="97"/>
      <c r="TS384" s="97"/>
      <c r="TT384" s="97"/>
      <c r="TU384" s="97"/>
      <c r="TV384" s="97"/>
      <c r="TW384" s="97"/>
      <c r="TX384" s="97"/>
      <c r="TY384" s="97"/>
      <c r="TZ384" s="97"/>
      <c r="UA384" s="97"/>
      <c r="UB384" s="97"/>
      <c r="UC384" s="97"/>
      <c r="UD384" s="97"/>
      <c r="UE384" s="97"/>
      <c r="UF384" s="97"/>
      <c r="UG384" s="97"/>
      <c r="UH384" s="97"/>
      <c r="UI384" s="97"/>
      <c r="UJ384" s="97"/>
      <c r="UK384" s="97"/>
      <c r="UL384" s="97"/>
      <c r="UM384" s="97"/>
      <c r="UN384" s="97"/>
      <c r="UO384" s="97"/>
      <c r="UP384" s="97"/>
      <c r="UQ384" s="97"/>
      <c r="UR384" s="97"/>
      <c r="US384" s="97"/>
      <c r="UT384" s="97"/>
      <c r="UU384" s="97"/>
      <c r="UV384" s="97"/>
      <c r="UW384" s="97"/>
      <c r="UX384" s="97"/>
      <c r="UY384" s="97"/>
      <c r="UZ384" s="97"/>
      <c r="VA384" s="97"/>
      <c r="VB384" s="97"/>
      <c r="VC384" s="97"/>
      <c r="VD384" s="97"/>
      <c r="VE384" s="97"/>
      <c r="VF384" s="97"/>
    </row>
    <row r="385" spans="1:578" s="98" customFormat="1" ht="15">
      <c r="A385" s="84">
        <v>11</v>
      </c>
      <c r="B385" s="29" t="s">
        <v>43</v>
      </c>
      <c r="C385" s="85" t="s">
        <v>44</v>
      </c>
      <c r="D385" s="86">
        <v>203</v>
      </c>
      <c r="E385" s="85" t="s">
        <v>45</v>
      </c>
      <c r="F385" s="29" t="s">
        <v>46</v>
      </c>
      <c r="G385" s="29" t="s">
        <v>922</v>
      </c>
      <c r="H385" s="26" t="s">
        <v>923</v>
      </c>
      <c r="I385" s="89">
        <v>43440</v>
      </c>
      <c r="J385" s="90"/>
      <c r="K385" s="90">
        <v>17</v>
      </c>
      <c r="L385" s="88">
        <v>40</v>
      </c>
      <c r="M385" s="88" t="s">
        <v>54</v>
      </c>
      <c r="N385" s="88" t="s">
        <v>50</v>
      </c>
      <c r="O385" s="36" t="s">
        <v>1204</v>
      </c>
      <c r="P385" s="87" t="s">
        <v>1183</v>
      </c>
      <c r="Q385" s="87" t="s">
        <v>1150</v>
      </c>
      <c r="R385" s="88">
        <v>1</v>
      </c>
      <c r="S385" s="91">
        <v>25729</v>
      </c>
      <c r="T385" s="91"/>
      <c r="U385" s="91"/>
      <c r="V385" s="91">
        <f t="shared" si="165"/>
        <v>25729</v>
      </c>
      <c r="W385" s="92"/>
      <c r="X385" s="92"/>
      <c r="Y385" s="92">
        <f t="shared" si="166"/>
        <v>25729</v>
      </c>
      <c r="Z385" s="91">
        <v>1286</v>
      </c>
      <c r="AA385" s="91">
        <v>857</v>
      </c>
      <c r="AB385" s="93"/>
      <c r="AC385" s="92">
        <f t="shared" si="167"/>
        <v>4502.5749999999998</v>
      </c>
      <c r="AD385" s="92">
        <f t="shared" si="168"/>
        <v>771.87</v>
      </c>
      <c r="AE385" s="92">
        <f t="shared" si="169"/>
        <v>1312.1789999999999</v>
      </c>
      <c r="AF385" s="92">
        <f t="shared" si="170"/>
        <v>514.58000000000004</v>
      </c>
      <c r="AG385" s="92">
        <f t="shared" si="171"/>
        <v>4645.3333333333339</v>
      </c>
      <c r="AH385" s="92">
        <f t="shared" si="172"/>
        <v>46453.333333333336</v>
      </c>
      <c r="AI385" s="92">
        <f t="shared" si="173"/>
        <v>13936</v>
      </c>
      <c r="AJ385" s="92">
        <f t="shared" si="174"/>
        <v>40392.759555555553</v>
      </c>
      <c r="AK385" s="92">
        <f t="shared" si="175"/>
        <v>484713.1146666666</v>
      </c>
      <c r="AL385" s="92"/>
      <c r="AM385" s="92"/>
      <c r="AN385" s="92"/>
      <c r="AO385" s="92"/>
      <c r="AP385" s="97"/>
      <c r="AQ385" s="94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  <c r="DA385" s="97"/>
      <c r="DB385" s="97"/>
      <c r="DC385" s="97"/>
      <c r="DD385" s="97"/>
      <c r="DE385" s="97"/>
      <c r="DF385" s="97"/>
      <c r="DG385" s="97"/>
      <c r="DH385" s="97"/>
      <c r="DI385" s="97"/>
      <c r="DJ385" s="97"/>
      <c r="DK385" s="97"/>
      <c r="DL385" s="97"/>
      <c r="DM385" s="97"/>
      <c r="DN385" s="97"/>
      <c r="DO385" s="97"/>
      <c r="DP385" s="97"/>
      <c r="DQ385" s="97"/>
      <c r="DR385" s="97"/>
      <c r="DS385" s="97"/>
      <c r="DT385" s="97"/>
      <c r="DU385" s="97"/>
      <c r="DV385" s="97"/>
      <c r="DW385" s="97"/>
      <c r="DX385" s="97"/>
      <c r="DY385" s="97"/>
      <c r="DZ385" s="97"/>
      <c r="EA385" s="97"/>
      <c r="EB385" s="97"/>
      <c r="EC385" s="97"/>
      <c r="ED385" s="97"/>
      <c r="EE385" s="97"/>
      <c r="EF385" s="97"/>
      <c r="EG385" s="97"/>
      <c r="EH385" s="97"/>
      <c r="EI385" s="97"/>
      <c r="EJ385" s="97"/>
      <c r="EK385" s="97"/>
      <c r="EL385" s="97"/>
      <c r="EM385" s="97"/>
      <c r="EN385" s="97"/>
      <c r="EO385" s="97"/>
      <c r="EP385" s="97"/>
      <c r="EQ385" s="97"/>
      <c r="ER385" s="97"/>
      <c r="ES385" s="97"/>
      <c r="ET385" s="97"/>
      <c r="EU385" s="97"/>
      <c r="EV385" s="97"/>
      <c r="EW385" s="97"/>
      <c r="EX385" s="97"/>
      <c r="EY385" s="97"/>
      <c r="EZ385" s="97"/>
      <c r="FA385" s="97"/>
      <c r="FB385" s="97"/>
      <c r="FC385" s="97"/>
      <c r="FD385" s="97"/>
      <c r="FE385" s="97"/>
      <c r="FF385" s="97"/>
      <c r="FG385" s="97"/>
      <c r="FH385" s="97"/>
      <c r="FI385" s="97"/>
      <c r="FJ385" s="97"/>
      <c r="FK385" s="97"/>
      <c r="FL385" s="97"/>
      <c r="FM385" s="97"/>
      <c r="FN385" s="97"/>
      <c r="FO385" s="97"/>
      <c r="FP385" s="97"/>
      <c r="FQ385" s="97"/>
      <c r="FR385" s="97"/>
      <c r="FS385" s="97"/>
      <c r="FT385" s="97"/>
      <c r="FU385" s="97"/>
      <c r="FV385" s="97"/>
      <c r="FW385" s="97"/>
      <c r="FX385" s="97"/>
      <c r="FY385" s="97"/>
      <c r="FZ385" s="97"/>
      <c r="GA385" s="97"/>
      <c r="GB385" s="97"/>
      <c r="GC385" s="97"/>
      <c r="GD385" s="97"/>
      <c r="GE385" s="97"/>
      <c r="GF385" s="97"/>
      <c r="GG385" s="97"/>
      <c r="GH385" s="97"/>
      <c r="GI385" s="97"/>
      <c r="GJ385" s="97"/>
      <c r="GK385" s="97"/>
      <c r="GL385" s="97"/>
      <c r="GM385" s="97"/>
      <c r="GN385" s="97"/>
      <c r="GO385" s="97"/>
      <c r="GP385" s="97"/>
      <c r="GQ385" s="97"/>
      <c r="GR385" s="97"/>
      <c r="GS385" s="97"/>
      <c r="GT385" s="97"/>
      <c r="GU385" s="97"/>
      <c r="GV385" s="97"/>
      <c r="GW385" s="97"/>
      <c r="GX385" s="97"/>
      <c r="GY385" s="97"/>
      <c r="GZ385" s="97"/>
      <c r="HA385" s="97"/>
      <c r="HB385" s="97"/>
      <c r="HC385" s="97"/>
      <c r="HD385" s="97"/>
      <c r="HE385" s="97"/>
      <c r="HF385" s="97"/>
      <c r="HG385" s="97"/>
      <c r="HH385" s="97"/>
      <c r="HI385" s="97"/>
      <c r="HJ385" s="97"/>
      <c r="HK385" s="97"/>
      <c r="HL385" s="97"/>
      <c r="HM385" s="97"/>
      <c r="HN385" s="97"/>
      <c r="HO385" s="97"/>
      <c r="HP385" s="97"/>
      <c r="HQ385" s="97"/>
      <c r="HR385" s="97"/>
      <c r="HS385" s="97"/>
      <c r="HT385" s="97"/>
      <c r="HU385" s="97"/>
      <c r="HV385" s="97"/>
      <c r="HW385" s="97"/>
      <c r="HX385" s="97"/>
      <c r="HY385" s="97"/>
      <c r="HZ385" s="97"/>
      <c r="IA385" s="97"/>
      <c r="IB385" s="97"/>
      <c r="IC385" s="97"/>
      <c r="ID385" s="97"/>
      <c r="IE385" s="97"/>
      <c r="IF385" s="97"/>
      <c r="IG385" s="97"/>
      <c r="IH385" s="97"/>
      <c r="II385" s="97"/>
      <c r="IJ385" s="97"/>
      <c r="IK385" s="97"/>
      <c r="IL385" s="97"/>
      <c r="IM385" s="97"/>
      <c r="IN385" s="97"/>
      <c r="IO385" s="97"/>
      <c r="IP385" s="97"/>
      <c r="IQ385" s="97"/>
      <c r="IR385" s="97"/>
      <c r="IS385" s="97"/>
      <c r="IT385" s="97"/>
      <c r="IU385" s="97"/>
      <c r="IV385" s="97"/>
      <c r="IW385" s="97"/>
      <c r="IX385" s="97"/>
      <c r="IY385" s="97"/>
      <c r="IZ385" s="97"/>
      <c r="JA385" s="97"/>
      <c r="JB385" s="97"/>
      <c r="JC385" s="97"/>
      <c r="JD385" s="97"/>
      <c r="JE385" s="97"/>
      <c r="JF385" s="97"/>
      <c r="JG385" s="97"/>
      <c r="JH385" s="97"/>
      <c r="JI385" s="97"/>
      <c r="JJ385" s="97"/>
      <c r="JK385" s="97"/>
      <c r="JL385" s="97"/>
      <c r="JM385" s="97"/>
      <c r="JN385" s="97"/>
      <c r="JO385" s="97"/>
      <c r="JP385" s="97"/>
      <c r="JQ385" s="97"/>
      <c r="JR385" s="97"/>
      <c r="JS385" s="97"/>
      <c r="JT385" s="97"/>
      <c r="JU385" s="97"/>
      <c r="JV385" s="97"/>
      <c r="JW385" s="97"/>
      <c r="JX385" s="97"/>
      <c r="JY385" s="97"/>
      <c r="JZ385" s="97"/>
      <c r="KA385" s="97"/>
      <c r="KB385" s="97"/>
      <c r="KC385" s="97"/>
      <c r="KD385" s="97"/>
      <c r="KE385" s="97"/>
      <c r="KF385" s="97"/>
      <c r="KG385" s="97"/>
      <c r="KH385" s="97"/>
      <c r="KI385" s="97"/>
      <c r="KJ385" s="97"/>
      <c r="KK385" s="97"/>
      <c r="KL385" s="97"/>
      <c r="KM385" s="97"/>
      <c r="KN385" s="97"/>
      <c r="KO385" s="97"/>
      <c r="KP385" s="97"/>
      <c r="KQ385" s="97"/>
      <c r="KR385" s="97"/>
      <c r="KS385" s="97"/>
      <c r="KT385" s="97"/>
      <c r="KU385" s="97"/>
      <c r="KV385" s="97"/>
      <c r="KW385" s="97"/>
      <c r="KX385" s="97"/>
      <c r="KY385" s="97"/>
      <c r="KZ385" s="97"/>
      <c r="LA385" s="97"/>
      <c r="LB385" s="97"/>
      <c r="LC385" s="97"/>
      <c r="LD385" s="97"/>
      <c r="LE385" s="97"/>
      <c r="LF385" s="97"/>
      <c r="LG385" s="97"/>
      <c r="LH385" s="97"/>
      <c r="LI385" s="97"/>
      <c r="LJ385" s="97"/>
      <c r="LK385" s="97"/>
      <c r="LL385" s="97"/>
      <c r="LM385" s="97"/>
      <c r="LN385" s="97"/>
      <c r="LO385" s="97"/>
      <c r="LP385" s="97"/>
      <c r="LQ385" s="97"/>
      <c r="LR385" s="97"/>
      <c r="LS385" s="97"/>
      <c r="LT385" s="97"/>
      <c r="LU385" s="97"/>
      <c r="LV385" s="97"/>
      <c r="LW385" s="97"/>
      <c r="LX385" s="97"/>
      <c r="LY385" s="97"/>
      <c r="LZ385" s="97"/>
      <c r="MA385" s="97"/>
      <c r="MB385" s="97"/>
      <c r="MC385" s="97"/>
      <c r="MD385" s="97"/>
      <c r="ME385" s="97"/>
      <c r="MF385" s="97"/>
      <c r="MG385" s="97"/>
      <c r="MH385" s="97"/>
      <c r="MI385" s="97"/>
      <c r="MJ385" s="97"/>
      <c r="MK385" s="97"/>
      <c r="ML385" s="97"/>
      <c r="MM385" s="97"/>
      <c r="MN385" s="97"/>
      <c r="MO385" s="97"/>
      <c r="MP385" s="97"/>
      <c r="MQ385" s="97"/>
      <c r="MR385" s="97"/>
      <c r="MS385" s="97"/>
      <c r="MT385" s="97"/>
      <c r="MU385" s="97"/>
      <c r="MV385" s="97"/>
      <c r="MW385" s="97"/>
      <c r="MX385" s="97"/>
      <c r="MY385" s="97"/>
      <c r="MZ385" s="97"/>
      <c r="NA385" s="97"/>
      <c r="NB385" s="97"/>
      <c r="NC385" s="97"/>
      <c r="ND385" s="97"/>
      <c r="NE385" s="97"/>
      <c r="NF385" s="97"/>
      <c r="NG385" s="97"/>
      <c r="NH385" s="97"/>
      <c r="NI385" s="97"/>
      <c r="NJ385" s="97"/>
      <c r="NK385" s="97"/>
      <c r="NL385" s="97"/>
      <c r="NM385" s="97"/>
      <c r="NN385" s="97"/>
      <c r="NO385" s="97"/>
      <c r="NP385" s="97"/>
      <c r="NQ385" s="97"/>
      <c r="NR385" s="97"/>
      <c r="NS385" s="97"/>
      <c r="NT385" s="97"/>
      <c r="NU385" s="97"/>
      <c r="NV385" s="97"/>
      <c r="NW385" s="97"/>
      <c r="NX385" s="97"/>
      <c r="NY385" s="97"/>
      <c r="NZ385" s="97"/>
      <c r="OA385" s="97"/>
      <c r="OB385" s="97"/>
      <c r="OC385" s="97"/>
      <c r="OD385" s="97"/>
      <c r="OE385" s="97"/>
      <c r="OF385" s="97"/>
      <c r="OG385" s="97"/>
      <c r="OH385" s="97"/>
      <c r="OI385" s="97"/>
      <c r="OJ385" s="97"/>
      <c r="OK385" s="97"/>
      <c r="OL385" s="97"/>
      <c r="OM385" s="97"/>
      <c r="ON385" s="97"/>
      <c r="OO385" s="97"/>
      <c r="OP385" s="97"/>
      <c r="OQ385" s="97"/>
      <c r="OR385" s="97"/>
      <c r="OS385" s="97"/>
      <c r="OT385" s="97"/>
      <c r="OU385" s="97"/>
      <c r="OV385" s="97"/>
      <c r="OW385" s="97"/>
      <c r="OX385" s="97"/>
      <c r="OY385" s="97"/>
      <c r="OZ385" s="97"/>
      <c r="PA385" s="97"/>
      <c r="PB385" s="97"/>
      <c r="PC385" s="97"/>
      <c r="PD385" s="97"/>
      <c r="PE385" s="97"/>
      <c r="PF385" s="97"/>
      <c r="PG385" s="97"/>
      <c r="PH385" s="97"/>
      <c r="PI385" s="97"/>
      <c r="PJ385" s="97"/>
      <c r="PK385" s="97"/>
      <c r="PL385" s="97"/>
      <c r="PM385" s="97"/>
      <c r="PN385" s="97"/>
      <c r="PO385" s="97"/>
      <c r="PP385" s="97"/>
      <c r="PQ385" s="97"/>
      <c r="PR385" s="97"/>
      <c r="PS385" s="97"/>
      <c r="PT385" s="97"/>
      <c r="PU385" s="97"/>
      <c r="PV385" s="97"/>
      <c r="PW385" s="97"/>
      <c r="PX385" s="97"/>
      <c r="PY385" s="97"/>
      <c r="PZ385" s="97"/>
      <c r="QA385" s="97"/>
      <c r="QB385" s="97"/>
      <c r="QC385" s="97"/>
      <c r="QD385" s="97"/>
      <c r="QE385" s="97"/>
      <c r="QF385" s="97"/>
      <c r="QG385" s="97"/>
      <c r="QH385" s="97"/>
      <c r="QI385" s="97"/>
      <c r="QJ385" s="97"/>
      <c r="QK385" s="97"/>
      <c r="QL385" s="97"/>
      <c r="QM385" s="97"/>
      <c r="QN385" s="97"/>
      <c r="QO385" s="97"/>
      <c r="QP385" s="97"/>
      <c r="QQ385" s="97"/>
      <c r="QR385" s="97"/>
      <c r="QS385" s="97"/>
      <c r="QT385" s="97"/>
      <c r="QU385" s="97"/>
      <c r="QV385" s="97"/>
      <c r="QW385" s="97"/>
      <c r="QX385" s="97"/>
      <c r="QY385" s="97"/>
      <c r="QZ385" s="97"/>
      <c r="RA385" s="97"/>
      <c r="RB385" s="97"/>
      <c r="RC385" s="97"/>
      <c r="RD385" s="97"/>
      <c r="RE385" s="97"/>
      <c r="RF385" s="97"/>
      <c r="RG385" s="97"/>
      <c r="RH385" s="97"/>
      <c r="RI385" s="97"/>
      <c r="RJ385" s="97"/>
      <c r="RK385" s="97"/>
      <c r="RL385" s="97"/>
      <c r="RM385" s="97"/>
      <c r="RN385" s="97"/>
      <c r="RO385" s="97"/>
      <c r="RP385" s="97"/>
      <c r="RQ385" s="97"/>
      <c r="RR385" s="97"/>
      <c r="RS385" s="97"/>
      <c r="RT385" s="97"/>
      <c r="RU385" s="97"/>
      <c r="RV385" s="97"/>
      <c r="RW385" s="97"/>
      <c r="RX385" s="97"/>
      <c r="RY385" s="97"/>
      <c r="RZ385" s="97"/>
      <c r="SA385" s="97"/>
      <c r="SB385" s="97"/>
      <c r="SC385" s="97"/>
      <c r="SD385" s="97"/>
      <c r="SE385" s="97"/>
      <c r="SF385" s="97"/>
      <c r="SG385" s="97"/>
      <c r="SH385" s="97"/>
      <c r="SI385" s="97"/>
      <c r="SJ385" s="97"/>
      <c r="SK385" s="97"/>
      <c r="SL385" s="97"/>
      <c r="SM385" s="97"/>
      <c r="SN385" s="97"/>
      <c r="SO385" s="97"/>
      <c r="SP385" s="97"/>
      <c r="SQ385" s="97"/>
      <c r="SR385" s="97"/>
      <c r="SS385" s="97"/>
      <c r="ST385" s="97"/>
      <c r="SU385" s="97"/>
      <c r="SV385" s="97"/>
      <c r="SW385" s="97"/>
      <c r="SX385" s="97"/>
      <c r="SY385" s="97"/>
      <c r="SZ385" s="97"/>
      <c r="TA385" s="97"/>
      <c r="TB385" s="97"/>
      <c r="TC385" s="97"/>
      <c r="TD385" s="97"/>
      <c r="TE385" s="97"/>
      <c r="TF385" s="97"/>
      <c r="TG385" s="97"/>
      <c r="TH385" s="97"/>
      <c r="TI385" s="97"/>
      <c r="TJ385" s="97"/>
      <c r="TK385" s="97"/>
      <c r="TL385" s="97"/>
      <c r="TM385" s="97"/>
      <c r="TN385" s="97"/>
      <c r="TO385" s="97"/>
      <c r="TP385" s="97"/>
      <c r="TQ385" s="97"/>
      <c r="TR385" s="97"/>
      <c r="TS385" s="97"/>
      <c r="TT385" s="97"/>
      <c r="TU385" s="97"/>
      <c r="TV385" s="97"/>
      <c r="TW385" s="97"/>
      <c r="TX385" s="97"/>
      <c r="TY385" s="97"/>
      <c r="TZ385" s="97"/>
      <c r="UA385" s="97"/>
      <c r="UB385" s="97"/>
      <c r="UC385" s="97"/>
      <c r="UD385" s="97"/>
      <c r="UE385" s="97"/>
      <c r="UF385" s="97"/>
      <c r="UG385" s="97"/>
      <c r="UH385" s="97"/>
      <c r="UI385" s="97"/>
      <c r="UJ385" s="97"/>
      <c r="UK385" s="97"/>
      <c r="UL385" s="97"/>
      <c r="UM385" s="97"/>
      <c r="UN385" s="97"/>
      <c r="UO385" s="97"/>
      <c r="UP385" s="97"/>
      <c r="UQ385" s="97"/>
      <c r="UR385" s="97"/>
      <c r="US385" s="97"/>
      <c r="UT385" s="97"/>
      <c r="UU385" s="97"/>
      <c r="UV385" s="97"/>
      <c r="UW385" s="97"/>
      <c r="UX385" s="97"/>
      <c r="UY385" s="97"/>
      <c r="UZ385" s="97"/>
      <c r="VA385" s="97"/>
      <c r="VB385" s="97"/>
      <c r="VC385" s="97"/>
      <c r="VD385" s="97"/>
      <c r="VE385" s="97"/>
      <c r="VF385" s="97"/>
    </row>
    <row r="386" spans="1:578" s="98" customFormat="1" ht="15">
      <c r="A386" s="84">
        <v>12</v>
      </c>
      <c r="B386" s="29" t="s">
        <v>43</v>
      </c>
      <c r="C386" s="85" t="s">
        <v>44</v>
      </c>
      <c r="D386" s="86">
        <v>203</v>
      </c>
      <c r="E386" s="85" t="s">
        <v>45</v>
      </c>
      <c r="F386" s="29" t="s">
        <v>46</v>
      </c>
      <c r="G386" s="29" t="s">
        <v>924</v>
      </c>
      <c r="H386" s="26" t="s">
        <v>925</v>
      </c>
      <c r="I386" s="89">
        <v>43481</v>
      </c>
      <c r="J386" s="90"/>
      <c r="K386" s="90">
        <v>16</v>
      </c>
      <c r="L386" s="88">
        <v>40</v>
      </c>
      <c r="M386" s="88" t="s">
        <v>49</v>
      </c>
      <c r="N386" s="88" t="s">
        <v>50</v>
      </c>
      <c r="O386" s="36" t="s">
        <v>1205</v>
      </c>
      <c r="P386" s="87" t="s">
        <v>1183</v>
      </c>
      <c r="Q386" s="87" t="s">
        <v>1150</v>
      </c>
      <c r="R386" s="88">
        <v>1</v>
      </c>
      <c r="S386" s="91">
        <v>22832</v>
      </c>
      <c r="T386" s="91"/>
      <c r="U386" s="91"/>
      <c r="V386" s="91">
        <f t="shared" si="165"/>
        <v>22832</v>
      </c>
      <c r="W386" s="92"/>
      <c r="X386" s="92"/>
      <c r="Y386" s="92">
        <f t="shared" si="166"/>
        <v>22832</v>
      </c>
      <c r="Z386" s="91">
        <v>1247</v>
      </c>
      <c r="AA386" s="91">
        <v>779</v>
      </c>
      <c r="AB386" s="93"/>
      <c r="AC386" s="92">
        <f t="shared" si="167"/>
        <v>3995.6</v>
      </c>
      <c r="AD386" s="92">
        <f t="shared" si="168"/>
        <v>684.95999999999992</v>
      </c>
      <c r="AE386" s="92">
        <f t="shared" si="169"/>
        <v>1164.432</v>
      </c>
      <c r="AF386" s="92">
        <f t="shared" si="170"/>
        <v>456.64</v>
      </c>
      <c r="AG386" s="92">
        <f t="shared" si="171"/>
        <v>4143</v>
      </c>
      <c r="AH386" s="92">
        <f t="shared" si="172"/>
        <v>41430</v>
      </c>
      <c r="AI386" s="92">
        <f t="shared" si="173"/>
        <v>12429</v>
      </c>
      <c r="AJ386" s="92">
        <f t="shared" si="174"/>
        <v>35993.131999999998</v>
      </c>
      <c r="AK386" s="92">
        <f t="shared" si="175"/>
        <v>431917.58399999997</v>
      </c>
      <c r="AL386" s="92"/>
      <c r="AM386" s="92"/>
      <c r="AN386" s="92"/>
      <c r="AO386" s="92"/>
      <c r="AP386" s="97"/>
      <c r="AQ386" s="94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  <c r="DA386" s="97"/>
      <c r="DB386" s="97"/>
      <c r="DC386" s="97"/>
      <c r="DD386" s="97"/>
      <c r="DE386" s="97"/>
      <c r="DF386" s="97"/>
      <c r="DG386" s="97"/>
      <c r="DH386" s="97"/>
      <c r="DI386" s="97"/>
      <c r="DJ386" s="97"/>
      <c r="DK386" s="97"/>
      <c r="DL386" s="97"/>
      <c r="DM386" s="97"/>
      <c r="DN386" s="97"/>
      <c r="DO386" s="97"/>
      <c r="DP386" s="97"/>
      <c r="DQ386" s="97"/>
      <c r="DR386" s="97"/>
      <c r="DS386" s="97"/>
      <c r="DT386" s="97"/>
      <c r="DU386" s="97"/>
      <c r="DV386" s="97"/>
      <c r="DW386" s="97"/>
      <c r="DX386" s="97"/>
      <c r="DY386" s="97"/>
      <c r="DZ386" s="97"/>
      <c r="EA386" s="97"/>
      <c r="EB386" s="97"/>
      <c r="EC386" s="97"/>
      <c r="ED386" s="97"/>
      <c r="EE386" s="97"/>
      <c r="EF386" s="97"/>
      <c r="EG386" s="97"/>
      <c r="EH386" s="97"/>
      <c r="EI386" s="97"/>
      <c r="EJ386" s="97"/>
      <c r="EK386" s="97"/>
      <c r="EL386" s="97"/>
      <c r="EM386" s="97"/>
      <c r="EN386" s="97"/>
      <c r="EO386" s="97"/>
      <c r="EP386" s="97"/>
      <c r="EQ386" s="97"/>
      <c r="ER386" s="97"/>
      <c r="ES386" s="97"/>
      <c r="ET386" s="97"/>
      <c r="EU386" s="97"/>
      <c r="EV386" s="97"/>
      <c r="EW386" s="97"/>
      <c r="EX386" s="97"/>
      <c r="EY386" s="97"/>
      <c r="EZ386" s="97"/>
      <c r="FA386" s="97"/>
      <c r="FB386" s="97"/>
      <c r="FC386" s="97"/>
      <c r="FD386" s="97"/>
      <c r="FE386" s="97"/>
      <c r="FF386" s="97"/>
      <c r="FG386" s="97"/>
      <c r="FH386" s="97"/>
      <c r="FI386" s="97"/>
      <c r="FJ386" s="97"/>
      <c r="FK386" s="97"/>
      <c r="FL386" s="97"/>
      <c r="FM386" s="97"/>
      <c r="FN386" s="97"/>
      <c r="FO386" s="97"/>
      <c r="FP386" s="97"/>
      <c r="FQ386" s="97"/>
      <c r="FR386" s="97"/>
      <c r="FS386" s="97"/>
      <c r="FT386" s="97"/>
      <c r="FU386" s="97"/>
      <c r="FV386" s="97"/>
      <c r="FW386" s="97"/>
      <c r="FX386" s="97"/>
      <c r="FY386" s="97"/>
      <c r="FZ386" s="97"/>
      <c r="GA386" s="97"/>
      <c r="GB386" s="97"/>
      <c r="GC386" s="97"/>
      <c r="GD386" s="97"/>
      <c r="GE386" s="97"/>
      <c r="GF386" s="97"/>
      <c r="GG386" s="97"/>
      <c r="GH386" s="97"/>
      <c r="GI386" s="97"/>
      <c r="GJ386" s="97"/>
      <c r="GK386" s="97"/>
      <c r="GL386" s="97"/>
      <c r="GM386" s="97"/>
      <c r="GN386" s="97"/>
      <c r="GO386" s="97"/>
      <c r="GP386" s="97"/>
      <c r="GQ386" s="97"/>
      <c r="GR386" s="97"/>
      <c r="GS386" s="97"/>
      <c r="GT386" s="97"/>
      <c r="GU386" s="97"/>
      <c r="GV386" s="97"/>
      <c r="GW386" s="97"/>
      <c r="GX386" s="97"/>
      <c r="GY386" s="97"/>
      <c r="GZ386" s="97"/>
      <c r="HA386" s="97"/>
      <c r="HB386" s="97"/>
      <c r="HC386" s="97"/>
      <c r="HD386" s="97"/>
      <c r="HE386" s="97"/>
      <c r="HF386" s="97"/>
      <c r="HG386" s="97"/>
      <c r="HH386" s="97"/>
      <c r="HI386" s="97"/>
      <c r="HJ386" s="97"/>
      <c r="HK386" s="97"/>
      <c r="HL386" s="97"/>
      <c r="HM386" s="97"/>
      <c r="HN386" s="97"/>
      <c r="HO386" s="97"/>
      <c r="HP386" s="97"/>
      <c r="HQ386" s="97"/>
      <c r="HR386" s="97"/>
      <c r="HS386" s="97"/>
      <c r="HT386" s="97"/>
      <c r="HU386" s="97"/>
      <c r="HV386" s="97"/>
      <c r="HW386" s="97"/>
      <c r="HX386" s="97"/>
      <c r="HY386" s="97"/>
      <c r="HZ386" s="97"/>
      <c r="IA386" s="97"/>
      <c r="IB386" s="97"/>
      <c r="IC386" s="97"/>
      <c r="ID386" s="97"/>
      <c r="IE386" s="97"/>
      <c r="IF386" s="97"/>
      <c r="IG386" s="97"/>
      <c r="IH386" s="97"/>
      <c r="II386" s="97"/>
      <c r="IJ386" s="97"/>
      <c r="IK386" s="97"/>
      <c r="IL386" s="97"/>
      <c r="IM386" s="97"/>
      <c r="IN386" s="97"/>
      <c r="IO386" s="97"/>
      <c r="IP386" s="97"/>
      <c r="IQ386" s="97"/>
      <c r="IR386" s="97"/>
      <c r="IS386" s="97"/>
      <c r="IT386" s="97"/>
      <c r="IU386" s="97"/>
      <c r="IV386" s="97"/>
      <c r="IW386" s="97"/>
      <c r="IX386" s="97"/>
      <c r="IY386" s="97"/>
      <c r="IZ386" s="97"/>
      <c r="JA386" s="97"/>
      <c r="JB386" s="97"/>
      <c r="JC386" s="97"/>
      <c r="JD386" s="97"/>
      <c r="JE386" s="97"/>
      <c r="JF386" s="97"/>
      <c r="JG386" s="97"/>
      <c r="JH386" s="97"/>
      <c r="JI386" s="97"/>
      <c r="JJ386" s="97"/>
      <c r="JK386" s="97"/>
      <c r="JL386" s="97"/>
      <c r="JM386" s="97"/>
      <c r="JN386" s="97"/>
      <c r="JO386" s="97"/>
      <c r="JP386" s="97"/>
      <c r="JQ386" s="97"/>
      <c r="JR386" s="97"/>
      <c r="JS386" s="97"/>
      <c r="JT386" s="97"/>
      <c r="JU386" s="97"/>
      <c r="JV386" s="97"/>
      <c r="JW386" s="97"/>
      <c r="JX386" s="97"/>
      <c r="JY386" s="97"/>
      <c r="JZ386" s="97"/>
      <c r="KA386" s="97"/>
      <c r="KB386" s="97"/>
      <c r="KC386" s="97"/>
      <c r="KD386" s="97"/>
      <c r="KE386" s="97"/>
      <c r="KF386" s="97"/>
      <c r="KG386" s="97"/>
      <c r="KH386" s="97"/>
      <c r="KI386" s="97"/>
      <c r="KJ386" s="97"/>
      <c r="KK386" s="97"/>
      <c r="KL386" s="97"/>
      <c r="KM386" s="97"/>
      <c r="KN386" s="97"/>
      <c r="KO386" s="97"/>
      <c r="KP386" s="97"/>
      <c r="KQ386" s="97"/>
      <c r="KR386" s="97"/>
      <c r="KS386" s="97"/>
      <c r="KT386" s="97"/>
      <c r="KU386" s="97"/>
      <c r="KV386" s="97"/>
      <c r="KW386" s="97"/>
      <c r="KX386" s="97"/>
      <c r="KY386" s="97"/>
      <c r="KZ386" s="97"/>
      <c r="LA386" s="97"/>
      <c r="LB386" s="97"/>
      <c r="LC386" s="97"/>
      <c r="LD386" s="97"/>
      <c r="LE386" s="97"/>
      <c r="LF386" s="97"/>
      <c r="LG386" s="97"/>
      <c r="LH386" s="97"/>
      <c r="LI386" s="97"/>
      <c r="LJ386" s="97"/>
      <c r="LK386" s="97"/>
      <c r="LL386" s="97"/>
      <c r="LM386" s="97"/>
      <c r="LN386" s="97"/>
      <c r="LO386" s="97"/>
      <c r="LP386" s="97"/>
      <c r="LQ386" s="97"/>
      <c r="LR386" s="97"/>
      <c r="LS386" s="97"/>
      <c r="LT386" s="97"/>
      <c r="LU386" s="97"/>
      <c r="LV386" s="97"/>
      <c r="LW386" s="97"/>
      <c r="LX386" s="97"/>
      <c r="LY386" s="97"/>
      <c r="LZ386" s="97"/>
      <c r="MA386" s="97"/>
      <c r="MB386" s="97"/>
      <c r="MC386" s="97"/>
      <c r="MD386" s="97"/>
      <c r="ME386" s="97"/>
      <c r="MF386" s="97"/>
      <c r="MG386" s="97"/>
      <c r="MH386" s="97"/>
      <c r="MI386" s="97"/>
      <c r="MJ386" s="97"/>
      <c r="MK386" s="97"/>
      <c r="ML386" s="97"/>
      <c r="MM386" s="97"/>
      <c r="MN386" s="97"/>
      <c r="MO386" s="97"/>
      <c r="MP386" s="97"/>
      <c r="MQ386" s="97"/>
      <c r="MR386" s="97"/>
      <c r="MS386" s="97"/>
      <c r="MT386" s="97"/>
      <c r="MU386" s="97"/>
      <c r="MV386" s="97"/>
      <c r="MW386" s="97"/>
      <c r="MX386" s="97"/>
      <c r="MY386" s="97"/>
      <c r="MZ386" s="97"/>
      <c r="NA386" s="97"/>
      <c r="NB386" s="97"/>
      <c r="NC386" s="97"/>
      <c r="ND386" s="97"/>
      <c r="NE386" s="97"/>
      <c r="NF386" s="97"/>
      <c r="NG386" s="97"/>
      <c r="NH386" s="97"/>
      <c r="NI386" s="97"/>
      <c r="NJ386" s="97"/>
      <c r="NK386" s="97"/>
      <c r="NL386" s="97"/>
      <c r="NM386" s="97"/>
      <c r="NN386" s="97"/>
      <c r="NO386" s="97"/>
      <c r="NP386" s="97"/>
      <c r="NQ386" s="97"/>
      <c r="NR386" s="97"/>
      <c r="NS386" s="97"/>
      <c r="NT386" s="97"/>
      <c r="NU386" s="97"/>
      <c r="NV386" s="97"/>
      <c r="NW386" s="97"/>
      <c r="NX386" s="97"/>
      <c r="NY386" s="97"/>
      <c r="NZ386" s="97"/>
      <c r="OA386" s="97"/>
      <c r="OB386" s="97"/>
      <c r="OC386" s="97"/>
      <c r="OD386" s="97"/>
      <c r="OE386" s="97"/>
      <c r="OF386" s="97"/>
      <c r="OG386" s="97"/>
      <c r="OH386" s="97"/>
      <c r="OI386" s="97"/>
      <c r="OJ386" s="97"/>
      <c r="OK386" s="97"/>
      <c r="OL386" s="97"/>
      <c r="OM386" s="97"/>
      <c r="ON386" s="97"/>
      <c r="OO386" s="97"/>
      <c r="OP386" s="97"/>
      <c r="OQ386" s="97"/>
      <c r="OR386" s="97"/>
      <c r="OS386" s="97"/>
      <c r="OT386" s="97"/>
      <c r="OU386" s="97"/>
      <c r="OV386" s="97"/>
      <c r="OW386" s="97"/>
      <c r="OX386" s="97"/>
      <c r="OY386" s="97"/>
      <c r="OZ386" s="97"/>
      <c r="PA386" s="97"/>
      <c r="PB386" s="97"/>
      <c r="PC386" s="97"/>
      <c r="PD386" s="97"/>
      <c r="PE386" s="97"/>
      <c r="PF386" s="97"/>
      <c r="PG386" s="97"/>
      <c r="PH386" s="97"/>
      <c r="PI386" s="97"/>
      <c r="PJ386" s="97"/>
      <c r="PK386" s="97"/>
      <c r="PL386" s="97"/>
      <c r="PM386" s="97"/>
      <c r="PN386" s="97"/>
      <c r="PO386" s="97"/>
      <c r="PP386" s="97"/>
      <c r="PQ386" s="97"/>
      <c r="PR386" s="97"/>
      <c r="PS386" s="97"/>
      <c r="PT386" s="97"/>
      <c r="PU386" s="97"/>
      <c r="PV386" s="97"/>
      <c r="PW386" s="97"/>
      <c r="PX386" s="97"/>
      <c r="PY386" s="97"/>
      <c r="PZ386" s="97"/>
      <c r="QA386" s="97"/>
      <c r="QB386" s="97"/>
      <c r="QC386" s="97"/>
      <c r="QD386" s="97"/>
      <c r="QE386" s="97"/>
      <c r="QF386" s="97"/>
      <c r="QG386" s="97"/>
      <c r="QH386" s="97"/>
      <c r="QI386" s="97"/>
      <c r="QJ386" s="97"/>
      <c r="QK386" s="97"/>
      <c r="QL386" s="97"/>
      <c r="QM386" s="97"/>
      <c r="QN386" s="97"/>
      <c r="QO386" s="97"/>
      <c r="QP386" s="97"/>
      <c r="QQ386" s="97"/>
      <c r="QR386" s="97"/>
      <c r="QS386" s="97"/>
      <c r="QT386" s="97"/>
      <c r="QU386" s="97"/>
      <c r="QV386" s="97"/>
      <c r="QW386" s="97"/>
      <c r="QX386" s="97"/>
      <c r="QY386" s="97"/>
      <c r="QZ386" s="97"/>
      <c r="RA386" s="97"/>
      <c r="RB386" s="97"/>
      <c r="RC386" s="97"/>
      <c r="RD386" s="97"/>
      <c r="RE386" s="97"/>
      <c r="RF386" s="97"/>
      <c r="RG386" s="97"/>
      <c r="RH386" s="97"/>
      <c r="RI386" s="97"/>
      <c r="RJ386" s="97"/>
      <c r="RK386" s="97"/>
      <c r="RL386" s="97"/>
      <c r="RM386" s="97"/>
      <c r="RN386" s="97"/>
      <c r="RO386" s="97"/>
      <c r="RP386" s="97"/>
      <c r="RQ386" s="97"/>
      <c r="RR386" s="97"/>
      <c r="RS386" s="97"/>
      <c r="RT386" s="97"/>
      <c r="RU386" s="97"/>
      <c r="RV386" s="97"/>
      <c r="RW386" s="97"/>
      <c r="RX386" s="97"/>
      <c r="RY386" s="97"/>
      <c r="RZ386" s="97"/>
      <c r="SA386" s="97"/>
      <c r="SB386" s="97"/>
      <c r="SC386" s="97"/>
      <c r="SD386" s="97"/>
      <c r="SE386" s="97"/>
      <c r="SF386" s="97"/>
      <c r="SG386" s="97"/>
      <c r="SH386" s="97"/>
      <c r="SI386" s="97"/>
      <c r="SJ386" s="97"/>
      <c r="SK386" s="97"/>
      <c r="SL386" s="97"/>
      <c r="SM386" s="97"/>
      <c r="SN386" s="97"/>
      <c r="SO386" s="97"/>
      <c r="SP386" s="97"/>
      <c r="SQ386" s="97"/>
      <c r="SR386" s="97"/>
      <c r="SS386" s="97"/>
      <c r="ST386" s="97"/>
      <c r="SU386" s="97"/>
      <c r="SV386" s="97"/>
      <c r="SW386" s="97"/>
      <c r="SX386" s="97"/>
      <c r="SY386" s="97"/>
      <c r="SZ386" s="97"/>
      <c r="TA386" s="97"/>
      <c r="TB386" s="97"/>
      <c r="TC386" s="97"/>
      <c r="TD386" s="97"/>
      <c r="TE386" s="97"/>
      <c r="TF386" s="97"/>
      <c r="TG386" s="97"/>
      <c r="TH386" s="97"/>
      <c r="TI386" s="97"/>
      <c r="TJ386" s="97"/>
      <c r="TK386" s="97"/>
      <c r="TL386" s="97"/>
      <c r="TM386" s="97"/>
      <c r="TN386" s="97"/>
      <c r="TO386" s="97"/>
      <c r="TP386" s="97"/>
      <c r="TQ386" s="97"/>
      <c r="TR386" s="97"/>
      <c r="TS386" s="97"/>
      <c r="TT386" s="97"/>
      <c r="TU386" s="97"/>
      <c r="TV386" s="97"/>
      <c r="TW386" s="97"/>
      <c r="TX386" s="97"/>
      <c r="TY386" s="97"/>
      <c r="TZ386" s="97"/>
      <c r="UA386" s="97"/>
      <c r="UB386" s="97"/>
      <c r="UC386" s="97"/>
      <c r="UD386" s="97"/>
      <c r="UE386" s="97"/>
      <c r="UF386" s="97"/>
      <c r="UG386" s="97"/>
      <c r="UH386" s="97"/>
      <c r="UI386" s="97"/>
      <c r="UJ386" s="97"/>
      <c r="UK386" s="97"/>
      <c r="UL386" s="97"/>
      <c r="UM386" s="97"/>
      <c r="UN386" s="97"/>
      <c r="UO386" s="97"/>
      <c r="UP386" s="97"/>
      <c r="UQ386" s="97"/>
      <c r="UR386" s="97"/>
      <c r="US386" s="97"/>
      <c r="UT386" s="97"/>
      <c r="UU386" s="97"/>
      <c r="UV386" s="97"/>
      <c r="UW386" s="97"/>
      <c r="UX386" s="97"/>
      <c r="UY386" s="97"/>
      <c r="UZ386" s="97"/>
      <c r="VA386" s="97"/>
      <c r="VB386" s="97"/>
      <c r="VC386" s="97"/>
      <c r="VD386" s="97"/>
      <c r="VE386" s="97"/>
      <c r="VF386" s="97"/>
    </row>
    <row r="387" spans="1:578" s="98" customFormat="1" ht="15">
      <c r="A387" s="84">
        <v>13</v>
      </c>
      <c r="B387" s="29" t="s">
        <v>43</v>
      </c>
      <c r="C387" s="85" t="s">
        <v>44</v>
      </c>
      <c r="D387" s="86">
        <v>203</v>
      </c>
      <c r="E387" s="85" t="s">
        <v>45</v>
      </c>
      <c r="F387" s="29" t="s">
        <v>46</v>
      </c>
      <c r="G387" s="29" t="s">
        <v>926</v>
      </c>
      <c r="H387" s="26" t="s">
        <v>927</v>
      </c>
      <c r="I387" s="89">
        <v>39539</v>
      </c>
      <c r="J387" s="90" t="s">
        <v>87</v>
      </c>
      <c r="K387" s="90"/>
      <c r="L387" s="88">
        <v>40</v>
      </c>
      <c r="M387" s="88" t="s">
        <v>54</v>
      </c>
      <c r="N387" s="88" t="s">
        <v>59</v>
      </c>
      <c r="O387" s="36" t="s">
        <v>88</v>
      </c>
      <c r="P387" s="87" t="s">
        <v>1183</v>
      </c>
      <c r="Q387" s="87" t="s">
        <v>1150</v>
      </c>
      <c r="R387" s="88">
        <v>1</v>
      </c>
      <c r="S387" s="92">
        <v>13012</v>
      </c>
      <c r="T387" s="92">
        <v>600</v>
      </c>
      <c r="U387" s="92"/>
      <c r="V387" s="91">
        <f t="shared" si="165"/>
        <v>13612</v>
      </c>
      <c r="W387" s="92"/>
      <c r="X387" s="92"/>
      <c r="Y387" s="92">
        <f t="shared" si="166"/>
        <v>13612</v>
      </c>
      <c r="Z387" s="92">
        <v>957</v>
      </c>
      <c r="AA387" s="92">
        <v>661</v>
      </c>
      <c r="AB387" s="92">
        <f>102.68*3</f>
        <v>308.04000000000002</v>
      </c>
      <c r="AC387" s="92">
        <f t="shared" si="167"/>
        <v>2382.1</v>
      </c>
      <c r="AD387" s="92">
        <f t="shared" si="168"/>
        <v>408.35999999999996</v>
      </c>
      <c r="AE387" s="92">
        <f t="shared" si="169"/>
        <v>694.21199999999999</v>
      </c>
      <c r="AF387" s="92">
        <f t="shared" si="170"/>
        <v>272.24</v>
      </c>
      <c r="AG387" s="92">
        <f t="shared" si="171"/>
        <v>2538.3333333333335</v>
      </c>
      <c r="AH387" s="92">
        <f t="shared" si="172"/>
        <v>25383.333333333336</v>
      </c>
      <c r="AI387" s="92">
        <f t="shared" si="173"/>
        <v>7615</v>
      </c>
      <c r="AJ387" s="92">
        <f t="shared" si="174"/>
        <v>22256.340888888892</v>
      </c>
      <c r="AK387" s="92">
        <f t="shared" si="175"/>
        <v>267076.09066666669</v>
      </c>
      <c r="AL387" s="92"/>
      <c r="AM387" s="92"/>
      <c r="AN387" s="92"/>
      <c r="AO387" s="92"/>
      <c r="AP387" s="97"/>
      <c r="AQ387" s="94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  <c r="DA387" s="97"/>
      <c r="DB387" s="97"/>
      <c r="DC387" s="97"/>
      <c r="DD387" s="97"/>
      <c r="DE387" s="97"/>
      <c r="DF387" s="97"/>
      <c r="DG387" s="97"/>
      <c r="DH387" s="97"/>
      <c r="DI387" s="97"/>
      <c r="DJ387" s="97"/>
      <c r="DK387" s="97"/>
      <c r="DL387" s="97"/>
      <c r="DM387" s="97"/>
      <c r="DN387" s="97"/>
      <c r="DO387" s="97"/>
      <c r="DP387" s="97"/>
      <c r="DQ387" s="97"/>
      <c r="DR387" s="97"/>
      <c r="DS387" s="97"/>
      <c r="DT387" s="97"/>
      <c r="DU387" s="97"/>
      <c r="DV387" s="97"/>
      <c r="DW387" s="97"/>
      <c r="DX387" s="97"/>
      <c r="DY387" s="97"/>
      <c r="DZ387" s="97"/>
      <c r="EA387" s="97"/>
      <c r="EB387" s="97"/>
      <c r="EC387" s="97"/>
      <c r="ED387" s="97"/>
      <c r="EE387" s="97"/>
      <c r="EF387" s="97"/>
      <c r="EG387" s="97"/>
      <c r="EH387" s="97"/>
      <c r="EI387" s="97"/>
      <c r="EJ387" s="97"/>
      <c r="EK387" s="97"/>
      <c r="EL387" s="97"/>
      <c r="EM387" s="97"/>
      <c r="EN387" s="97"/>
      <c r="EO387" s="97"/>
      <c r="EP387" s="97"/>
      <c r="EQ387" s="97"/>
      <c r="ER387" s="97"/>
      <c r="ES387" s="97"/>
      <c r="ET387" s="97"/>
      <c r="EU387" s="97"/>
      <c r="EV387" s="97"/>
      <c r="EW387" s="97"/>
      <c r="EX387" s="97"/>
      <c r="EY387" s="97"/>
      <c r="EZ387" s="97"/>
      <c r="FA387" s="97"/>
      <c r="FB387" s="97"/>
      <c r="FC387" s="97"/>
      <c r="FD387" s="97"/>
      <c r="FE387" s="97"/>
      <c r="FF387" s="97"/>
      <c r="FG387" s="97"/>
      <c r="FH387" s="97"/>
      <c r="FI387" s="97"/>
      <c r="FJ387" s="97"/>
      <c r="FK387" s="97"/>
      <c r="FL387" s="97"/>
      <c r="FM387" s="97"/>
      <c r="FN387" s="97"/>
      <c r="FO387" s="97"/>
      <c r="FP387" s="97"/>
      <c r="FQ387" s="97"/>
      <c r="FR387" s="97"/>
      <c r="FS387" s="97"/>
      <c r="FT387" s="97"/>
      <c r="FU387" s="97"/>
      <c r="FV387" s="97"/>
      <c r="FW387" s="97"/>
      <c r="FX387" s="97"/>
      <c r="FY387" s="97"/>
      <c r="FZ387" s="97"/>
      <c r="GA387" s="97"/>
      <c r="GB387" s="97"/>
      <c r="GC387" s="97"/>
      <c r="GD387" s="97"/>
      <c r="GE387" s="97"/>
      <c r="GF387" s="97"/>
      <c r="GG387" s="97"/>
      <c r="GH387" s="97"/>
      <c r="GI387" s="97"/>
      <c r="GJ387" s="97"/>
      <c r="GK387" s="97"/>
      <c r="GL387" s="97"/>
      <c r="GM387" s="97"/>
      <c r="GN387" s="97"/>
      <c r="GO387" s="97"/>
      <c r="GP387" s="97"/>
      <c r="GQ387" s="97"/>
      <c r="GR387" s="97"/>
      <c r="GS387" s="97"/>
      <c r="GT387" s="97"/>
      <c r="GU387" s="97"/>
      <c r="GV387" s="97"/>
      <c r="GW387" s="97"/>
      <c r="GX387" s="97"/>
      <c r="GY387" s="97"/>
      <c r="GZ387" s="97"/>
      <c r="HA387" s="97"/>
      <c r="HB387" s="97"/>
      <c r="HC387" s="97"/>
      <c r="HD387" s="97"/>
      <c r="HE387" s="97"/>
      <c r="HF387" s="97"/>
      <c r="HG387" s="97"/>
      <c r="HH387" s="97"/>
      <c r="HI387" s="97"/>
      <c r="HJ387" s="97"/>
      <c r="HK387" s="97"/>
      <c r="HL387" s="97"/>
      <c r="HM387" s="97"/>
      <c r="HN387" s="97"/>
      <c r="HO387" s="97"/>
      <c r="HP387" s="97"/>
      <c r="HQ387" s="97"/>
      <c r="HR387" s="97"/>
      <c r="HS387" s="97"/>
      <c r="HT387" s="97"/>
      <c r="HU387" s="97"/>
      <c r="HV387" s="97"/>
      <c r="HW387" s="97"/>
      <c r="HX387" s="97"/>
      <c r="HY387" s="97"/>
      <c r="HZ387" s="97"/>
      <c r="IA387" s="97"/>
      <c r="IB387" s="97"/>
      <c r="IC387" s="97"/>
      <c r="ID387" s="97"/>
      <c r="IE387" s="97"/>
      <c r="IF387" s="97"/>
      <c r="IG387" s="97"/>
      <c r="IH387" s="97"/>
      <c r="II387" s="97"/>
      <c r="IJ387" s="97"/>
      <c r="IK387" s="97"/>
      <c r="IL387" s="97"/>
      <c r="IM387" s="97"/>
      <c r="IN387" s="97"/>
      <c r="IO387" s="97"/>
      <c r="IP387" s="97"/>
      <c r="IQ387" s="97"/>
      <c r="IR387" s="97"/>
      <c r="IS387" s="97"/>
      <c r="IT387" s="97"/>
      <c r="IU387" s="97"/>
      <c r="IV387" s="97"/>
      <c r="IW387" s="97"/>
      <c r="IX387" s="97"/>
      <c r="IY387" s="97"/>
      <c r="IZ387" s="97"/>
      <c r="JA387" s="97"/>
      <c r="JB387" s="97"/>
      <c r="JC387" s="97"/>
      <c r="JD387" s="97"/>
      <c r="JE387" s="97"/>
      <c r="JF387" s="97"/>
      <c r="JG387" s="97"/>
      <c r="JH387" s="97"/>
      <c r="JI387" s="97"/>
      <c r="JJ387" s="97"/>
      <c r="JK387" s="97"/>
      <c r="JL387" s="97"/>
      <c r="JM387" s="97"/>
      <c r="JN387" s="97"/>
      <c r="JO387" s="97"/>
      <c r="JP387" s="97"/>
      <c r="JQ387" s="97"/>
      <c r="JR387" s="97"/>
      <c r="JS387" s="97"/>
      <c r="JT387" s="97"/>
      <c r="JU387" s="97"/>
      <c r="JV387" s="97"/>
      <c r="JW387" s="97"/>
      <c r="JX387" s="97"/>
      <c r="JY387" s="97"/>
      <c r="JZ387" s="97"/>
      <c r="KA387" s="97"/>
      <c r="KB387" s="97"/>
      <c r="KC387" s="97"/>
      <c r="KD387" s="97"/>
      <c r="KE387" s="97"/>
      <c r="KF387" s="97"/>
      <c r="KG387" s="97"/>
      <c r="KH387" s="97"/>
      <c r="KI387" s="97"/>
      <c r="KJ387" s="97"/>
      <c r="KK387" s="97"/>
      <c r="KL387" s="97"/>
      <c r="KM387" s="97"/>
      <c r="KN387" s="97"/>
      <c r="KO387" s="97"/>
      <c r="KP387" s="97"/>
      <c r="KQ387" s="97"/>
      <c r="KR387" s="97"/>
      <c r="KS387" s="97"/>
      <c r="KT387" s="97"/>
      <c r="KU387" s="97"/>
      <c r="KV387" s="97"/>
      <c r="KW387" s="97"/>
      <c r="KX387" s="97"/>
      <c r="KY387" s="97"/>
      <c r="KZ387" s="97"/>
      <c r="LA387" s="97"/>
      <c r="LB387" s="97"/>
      <c r="LC387" s="97"/>
      <c r="LD387" s="97"/>
      <c r="LE387" s="97"/>
      <c r="LF387" s="97"/>
      <c r="LG387" s="97"/>
      <c r="LH387" s="97"/>
      <c r="LI387" s="97"/>
      <c r="LJ387" s="97"/>
      <c r="LK387" s="97"/>
      <c r="LL387" s="97"/>
      <c r="LM387" s="97"/>
      <c r="LN387" s="97"/>
      <c r="LO387" s="97"/>
      <c r="LP387" s="97"/>
      <c r="LQ387" s="97"/>
      <c r="LR387" s="97"/>
      <c r="LS387" s="97"/>
      <c r="LT387" s="97"/>
      <c r="LU387" s="97"/>
      <c r="LV387" s="97"/>
      <c r="LW387" s="97"/>
      <c r="LX387" s="97"/>
      <c r="LY387" s="97"/>
      <c r="LZ387" s="97"/>
      <c r="MA387" s="97"/>
      <c r="MB387" s="97"/>
      <c r="MC387" s="97"/>
      <c r="MD387" s="97"/>
      <c r="ME387" s="97"/>
      <c r="MF387" s="97"/>
      <c r="MG387" s="97"/>
      <c r="MH387" s="97"/>
      <c r="MI387" s="97"/>
      <c r="MJ387" s="97"/>
      <c r="MK387" s="97"/>
      <c r="ML387" s="97"/>
      <c r="MM387" s="97"/>
      <c r="MN387" s="97"/>
      <c r="MO387" s="97"/>
      <c r="MP387" s="97"/>
      <c r="MQ387" s="97"/>
      <c r="MR387" s="97"/>
      <c r="MS387" s="97"/>
      <c r="MT387" s="97"/>
      <c r="MU387" s="97"/>
      <c r="MV387" s="97"/>
      <c r="MW387" s="97"/>
      <c r="MX387" s="97"/>
      <c r="MY387" s="97"/>
      <c r="MZ387" s="97"/>
      <c r="NA387" s="97"/>
      <c r="NB387" s="97"/>
      <c r="NC387" s="97"/>
      <c r="ND387" s="97"/>
      <c r="NE387" s="97"/>
      <c r="NF387" s="97"/>
      <c r="NG387" s="97"/>
      <c r="NH387" s="97"/>
      <c r="NI387" s="97"/>
      <c r="NJ387" s="97"/>
      <c r="NK387" s="97"/>
      <c r="NL387" s="97"/>
      <c r="NM387" s="97"/>
      <c r="NN387" s="97"/>
      <c r="NO387" s="97"/>
      <c r="NP387" s="97"/>
      <c r="NQ387" s="97"/>
      <c r="NR387" s="97"/>
      <c r="NS387" s="97"/>
      <c r="NT387" s="97"/>
      <c r="NU387" s="97"/>
      <c r="NV387" s="97"/>
      <c r="NW387" s="97"/>
      <c r="NX387" s="97"/>
      <c r="NY387" s="97"/>
      <c r="NZ387" s="97"/>
      <c r="OA387" s="97"/>
      <c r="OB387" s="97"/>
      <c r="OC387" s="97"/>
      <c r="OD387" s="97"/>
      <c r="OE387" s="97"/>
      <c r="OF387" s="97"/>
      <c r="OG387" s="97"/>
      <c r="OH387" s="97"/>
      <c r="OI387" s="97"/>
      <c r="OJ387" s="97"/>
      <c r="OK387" s="97"/>
      <c r="OL387" s="97"/>
      <c r="OM387" s="97"/>
      <c r="ON387" s="97"/>
      <c r="OO387" s="97"/>
      <c r="OP387" s="97"/>
      <c r="OQ387" s="97"/>
      <c r="OR387" s="97"/>
      <c r="OS387" s="97"/>
      <c r="OT387" s="97"/>
      <c r="OU387" s="97"/>
      <c r="OV387" s="97"/>
      <c r="OW387" s="97"/>
      <c r="OX387" s="97"/>
      <c r="OY387" s="97"/>
      <c r="OZ387" s="97"/>
      <c r="PA387" s="97"/>
      <c r="PB387" s="97"/>
      <c r="PC387" s="97"/>
      <c r="PD387" s="97"/>
      <c r="PE387" s="97"/>
      <c r="PF387" s="97"/>
      <c r="PG387" s="97"/>
      <c r="PH387" s="97"/>
      <c r="PI387" s="97"/>
      <c r="PJ387" s="97"/>
      <c r="PK387" s="97"/>
      <c r="PL387" s="97"/>
      <c r="PM387" s="97"/>
      <c r="PN387" s="97"/>
      <c r="PO387" s="97"/>
      <c r="PP387" s="97"/>
      <c r="PQ387" s="97"/>
      <c r="PR387" s="97"/>
      <c r="PS387" s="97"/>
      <c r="PT387" s="97"/>
      <c r="PU387" s="97"/>
      <c r="PV387" s="97"/>
      <c r="PW387" s="97"/>
      <c r="PX387" s="97"/>
      <c r="PY387" s="97"/>
      <c r="PZ387" s="97"/>
      <c r="QA387" s="97"/>
      <c r="QB387" s="97"/>
      <c r="QC387" s="97"/>
      <c r="QD387" s="97"/>
      <c r="QE387" s="97"/>
      <c r="QF387" s="97"/>
      <c r="QG387" s="97"/>
      <c r="QH387" s="97"/>
      <c r="QI387" s="97"/>
      <c r="QJ387" s="97"/>
      <c r="QK387" s="97"/>
      <c r="QL387" s="97"/>
      <c r="QM387" s="97"/>
      <c r="QN387" s="97"/>
      <c r="QO387" s="97"/>
      <c r="QP387" s="97"/>
      <c r="QQ387" s="97"/>
      <c r="QR387" s="97"/>
      <c r="QS387" s="97"/>
      <c r="QT387" s="97"/>
      <c r="QU387" s="97"/>
      <c r="QV387" s="97"/>
      <c r="QW387" s="97"/>
      <c r="QX387" s="97"/>
      <c r="QY387" s="97"/>
      <c r="QZ387" s="97"/>
      <c r="RA387" s="97"/>
      <c r="RB387" s="97"/>
      <c r="RC387" s="97"/>
      <c r="RD387" s="97"/>
      <c r="RE387" s="97"/>
      <c r="RF387" s="97"/>
      <c r="RG387" s="97"/>
      <c r="RH387" s="97"/>
      <c r="RI387" s="97"/>
      <c r="RJ387" s="97"/>
      <c r="RK387" s="97"/>
      <c r="RL387" s="97"/>
      <c r="RM387" s="97"/>
      <c r="RN387" s="97"/>
      <c r="RO387" s="97"/>
      <c r="RP387" s="97"/>
      <c r="RQ387" s="97"/>
      <c r="RR387" s="97"/>
      <c r="RS387" s="97"/>
      <c r="RT387" s="97"/>
      <c r="RU387" s="97"/>
      <c r="RV387" s="97"/>
      <c r="RW387" s="97"/>
      <c r="RX387" s="97"/>
      <c r="RY387" s="97"/>
      <c r="RZ387" s="97"/>
      <c r="SA387" s="97"/>
      <c r="SB387" s="97"/>
      <c r="SC387" s="97"/>
      <c r="SD387" s="97"/>
      <c r="SE387" s="97"/>
      <c r="SF387" s="97"/>
      <c r="SG387" s="97"/>
      <c r="SH387" s="97"/>
      <c r="SI387" s="97"/>
      <c r="SJ387" s="97"/>
      <c r="SK387" s="97"/>
      <c r="SL387" s="97"/>
      <c r="SM387" s="97"/>
      <c r="SN387" s="97"/>
      <c r="SO387" s="97"/>
      <c r="SP387" s="97"/>
      <c r="SQ387" s="97"/>
      <c r="SR387" s="97"/>
      <c r="SS387" s="97"/>
      <c r="ST387" s="97"/>
      <c r="SU387" s="97"/>
      <c r="SV387" s="97"/>
      <c r="SW387" s="97"/>
      <c r="SX387" s="97"/>
      <c r="SY387" s="97"/>
      <c r="SZ387" s="97"/>
      <c r="TA387" s="97"/>
      <c r="TB387" s="97"/>
      <c r="TC387" s="97"/>
      <c r="TD387" s="97"/>
      <c r="TE387" s="97"/>
      <c r="TF387" s="97"/>
      <c r="TG387" s="97"/>
      <c r="TH387" s="97"/>
      <c r="TI387" s="97"/>
      <c r="TJ387" s="97"/>
      <c r="TK387" s="97"/>
      <c r="TL387" s="97"/>
      <c r="TM387" s="97"/>
      <c r="TN387" s="97"/>
      <c r="TO387" s="97"/>
      <c r="TP387" s="97"/>
      <c r="TQ387" s="97"/>
      <c r="TR387" s="97"/>
      <c r="TS387" s="97"/>
      <c r="TT387" s="97"/>
      <c r="TU387" s="97"/>
      <c r="TV387" s="97"/>
      <c r="TW387" s="97"/>
      <c r="TX387" s="97"/>
      <c r="TY387" s="97"/>
      <c r="TZ387" s="97"/>
      <c r="UA387" s="97"/>
      <c r="UB387" s="97"/>
      <c r="UC387" s="97"/>
      <c r="UD387" s="97"/>
      <c r="UE387" s="97"/>
      <c r="UF387" s="97"/>
      <c r="UG387" s="97"/>
      <c r="UH387" s="97"/>
      <c r="UI387" s="97"/>
      <c r="UJ387" s="97"/>
      <c r="UK387" s="97"/>
      <c r="UL387" s="97"/>
      <c r="UM387" s="97"/>
      <c r="UN387" s="97"/>
      <c r="UO387" s="97"/>
      <c r="UP387" s="97"/>
      <c r="UQ387" s="97"/>
      <c r="UR387" s="97"/>
      <c r="US387" s="97"/>
      <c r="UT387" s="97"/>
      <c r="UU387" s="97"/>
      <c r="UV387" s="97"/>
      <c r="UW387" s="97"/>
      <c r="UX387" s="97"/>
      <c r="UY387" s="97"/>
      <c r="UZ387" s="97"/>
      <c r="VA387" s="97"/>
      <c r="VB387" s="97"/>
      <c r="VC387" s="97"/>
      <c r="VD387" s="97"/>
      <c r="VE387" s="97"/>
      <c r="VF387" s="97"/>
    </row>
    <row r="388" spans="1:578" s="98" customFormat="1" ht="15">
      <c r="A388" s="84">
        <v>14</v>
      </c>
      <c r="B388" s="29" t="s">
        <v>43</v>
      </c>
      <c r="C388" s="85" t="s">
        <v>44</v>
      </c>
      <c r="D388" s="86">
        <v>203</v>
      </c>
      <c r="E388" s="85" t="s">
        <v>45</v>
      </c>
      <c r="F388" s="29" t="s">
        <v>46</v>
      </c>
      <c r="G388" s="29" t="s">
        <v>928</v>
      </c>
      <c r="H388" s="26" t="s">
        <v>929</v>
      </c>
      <c r="I388" s="89">
        <v>40245</v>
      </c>
      <c r="J388" s="90" t="s">
        <v>58</v>
      </c>
      <c r="K388" s="90"/>
      <c r="L388" s="88">
        <v>40</v>
      </c>
      <c r="M388" s="88" t="s">
        <v>49</v>
      </c>
      <c r="N388" s="88" t="s">
        <v>59</v>
      </c>
      <c r="O388" s="36" t="s">
        <v>864</v>
      </c>
      <c r="P388" s="87" t="s">
        <v>1183</v>
      </c>
      <c r="Q388" s="87" t="s">
        <v>1150</v>
      </c>
      <c r="R388" s="88">
        <v>1</v>
      </c>
      <c r="S388" s="92">
        <v>15394.5</v>
      </c>
      <c r="T388" s="92">
        <v>521.74</v>
      </c>
      <c r="U388" s="92"/>
      <c r="V388" s="91">
        <f t="shared" si="165"/>
        <v>15916.24</v>
      </c>
      <c r="W388" s="92"/>
      <c r="X388" s="92">
        <f>V388*0.15</f>
        <v>2387.4359999999997</v>
      </c>
      <c r="Y388" s="92">
        <f t="shared" si="166"/>
        <v>18303.675999999999</v>
      </c>
      <c r="Z388" s="92">
        <v>1114</v>
      </c>
      <c r="AA388" s="92">
        <v>679</v>
      </c>
      <c r="AB388" s="93">
        <f>102.68*2</f>
        <v>205.36</v>
      </c>
      <c r="AC388" s="92">
        <f t="shared" si="167"/>
        <v>3203.1432999999997</v>
      </c>
      <c r="AD388" s="92">
        <f t="shared" si="168"/>
        <v>549.11027999999999</v>
      </c>
      <c r="AE388" s="92">
        <f t="shared" si="169"/>
        <v>933.4874759999999</v>
      </c>
      <c r="AF388" s="92">
        <f t="shared" si="170"/>
        <v>366.07351999999997</v>
      </c>
      <c r="AG388" s="92">
        <f t="shared" si="171"/>
        <v>3349.4459999999999</v>
      </c>
      <c r="AH388" s="92">
        <f t="shared" si="172"/>
        <v>33494.46</v>
      </c>
      <c r="AI388" s="92">
        <f t="shared" si="173"/>
        <v>10048.338</v>
      </c>
      <c r="AJ388" s="92">
        <f t="shared" si="174"/>
        <v>29261.537576000002</v>
      </c>
      <c r="AK388" s="92">
        <f t="shared" si="175"/>
        <v>351138.45091200003</v>
      </c>
      <c r="AL388" s="92"/>
      <c r="AM388" s="92"/>
      <c r="AN388" s="92"/>
      <c r="AO388" s="92"/>
      <c r="AP388" s="97"/>
      <c r="AQ388" s="94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  <c r="CF388" s="97"/>
      <c r="CG388" s="97"/>
      <c r="CH388" s="97"/>
      <c r="CI388" s="97"/>
      <c r="CJ388" s="97"/>
      <c r="CK388" s="97"/>
      <c r="CL388" s="97"/>
      <c r="CM388" s="97"/>
      <c r="CN388" s="97"/>
      <c r="CO388" s="97"/>
      <c r="CP388" s="97"/>
      <c r="CQ388" s="97"/>
      <c r="CR388" s="97"/>
      <c r="CS388" s="97"/>
      <c r="CT388" s="97"/>
      <c r="CU388" s="97"/>
      <c r="CV388" s="97"/>
      <c r="CW388" s="97"/>
      <c r="CX388" s="97"/>
      <c r="CY388" s="97"/>
      <c r="CZ388" s="97"/>
      <c r="DA388" s="97"/>
      <c r="DB388" s="97"/>
      <c r="DC388" s="97"/>
      <c r="DD388" s="97"/>
      <c r="DE388" s="97"/>
      <c r="DF388" s="97"/>
      <c r="DG388" s="97"/>
      <c r="DH388" s="97"/>
      <c r="DI388" s="97"/>
      <c r="DJ388" s="97"/>
      <c r="DK388" s="97"/>
      <c r="DL388" s="97"/>
      <c r="DM388" s="97"/>
      <c r="DN388" s="97"/>
      <c r="DO388" s="97"/>
      <c r="DP388" s="97"/>
      <c r="DQ388" s="97"/>
      <c r="DR388" s="97"/>
      <c r="DS388" s="97"/>
      <c r="DT388" s="97"/>
      <c r="DU388" s="97"/>
      <c r="DV388" s="97"/>
      <c r="DW388" s="97"/>
      <c r="DX388" s="97"/>
      <c r="DY388" s="97"/>
      <c r="DZ388" s="97"/>
      <c r="EA388" s="97"/>
      <c r="EB388" s="97"/>
      <c r="EC388" s="97"/>
      <c r="ED388" s="97"/>
      <c r="EE388" s="97"/>
      <c r="EF388" s="97"/>
      <c r="EG388" s="97"/>
      <c r="EH388" s="97"/>
      <c r="EI388" s="97"/>
      <c r="EJ388" s="97"/>
      <c r="EK388" s="97"/>
      <c r="EL388" s="97"/>
      <c r="EM388" s="97"/>
      <c r="EN388" s="97"/>
      <c r="EO388" s="97"/>
      <c r="EP388" s="97"/>
      <c r="EQ388" s="97"/>
      <c r="ER388" s="97"/>
      <c r="ES388" s="97"/>
      <c r="ET388" s="97"/>
      <c r="EU388" s="97"/>
      <c r="EV388" s="97"/>
      <c r="EW388" s="97"/>
      <c r="EX388" s="97"/>
      <c r="EY388" s="97"/>
      <c r="EZ388" s="97"/>
      <c r="FA388" s="97"/>
      <c r="FB388" s="97"/>
      <c r="FC388" s="97"/>
      <c r="FD388" s="97"/>
      <c r="FE388" s="97"/>
      <c r="FF388" s="97"/>
      <c r="FG388" s="97"/>
      <c r="FH388" s="97"/>
      <c r="FI388" s="97"/>
      <c r="FJ388" s="97"/>
      <c r="FK388" s="97"/>
      <c r="FL388" s="97"/>
      <c r="FM388" s="97"/>
      <c r="FN388" s="97"/>
      <c r="FO388" s="97"/>
      <c r="FP388" s="97"/>
      <c r="FQ388" s="97"/>
      <c r="FR388" s="97"/>
      <c r="FS388" s="97"/>
      <c r="FT388" s="97"/>
      <c r="FU388" s="97"/>
      <c r="FV388" s="97"/>
      <c r="FW388" s="97"/>
      <c r="FX388" s="97"/>
      <c r="FY388" s="97"/>
      <c r="FZ388" s="97"/>
      <c r="GA388" s="97"/>
      <c r="GB388" s="97"/>
      <c r="GC388" s="97"/>
      <c r="GD388" s="97"/>
      <c r="GE388" s="97"/>
      <c r="GF388" s="97"/>
      <c r="GG388" s="97"/>
      <c r="GH388" s="97"/>
      <c r="GI388" s="97"/>
      <c r="GJ388" s="97"/>
      <c r="GK388" s="97"/>
      <c r="GL388" s="97"/>
      <c r="GM388" s="97"/>
      <c r="GN388" s="97"/>
      <c r="GO388" s="97"/>
      <c r="GP388" s="97"/>
      <c r="GQ388" s="97"/>
      <c r="GR388" s="97"/>
      <c r="GS388" s="97"/>
      <c r="GT388" s="97"/>
      <c r="GU388" s="97"/>
      <c r="GV388" s="97"/>
      <c r="GW388" s="97"/>
      <c r="GX388" s="97"/>
      <c r="GY388" s="97"/>
      <c r="GZ388" s="97"/>
      <c r="HA388" s="97"/>
      <c r="HB388" s="97"/>
      <c r="HC388" s="97"/>
      <c r="HD388" s="97"/>
      <c r="HE388" s="97"/>
      <c r="HF388" s="97"/>
      <c r="HG388" s="97"/>
      <c r="HH388" s="97"/>
      <c r="HI388" s="97"/>
      <c r="HJ388" s="97"/>
      <c r="HK388" s="97"/>
      <c r="HL388" s="97"/>
      <c r="HM388" s="97"/>
      <c r="HN388" s="97"/>
      <c r="HO388" s="97"/>
      <c r="HP388" s="97"/>
      <c r="HQ388" s="97"/>
      <c r="HR388" s="97"/>
      <c r="HS388" s="97"/>
      <c r="HT388" s="97"/>
      <c r="HU388" s="97"/>
      <c r="HV388" s="97"/>
      <c r="HW388" s="97"/>
      <c r="HX388" s="97"/>
      <c r="HY388" s="97"/>
      <c r="HZ388" s="97"/>
      <c r="IA388" s="97"/>
      <c r="IB388" s="97"/>
      <c r="IC388" s="97"/>
      <c r="ID388" s="97"/>
      <c r="IE388" s="97"/>
      <c r="IF388" s="97"/>
      <c r="IG388" s="97"/>
      <c r="IH388" s="97"/>
      <c r="II388" s="97"/>
      <c r="IJ388" s="97"/>
      <c r="IK388" s="97"/>
      <c r="IL388" s="97"/>
      <c r="IM388" s="97"/>
      <c r="IN388" s="97"/>
      <c r="IO388" s="97"/>
      <c r="IP388" s="97"/>
      <c r="IQ388" s="97"/>
      <c r="IR388" s="97"/>
      <c r="IS388" s="97"/>
      <c r="IT388" s="97"/>
      <c r="IU388" s="97"/>
      <c r="IV388" s="97"/>
      <c r="IW388" s="97"/>
      <c r="IX388" s="97"/>
      <c r="IY388" s="97"/>
      <c r="IZ388" s="97"/>
      <c r="JA388" s="97"/>
      <c r="JB388" s="97"/>
      <c r="JC388" s="97"/>
      <c r="JD388" s="97"/>
      <c r="JE388" s="97"/>
      <c r="JF388" s="97"/>
      <c r="JG388" s="97"/>
      <c r="JH388" s="97"/>
      <c r="JI388" s="97"/>
      <c r="JJ388" s="97"/>
      <c r="JK388" s="97"/>
      <c r="JL388" s="97"/>
      <c r="JM388" s="97"/>
      <c r="JN388" s="97"/>
      <c r="JO388" s="97"/>
      <c r="JP388" s="97"/>
      <c r="JQ388" s="97"/>
      <c r="JR388" s="97"/>
      <c r="JS388" s="97"/>
      <c r="JT388" s="97"/>
      <c r="JU388" s="97"/>
      <c r="JV388" s="97"/>
      <c r="JW388" s="97"/>
      <c r="JX388" s="97"/>
      <c r="JY388" s="97"/>
      <c r="JZ388" s="97"/>
      <c r="KA388" s="97"/>
      <c r="KB388" s="97"/>
      <c r="KC388" s="97"/>
      <c r="KD388" s="97"/>
      <c r="KE388" s="97"/>
      <c r="KF388" s="97"/>
      <c r="KG388" s="97"/>
      <c r="KH388" s="97"/>
      <c r="KI388" s="97"/>
      <c r="KJ388" s="97"/>
      <c r="KK388" s="97"/>
      <c r="KL388" s="97"/>
      <c r="KM388" s="97"/>
      <c r="KN388" s="97"/>
      <c r="KO388" s="97"/>
      <c r="KP388" s="97"/>
      <c r="KQ388" s="97"/>
      <c r="KR388" s="97"/>
      <c r="KS388" s="97"/>
      <c r="KT388" s="97"/>
      <c r="KU388" s="97"/>
      <c r="KV388" s="97"/>
      <c r="KW388" s="97"/>
      <c r="KX388" s="97"/>
      <c r="KY388" s="97"/>
      <c r="KZ388" s="97"/>
      <c r="LA388" s="97"/>
      <c r="LB388" s="97"/>
      <c r="LC388" s="97"/>
      <c r="LD388" s="97"/>
      <c r="LE388" s="97"/>
      <c r="LF388" s="97"/>
      <c r="LG388" s="97"/>
      <c r="LH388" s="97"/>
      <c r="LI388" s="97"/>
      <c r="LJ388" s="97"/>
      <c r="LK388" s="97"/>
      <c r="LL388" s="97"/>
      <c r="LM388" s="97"/>
      <c r="LN388" s="97"/>
      <c r="LO388" s="97"/>
      <c r="LP388" s="97"/>
      <c r="LQ388" s="97"/>
      <c r="LR388" s="97"/>
      <c r="LS388" s="97"/>
      <c r="LT388" s="97"/>
      <c r="LU388" s="97"/>
      <c r="LV388" s="97"/>
      <c r="LW388" s="97"/>
      <c r="LX388" s="97"/>
      <c r="LY388" s="97"/>
      <c r="LZ388" s="97"/>
      <c r="MA388" s="97"/>
      <c r="MB388" s="97"/>
      <c r="MC388" s="97"/>
      <c r="MD388" s="97"/>
      <c r="ME388" s="97"/>
      <c r="MF388" s="97"/>
      <c r="MG388" s="97"/>
      <c r="MH388" s="97"/>
      <c r="MI388" s="97"/>
      <c r="MJ388" s="97"/>
      <c r="MK388" s="97"/>
      <c r="ML388" s="97"/>
      <c r="MM388" s="97"/>
      <c r="MN388" s="97"/>
      <c r="MO388" s="97"/>
      <c r="MP388" s="97"/>
      <c r="MQ388" s="97"/>
      <c r="MR388" s="97"/>
      <c r="MS388" s="97"/>
      <c r="MT388" s="97"/>
      <c r="MU388" s="97"/>
      <c r="MV388" s="97"/>
      <c r="MW388" s="97"/>
      <c r="MX388" s="97"/>
      <c r="MY388" s="97"/>
      <c r="MZ388" s="97"/>
      <c r="NA388" s="97"/>
      <c r="NB388" s="97"/>
      <c r="NC388" s="97"/>
      <c r="ND388" s="97"/>
      <c r="NE388" s="97"/>
      <c r="NF388" s="97"/>
      <c r="NG388" s="97"/>
      <c r="NH388" s="97"/>
      <c r="NI388" s="97"/>
      <c r="NJ388" s="97"/>
      <c r="NK388" s="97"/>
      <c r="NL388" s="97"/>
      <c r="NM388" s="97"/>
      <c r="NN388" s="97"/>
      <c r="NO388" s="97"/>
      <c r="NP388" s="97"/>
      <c r="NQ388" s="97"/>
      <c r="NR388" s="97"/>
      <c r="NS388" s="97"/>
      <c r="NT388" s="97"/>
      <c r="NU388" s="97"/>
      <c r="NV388" s="97"/>
      <c r="NW388" s="97"/>
      <c r="NX388" s="97"/>
      <c r="NY388" s="97"/>
      <c r="NZ388" s="97"/>
      <c r="OA388" s="97"/>
      <c r="OB388" s="97"/>
      <c r="OC388" s="97"/>
      <c r="OD388" s="97"/>
      <c r="OE388" s="97"/>
      <c r="OF388" s="97"/>
      <c r="OG388" s="97"/>
      <c r="OH388" s="97"/>
      <c r="OI388" s="97"/>
      <c r="OJ388" s="97"/>
      <c r="OK388" s="97"/>
      <c r="OL388" s="97"/>
      <c r="OM388" s="97"/>
      <c r="ON388" s="97"/>
      <c r="OO388" s="97"/>
      <c r="OP388" s="97"/>
      <c r="OQ388" s="97"/>
      <c r="OR388" s="97"/>
      <c r="OS388" s="97"/>
      <c r="OT388" s="97"/>
      <c r="OU388" s="97"/>
      <c r="OV388" s="97"/>
      <c r="OW388" s="97"/>
      <c r="OX388" s="97"/>
      <c r="OY388" s="97"/>
      <c r="OZ388" s="97"/>
      <c r="PA388" s="97"/>
      <c r="PB388" s="97"/>
      <c r="PC388" s="97"/>
      <c r="PD388" s="97"/>
      <c r="PE388" s="97"/>
      <c r="PF388" s="97"/>
      <c r="PG388" s="97"/>
      <c r="PH388" s="97"/>
      <c r="PI388" s="97"/>
      <c r="PJ388" s="97"/>
      <c r="PK388" s="97"/>
      <c r="PL388" s="97"/>
      <c r="PM388" s="97"/>
      <c r="PN388" s="97"/>
      <c r="PO388" s="97"/>
      <c r="PP388" s="97"/>
      <c r="PQ388" s="97"/>
      <c r="PR388" s="97"/>
      <c r="PS388" s="97"/>
      <c r="PT388" s="97"/>
      <c r="PU388" s="97"/>
      <c r="PV388" s="97"/>
      <c r="PW388" s="97"/>
      <c r="PX388" s="97"/>
      <c r="PY388" s="97"/>
      <c r="PZ388" s="97"/>
      <c r="QA388" s="97"/>
      <c r="QB388" s="97"/>
      <c r="QC388" s="97"/>
      <c r="QD388" s="97"/>
      <c r="QE388" s="97"/>
      <c r="QF388" s="97"/>
      <c r="QG388" s="97"/>
      <c r="QH388" s="97"/>
      <c r="QI388" s="97"/>
      <c r="QJ388" s="97"/>
      <c r="QK388" s="97"/>
      <c r="QL388" s="97"/>
      <c r="QM388" s="97"/>
      <c r="QN388" s="97"/>
      <c r="QO388" s="97"/>
      <c r="QP388" s="97"/>
      <c r="QQ388" s="97"/>
      <c r="QR388" s="97"/>
      <c r="QS388" s="97"/>
      <c r="QT388" s="97"/>
      <c r="QU388" s="97"/>
      <c r="QV388" s="97"/>
      <c r="QW388" s="97"/>
      <c r="QX388" s="97"/>
      <c r="QY388" s="97"/>
      <c r="QZ388" s="97"/>
      <c r="RA388" s="97"/>
      <c r="RB388" s="97"/>
      <c r="RC388" s="97"/>
      <c r="RD388" s="97"/>
      <c r="RE388" s="97"/>
      <c r="RF388" s="97"/>
      <c r="RG388" s="97"/>
      <c r="RH388" s="97"/>
      <c r="RI388" s="97"/>
      <c r="RJ388" s="97"/>
      <c r="RK388" s="97"/>
      <c r="RL388" s="97"/>
      <c r="RM388" s="97"/>
      <c r="RN388" s="97"/>
      <c r="RO388" s="97"/>
      <c r="RP388" s="97"/>
      <c r="RQ388" s="97"/>
      <c r="RR388" s="97"/>
      <c r="RS388" s="97"/>
      <c r="RT388" s="97"/>
      <c r="RU388" s="97"/>
      <c r="RV388" s="97"/>
      <c r="RW388" s="97"/>
      <c r="RX388" s="97"/>
      <c r="RY388" s="97"/>
      <c r="RZ388" s="97"/>
      <c r="SA388" s="97"/>
      <c r="SB388" s="97"/>
      <c r="SC388" s="97"/>
      <c r="SD388" s="97"/>
      <c r="SE388" s="97"/>
      <c r="SF388" s="97"/>
      <c r="SG388" s="97"/>
      <c r="SH388" s="97"/>
      <c r="SI388" s="97"/>
      <c r="SJ388" s="97"/>
      <c r="SK388" s="97"/>
      <c r="SL388" s="97"/>
      <c r="SM388" s="97"/>
      <c r="SN388" s="97"/>
      <c r="SO388" s="97"/>
      <c r="SP388" s="97"/>
      <c r="SQ388" s="97"/>
      <c r="SR388" s="97"/>
      <c r="SS388" s="97"/>
      <c r="ST388" s="97"/>
      <c r="SU388" s="97"/>
      <c r="SV388" s="97"/>
      <c r="SW388" s="97"/>
      <c r="SX388" s="97"/>
      <c r="SY388" s="97"/>
      <c r="SZ388" s="97"/>
      <c r="TA388" s="97"/>
      <c r="TB388" s="97"/>
      <c r="TC388" s="97"/>
      <c r="TD388" s="97"/>
      <c r="TE388" s="97"/>
      <c r="TF388" s="97"/>
      <c r="TG388" s="97"/>
      <c r="TH388" s="97"/>
      <c r="TI388" s="97"/>
      <c r="TJ388" s="97"/>
      <c r="TK388" s="97"/>
      <c r="TL388" s="97"/>
      <c r="TM388" s="97"/>
      <c r="TN388" s="97"/>
      <c r="TO388" s="97"/>
      <c r="TP388" s="97"/>
      <c r="TQ388" s="97"/>
      <c r="TR388" s="97"/>
      <c r="TS388" s="97"/>
      <c r="TT388" s="97"/>
      <c r="TU388" s="97"/>
      <c r="TV388" s="97"/>
      <c r="TW388" s="97"/>
      <c r="TX388" s="97"/>
      <c r="TY388" s="97"/>
      <c r="TZ388" s="97"/>
      <c r="UA388" s="97"/>
      <c r="UB388" s="97"/>
      <c r="UC388" s="97"/>
      <c r="UD388" s="97"/>
      <c r="UE388" s="97"/>
      <c r="UF388" s="97"/>
      <c r="UG388" s="97"/>
      <c r="UH388" s="97"/>
      <c r="UI388" s="97"/>
      <c r="UJ388" s="97"/>
      <c r="UK388" s="97"/>
      <c r="UL388" s="97"/>
      <c r="UM388" s="97"/>
      <c r="UN388" s="97"/>
      <c r="UO388" s="97"/>
      <c r="UP388" s="97"/>
      <c r="UQ388" s="97"/>
      <c r="UR388" s="97"/>
      <c r="US388" s="97"/>
      <c r="UT388" s="97"/>
      <c r="UU388" s="97"/>
      <c r="UV388" s="97"/>
      <c r="UW388" s="97"/>
      <c r="UX388" s="97"/>
      <c r="UY388" s="97"/>
      <c r="UZ388" s="97"/>
      <c r="VA388" s="97"/>
      <c r="VB388" s="97"/>
      <c r="VC388" s="97"/>
      <c r="VD388" s="97"/>
      <c r="VE388" s="97"/>
      <c r="VF388" s="97"/>
    </row>
    <row r="389" spans="1:578" s="98" customFormat="1" ht="15">
      <c r="A389" s="84">
        <v>15</v>
      </c>
      <c r="B389" s="29" t="s">
        <v>43</v>
      </c>
      <c r="C389" s="85" t="s">
        <v>44</v>
      </c>
      <c r="D389" s="86">
        <v>203</v>
      </c>
      <c r="E389" s="85" t="s">
        <v>45</v>
      </c>
      <c r="F389" s="29" t="s">
        <v>46</v>
      </c>
      <c r="G389" s="29" t="s">
        <v>933</v>
      </c>
      <c r="H389" s="26" t="s">
        <v>934</v>
      </c>
      <c r="I389" s="89">
        <v>39371</v>
      </c>
      <c r="J389" s="90" t="s">
        <v>300</v>
      </c>
      <c r="K389" s="90"/>
      <c r="L389" s="88">
        <v>40</v>
      </c>
      <c r="M389" s="88" t="s">
        <v>54</v>
      </c>
      <c r="N389" s="88" t="s">
        <v>59</v>
      </c>
      <c r="O389" s="26" t="s">
        <v>760</v>
      </c>
      <c r="P389" s="87" t="s">
        <v>1184</v>
      </c>
      <c r="Q389" s="87" t="s">
        <v>1150</v>
      </c>
      <c r="R389" s="88">
        <v>1</v>
      </c>
      <c r="S389" s="92">
        <f>16756+250+500</f>
        <v>17506</v>
      </c>
      <c r="T389" s="92">
        <v>600</v>
      </c>
      <c r="U389" s="92"/>
      <c r="V389" s="91">
        <f t="shared" si="165"/>
        <v>18106</v>
      </c>
      <c r="W389" s="92"/>
      <c r="X389" s="92"/>
      <c r="Y389" s="92">
        <f t="shared" si="166"/>
        <v>18106</v>
      </c>
      <c r="Z389" s="92">
        <v>1114</v>
      </c>
      <c r="AA389" s="92">
        <v>679</v>
      </c>
      <c r="AB389" s="93">
        <f>102.68*6</f>
        <v>616.08000000000004</v>
      </c>
      <c r="AC389" s="92">
        <f t="shared" si="167"/>
        <v>3168.5499999999997</v>
      </c>
      <c r="AD389" s="92">
        <f t="shared" si="168"/>
        <v>543.17999999999995</v>
      </c>
      <c r="AE389" s="92">
        <f t="shared" si="169"/>
        <v>923.40599999999995</v>
      </c>
      <c r="AF389" s="92">
        <f t="shared" si="170"/>
        <v>362.12</v>
      </c>
      <c r="AG389" s="92">
        <f t="shared" si="171"/>
        <v>3316.5</v>
      </c>
      <c r="AH389" s="92">
        <f t="shared" si="172"/>
        <v>33165</v>
      </c>
      <c r="AI389" s="92">
        <f t="shared" si="173"/>
        <v>9949.5</v>
      </c>
      <c r="AJ389" s="92">
        <f t="shared" si="174"/>
        <v>29381.585999999999</v>
      </c>
      <c r="AK389" s="92">
        <f t="shared" si="175"/>
        <v>352579.03200000001</v>
      </c>
      <c r="AL389" s="92"/>
      <c r="AM389" s="92"/>
      <c r="AN389" s="92"/>
      <c r="AO389" s="92"/>
      <c r="AP389" s="97"/>
      <c r="AQ389" s="94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  <c r="BR389" s="97"/>
      <c r="BS389" s="97"/>
      <c r="BT389" s="97"/>
      <c r="BU389" s="97"/>
      <c r="BV389" s="97"/>
      <c r="BW389" s="97"/>
      <c r="BX389" s="97"/>
      <c r="BY389" s="97"/>
      <c r="BZ389" s="97"/>
      <c r="CA389" s="97"/>
      <c r="CB389" s="97"/>
      <c r="CC389" s="97"/>
      <c r="CD389" s="97"/>
      <c r="CE389" s="97"/>
      <c r="CF389" s="97"/>
      <c r="CG389" s="97"/>
      <c r="CH389" s="97"/>
      <c r="CI389" s="97"/>
      <c r="CJ389" s="97"/>
      <c r="CK389" s="97"/>
      <c r="CL389" s="97"/>
      <c r="CM389" s="97"/>
      <c r="CN389" s="97"/>
      <c r="CO389" s="97"/>
      <c r="CP389" s="97"/>
      <c r="CQ389" s="97"/>
      <c r="CR389" s="97"/>
      <c r="CS389" s="97"/>
      <c r="CT389" s="97"/>
      <c r="CU389" s="97"/>
      <c r="CV389" s="97"/>
      <c r="CW389" s="97"/>
      <c r="CX389" s="97"/>
      <c r="CY389" s="97"/>
      <c r="CZ389" s="97"/>
      <c r="DA389" s="97"/>
      <c r="DB389" s="97"/>
      <c r="DC389" s="97"/>
      <c r="DD389" s="97"/>
      <c r="DE389" s="97"/>
      <c r="DF389" s="97"/>
      <c r="DG389" s="97"/>
      <c r="DH389" s="97"/>
      <c r="DI389" s="97"/>
      <c r="DJ389" s="97"/>
      <c r="DK389" s="97"/>
      <c r="DL389" s="97"/>
      <c r="DM389" s="97"/>
      <c r="DN389" s="97"/>
      <c r="DO389" s="97"/>
      <c r="DP389" s="97"/>
      <c r="DQ389" s="97"/>
      <c r="DR389" s="97"/>
      <c r="DS389" s="97"/>
      <c r="DT389" s="97"/>
      <c r="DU389" s="97"/>
      <c r="DV389" s="97"/>
      <c r="DW389" s="97"/>
      <c r="DX389" s="97"/>
      <c r="DY389" s="97"/>
      <c r="DZ389" s="97"/>
      <c r="EA389" s="97"/>
      <c r="EB389" s="97"/>
      <c r="EC389" s="97"/>
      <c r="ED389" s="97"/>
      <c r="EE389" s="97"/>
      <c r="EF389" s="97"/>
      <c r="EG389" s="97"/>
      <c r="EH389" s="97"/>
      <c r="EI389" s="97"/>
      <c r="EJ389" s="97"/>
      <c r="EK389" s="97"/>
      <c r="EL389" s="97"/>
      <c r="EM389" s="97"/>
      <c r="EN389" s="97"/>
      <c r="EO389" s="97"/>
      <c r="EP389" s="97"/>
      <c r="EQ389" s="97"/>
      <c r="ER389" s="97"/>
      <c r="ES389" s="97"/>
      <c r="ET389" s="97"/>
      <c r="EU389" s="97"/>
      <c r="EV389" s="97"/>
      <c r="EW389" s="97"/>
      <c r="EX389" s="97"/>
      <c r="EY389" s="97"/>
      <c r="EZ389" s="97"/>
      <c r="FA389" s="97"/>
      <c r="FB389" s="97"/>
      <c r="FC389" s="97"/>
      <c r="FD389" s="97"/>
      <c r="FE389" s="97"/>
      <c r="FF389" s="97"/>
      <c r="FG389" s="97"/>
      <c r="FH389" s="97"/>
      <c r="FI389" s="97"/>
      <c r="FJ389" s="97"/>
      <c r="FK389" s="97"/>
      <c r="FL389" s="97"/>
      <c r="FM389" s="97"/>
      <c r="FN389" s="97"/>
      <c r="FO389" s="97"/>
      <c r="FP389" s="97"/>
      <c r="FQ389" s="97"/>
      <c r="FR389" s="97"/>
      <c r="FS389" s="97"/>
      <c r="FT389" s="97"/>
      <c r="FU389" s="97"/>
      <c r="FV389" s="97"/>
      <c r="FW389" s="97"/>
      <c r="FX389" s="97"/>
      <c r="FY389" s="97"/>
      <c r="FZ389" s="97"/>
      <c r="GA389" s="97"/>
      <c r="GB389" s="97"/>
      <c r="GC389" s="97"/>
      <c r="GD389" s="97"/>
      <c r="GE389" s="97"/>
      <c r="GF389" s="97"/>
      <c r="GG389" s="97"/>
      <c r="GH389" s="97"/>
      <c r="GI389" s="97"/>
      <c r="GJ389" s="97"/>
      <c r="GK389" s="97"/>
      <c r="GL389" s="97"/>
      <c r="GM389" s="97"/>
      <c r="GN389" s="97"/>
      <c r="GO389" s="97"/>
      <c r="GP389" s="97"/>
      <c r="GQ389" s="97"/>
      <c r="GR389" s="97"/>
      <c r="GS389" s="97"/>
      <c r="GT389" s="97"/>
      <c r="GU389" s="97"/>
      <c r="GV389" s="97"/>
      <c r="GW389" s="97"/>
      <c r="GX389" s="97"/>
      <c r="GY389" s="97"/>
      <c r="GZ389" s="97"/>
      <c r="HA389" s="97"/>
      <c r="HB389" s="97"/>
      <c r="HC389" s="97"/>
      <c r="HD389" s="97"/>
      <c r="HE389" s="97"/>
      <c r="HF389" s="97"/>
      <c r="HG389" s="97"/>
      <c r="HH389" s="97"/>
      <c r="HI389" s="97"/>
      <c r="HJ389" s="97"/>
      <c r="HK389" s="97"/>
      <c r="HL389" s="97"/>
      <c r="HM389" s="97"/>
      <c r="HN389" s="97"/>
      <c r="HO389" s="97"/>
      <c r="HP389" s="97"/>
      <c r="HQ389" s="97"/>
      <c r="HR389" s="97"/>
      <c r="HS389" s="97"/>
      <c r="HT389" s="97"/>
      <c r="HU389" s="97"/>
      <c r="HV389" s="97"/>
      <c r="HW389" s="97"/>
      <c r="HX389" s="97"/>
      <c r="HY389" s="97"/>
      <c r="HZ389" s="97"/>
      <c r="IA389" s="97"/>
      <c r="IB389" s="97"/>
      <c r="IC389" s="97"/>
      <c r="ID389" s="97"/>
      <c r="IE389" s="97"/>
      <c r="IF389" s="97"/>
      <c r="IG389" s="97"/>
      <c r="IH389" s="97"/>
      <c r="II389" s="97"/>
      <c r="IJ389" s="97"/>
      <c r="IK389" s="97"/>
      <c r="IL389" s="97"/>
      <c r="IM389" s="97"/>
      <c r="IN389" s="97"/>
      <c r="IO389" s="97"/>
      <c r="IP389" s="97"/>
      <c r="IQ389" s="97"/>
      <c r="IR389" s="97"/>
      <c r="IS389" s="97"/>
      <c r="IT389" s="97"/>
      <c r="IU389" s="97"/>
      <c r="IV389" s="97"/>
      <c r="IW389" s="97"/>
      <c r="IX389" s="97"/>
      <c r="IY389" s="97"/>
      <c r="IZ389" s="97"/>
      <c r="JA389" s="97"/>
      <c r="JB389" s="97"/>
      <c r="JC389" s="97"/>
      <c r="JD389" s="97"/>
      <c r="JE389" s="97"/>
      <c r="JF389" s="97"/>
      <c r="JG389" s="97"/>
      <c r="JH389" s="97"/>
      <c r="JI389" s="97"/>
      <c r="JJ389" s="97"/>
      <c r="JK389" s="97"/>
      <c r="JL389" s="97"/>
      <c r="JM389" s="97"/>
      <c r="JN389" s="97"/>
      <c r="JO389" s="97"/>
      <c r="JP389" s="97"/>
      <c r="JQ389" s="97"/>
      <c r="JR389" s="97"/>
      <c r="JS389" s="97"/>
      <c r="JT389" s="97"/>
      <c r="JU389" s="97"/>
      <c r="JV389" s="97"/>
      <c r="JW389" s="97"/>
      <c r="JX389" s="97"/>
      <c r="JY389" s="97"/>
      <c r="JZ389" s="97"/>
      <c r="KA389" s="97"/>
      <c r="KB389" s="97"/>
      <c r="KC389" s="97"/>
      <c r="KD389" s="97"/>
      <c r="KE389" s="97"/>
      <c r="KF389" s="97"/>
      <c r="KG389" s="97"/>
      <c r="KH389" s="97"/>
      <c r="KI389" s="97"/>
      <c r="KJ389" s="97"/>
      <c r="KK389" s="97"/>
      <c r="KL389" s="97"/>
      <c r="KM389" s="97"/>
      <c r="KN389" s="97"/>
      <c r="KO389" s="97"/>
      <c r="KP389" s="97"/>
      <c r="KQ389" s="97"/>
      <c r="KR389" s="97"/>
      <c r="KS389" s="97"/>
      <c r="KT389" s="97"/>
      <c r="KU389" s="97"/>
      <c r="KV389" s="97"/>
      <c r="KW389" s="97"/>
      <c r="KX389" s="97"/>
      <c r="KY389" s="97"/>
      <c r="KZ389" s="97"/>
      <c r="LA389" s="97"/>
      <c r="LB389" s="97"/>
      <c r="LC389" s="97"/>
      <c r="LD389" s="97"/>
      <c r="LE389" s="97"/>
      <c r="LF389" s="97"/>
      <c r="LG389" s="97"/>
      <c r="LH389" s="97"/>
      <c r="LI389" s="97"/>
      <c r="LJ389" s="97"/>
      <c r="LK389" s="97"/>
      <c r="LL389" s="97"/>
      <c r="LM389" s="97"/>
      <c r="LN389" s="97"/>
      <c r="LO389" s="97"/>
      <c r="LP389" s="97"/>
      <c r="LQ389" s="97"/>
      <c r="LR389" s="97"/>
      <c r="LS389" s="97"/>
      <c r="LT389" s="97"/>
      <c r="LU389" s="97"/>
      <c r="LV389" s="97"/>
      <c r="LW389" s="97"/>
      <c r="LX389" s="97"/>
      <c r="LY389" s="97"/>
      <c r="LZ389" s="97"/>
      <c r="MA389" s="97"/>
      <c r="MB389" s="97"/>
      <c r="MC389" s="97"/>
      <c r="MD389" s="97"/>
      <c r="ME389" s="97"/>
      <c r="MF389" s="97"/>
      <c r="MG389" s="97"/>
      <c r="MH389" s="97"/>
      <c r="MI389" s="97"/>
      <c r="MJ389" s="97"/>
      <c r="MK389" s="97"/>
      <c r="ML389" s="97"/>
      <c r="MM389" s="97"/>
      <c r="MN389" s="97"/>
      <c r="MO389" s="97"/>
      <c r="MP389" s="97"/>
      <c r="MQ389" s="97"/>
      <c r="MR389" s="97"/>
      <c r="MS389" s="97"/>
      <c r="MT389" s="97"/>
      <c r="MU389" s="97"/>
      <c r="MV389" s="97"/>
      <c r="MW389" s="97"/>
      <c r="MX389" s="97"/>
      <c r="MY389" s="97"/>
      <c r="MZ389" s="97"/>
      <c r="NA389" s="97"/>
      <c r="NB389" s="97"/>
      <c r="NC389" s="97"/>
      <c r="ND389" s="97"/>
      <c r="NE389" s="97"/>
      <c r="NF389" s="97"/>
      <c r="NG389" s="97"/>
      <c r="NH389" s="97"/>
      <c r="NI389" s="97"/>
      <c r="NJ389" s="97"/>
      <c r="NK389" s="97"/>
      <c r="NL389" s="97"/>
      <c r="NM389" s="97"/>
      <c r="NN389" s="97"/>
      <c r="NO389" s="97"/>
      <c r="NP389" s="97"/>
      <c r="NQ389" s="97"/>
      <c r="NR389" s="97"/>
      <c r="NS389" s="97"/>
      <c r="NT389" s="97"/>
      <c r="NU389" s="97"/>
      <c r="NV389" s="97"/>
      <c r="NW389" s="97"/>
      <c r="NX389" s="97"/>
      <c r="NY389" s="97"/>
      <c r="NZ389" s="97"/>
      <c r="OA389" s="97"/>
      <c r="OB389" s="97"/>
      <c r="OC389" s="97"/>
      <c r="OD389" s="97"/>
      <c r="OE389" s="97"/>
      <c r="OF389" s="97"/>
      <c r="OG389" s="97"/>
      <c r="OH389" s="97"/>
      <c r="OI389" s="97"/>
      <c r="OJ389" s="97"/>
      <c r="OK389" s="97"/>
      <c r="OL389" s="97"/>
      <c r="OM389" s="97"/>
      <c r="ON389" s="97"/>
      <c r="OO389" s="97"/>
      <c r="OP389" s="97"/>
      <c r="OQ389" s="97"/>
      <c r="OR389" s="97"/>
      <c r="OS389" s="97"/>
      <c r="OT389" s="97"/>
      <c r="OU389" s="97"/>
      <c r="OV389" s="97"/>
      <c r="OW389" s="97"/>
      <c r="OX389" s="97"/>
      <c r="OY389" s="97"/>
      <c r="OZ389" s="97"/>
      <c r="PA389" s="97"/>
      <c r="PB389" s="97"/>
      <c r="PC389" s="97"/>
      <c r="PD389" s="97"/>
      <c r="PE389" s="97"/>
      <c r="PF389" s="97"/>
      <c r="PG389" s="97"/>
      <c r="PH389" s="97"/>
      <c r="PI389" s="97"/>
      <c r="PJ389" s="97"/>
      <c r="PK389" s="97"/>
      <c r="PL389" s="97"/>
      <c r="PM389" s="97"/>
      <c r="PN389" s="97"/>
      <c r="PO389" s="97"/>
      <c r="PP389" s="97"/>
      <c r="PQ389" s="97"/>
      <c r="PR389" s="97"/>
      <c r="PS389" s="97"/>
      <c r="PT389" s="97"/>
      <c r="PU389" s="97"/>
      <c r="PV389" s="97"/>
      <c r="PW389" s="97"/>
      <c r="PX389" s="97"/>
      <c r="PY389" s="97"/>
      <c r="PZ389" s="97"/>
      <c r="QA389" s="97"/>
      <c r="QB389" s="97"/>
      <c r="QC389" s="97"/>
      <c r="QD389" s="97"/>
      <c r="QE389" s="97"/>
      <c r="QF389" s="97"/>
      <c r="QG389" s="97"/>
      <c r="QH389" s="97"/>
      <c r="QI389" s="97"/>
      <c r="QJ389" s="97"/>
      <c r="QK389" s="97"/>
      <c r="QL389" s="97"/>
      <c r="QM389" s="97"/>
      <c r="QN389" s="97"/>
      <c r="QO389" s="97"/>
      <c r="QP389" s="97"/>
      <c r="QQ389" s="97"/>
      <c r="QR389" s="97"/>
      <c r="QS389" s="97"/>
      <c r="QT389" s="97"/>
      <c r="QU389" s="97"/>
      <c r="QV389" s="97"/>
      <c r="QW389" s="97"/>
      <c r="QX389" s="97"/>
      <c r="QY389" s="97"/>
      <c r="QZ389" s="97"/>
      <c r="RA389" s="97"/>
      <c r="RB389" s="97"/>
      <c r="RC389" s="97"/>
      <c r="RD389" s="97"/>
      <c r="RE389" s="97"/>
      <c r="RF389" s="97"/>
      <c r="RG389" s="97"/>
      <c r="RH389" s="97"/>
      <c r="RI389" s="97"/>
      <c r="RJ389" s="97"/>
      <c r="RK389" s="97"/>
      <c r="RL389" s="97"/>
      <c r="RM389" s="97"/>
      <c r="RN389" s="97"/>
      <c r="RO389" s="97"/>
      <c r="RP389" s="97"/>
      <c r="RQ389" s="97"/>
      <c r="RR389" s="97"/>
      <c r="RS389" s="97"/>
      <c r="RT389" s="97"/>
      <c r="RU389" s="97"/>
      <c r="RV389" s="97"/>
      <c r="RW389" s="97"/>
      <c r="RX389" s="97"/>
      <c r="RY389" s="97"/>
      <c r="RZ389" s="97"/>
      <c r="SA389" s="97"/>
      <c r="SB389" s="97"/>
      <c r="SC389" s="97"/>
      <c r="SD389" s="97"/>
      <c r="SE389" s="97"/>
      <c r="SF389" s="97"/>
      <c r="SG389" s="97"/>
      <c r="SH389" s="97"/>
      <c r="SI389" s="97"/>
      <c r="SJ389" s="97"/>
      <c r="SK389" s="97"/>
      <c r="SL389" s="97"/>
      <c r="SM389" s="97"/>
      <c r="SN389" s="97"/>
      <c r="SO389" s="97"/>
      <c r="SP389" s="97"/>
      <c r="SQ389" s="97"/>
      <c r="SR389" s="97"/>
      <c r="SS389" s="97"/>
      <c r="ST389" s="97"/>
      <c r="SU389" s="97"/>
      <c r="SV389" s="97"/>
      <c r="SW389" s="97"/>
      <c r="SX389" s="97"/>
      <c r="SY389" s="97"/>
      <c r="SZ389" s="97"/>
      <c r="TA389" s="97"/>
      <c r="TB389" s="97"/>
      <c r="TC389" s="97"/>
      <c r="TD389" s="97"/>
      <c r="TE389" s="97"/>
      <c r="TF389" s="97"/>
      <c r="TG389" s="97"/>
      <c r="TH389" s="97"/>
      <c r="TI389" s="97"/>
      <c r="TJ389" s="97"/>
      <c r="TK389" s="97"/>
      <c r="TL389" s="97"/>
      <c r="TM389" s="97"/>
      <c r="TN389" s="97"/>
      <c r="TO389" s="97"/>
      <c r="TP389" s="97"/>
      <c r="TQ389" s="97"/>
      <c r="TR389" s="97"/>
      <c r="TS389" s="97"/>
      <c r="TT389" s="97"/>
      <c r="TU389" s="97"/>
      <c r="TV389" s="97"/>
      <c r="TW389" s="97"/>
      <c r="TX389" s="97"/>
      <c r="TY389" s="97"/>
      <c r="TZ389" s="97"/>
      <c r="UA389" s="97"/>
      <c r="UB389" s="97"/>
      <c r="UC389" s="97"/>
      <c r="UD389" s="97"/>
      <c r="UE389" s="97"/>
      <c r="UF389" s="97"/>
      <c r="UG389" s="97"/>
      <c r="UH389" s="97"/>
      <c r="UI389" s="97"/>
      <c r="UJ389" s="97"/>
      <c r="UK389" s="97"/>
      <c r="UL389" s="97"/>
      <c r="UM389" s="97"/>
      <c r="UN389" s="97"/>
      <c r="UO389" s="97"/>
      <c r="UP389" s="97"/>
      <c r="UQ389" s="97"/>
      <c r="UR389" s="97"/>
      <c r="US389" s="97"/>
      <c r="UT389" s="97"/>
      <c r="UU389" s="97"/>
      <c r="UV389" s="97"/>
      <c r="UW389" s="97"/>
      <c r="UX389" s="97"/>
      <c r="UY389" s="97"/>
      <c r="UZ389" s="97"/>
      <c r="VA389" s="97"/>
      <c r="VB389" s="97"/>
      <c r="VC389" s="97"/>
      <c r="VD389" s="97"/>
      <c r="VE389" s="97"/>
      <c r="VF389" s="97"/>
    </row>
    <row r="390" spans="1:578" s="98" customFormat="1" ht="15">
      <c r="A390" s="84">
        <v>16</v>
      </c>
      <c r="B390" s="29" t="s">
        <v>43</v>
      </c>
      <c r="C390" s="85" t="s">
        <v>44</v>
      </c>
      <c r="D390" s="86">
        <v>203</v>
      </c>
      <c r="E390" s="85" t="s">
        <v>45</v>
      </c>
      <c r="F390" s="29" t="s">
        <v>46</v>
      </c>
      <c r="G390" s="29" t="s">
        <v>935</v>
      </c>
      <c r="H390" s="27" t="s">
        <v>936</v>
      </c>
      <c r="I390" s="89">
        <v>41428</v>
      </c>
      <c r="J390" s="90" t="s">
        <v>300</v>
      </c>
      <c r="K390" s="90"/>
      <c r="L390" s="88">
        <v>40</v>
      </c>
      <c r="M390" s="88" t="s">
        <v>54</v>
      </c>
      <c r="N390" s="88" t="s">
        <v>59</v>
      </c>
      <c r="O390" s="36" t="s">
        <v>937</v>
      </c>
      <c r="P390" s="87" t="s">
        <v>1184</v>
      </c>
      <c r="Q390" s="87" t="s">
        <v>1150</v>
      </c>
      <c r="R390" s="88">
        <v>1</v>
      </c>
      <c r="S390" s="92">
        <v>17506</v>
      </c>
      <c r="T390" s="92">
        <v>600</v>
      </c>
      <c r="U390" s="92"/>
      <c r="V390" s="91">
        <f t="shared" si="165"/>
        <v>18106</v>
      </c>
      <c r="W390" s="92"/>
      <c r="X390" s="92"/>
      <c r="Y390" s="92">
        <f t="shared" si="166"/>
        <v>18106</v>
      </c>
      <c r="Z390" s="92">
        <v>1114</v>
      </c>
      <c r="AA390" s="92">
        <v>679</v>
      </c>
      <c r="AB390" s="93">
        <f>102.68*2</f>
        <v>205.36</v>
      </c>
      <c r="AC390" s="92">
        <f t="shared" si="167"/>
        <v>3168.5499999999997</v>
      </c>
      <c r="AD390" s="92">
        <f t="shared" si="168"/>
        <v>543.17999999999995</v>
      </c>
      <c r="AE390" s="92">
        <f t="shared" si="169"/>
        <v>923.40599999999995</v>
      </c>
      <c r="AF390" s="92">
        <f t="shared" si="170"/>
        <v>362.12</v>
      </c>
      <c r="AG390" s="92">
        <f t="shared" si="171"/>
        <v>3316.5</v>
      </c>
      <c r="AH390" s="92">
        <f t="shared" si="172"/>
        <v>33165</v>
      </c>
      <c r="AI390" s="92">
        <f t="shared" si="173"/>
        <v>9949.5</v>
      </c>
      <c r="AJ390" s="92">
        <f t="shared" si="174"/>
        <v>28970.865999999998</v>
      </c>
      <c r="AK390" s="92">
        <f t="shared" si="175"/>
        <v>347650.39199999999</v>
      </c>
      <c r="AL390" s="92"/>
      <c r="AM390" s="92"/>
      <c r="AN390" s="92"/>
      <c r="AO390" s="92"/>
      <c r="AP390" s="97"/>
      <c r="AQ390" s="94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  <c r="BR390" s="97"/>
      <c r="BS390" s="97"/>
      <c r="BT390" s="97"/>
      <c r="BU390" s="97"/>
      <c r="BV390" s="97"/>
      <c r="BW390" s="97"/>
      <c r="BX390" s="97"/>
      <c r="BY390" s="97"/>
      <c r="BZ390" s="97"/>
      <c r="CA390" s="97"/>
      <c r="CB390" s="97"/>
      <c r="CC390" s="97"/>
      <c r="CD390" s="97"/>
      <c r="CE390" s="97"/>
      <c r="CF390" s="97"/>
      <c r="CG390" s="97"/>
      <c r="CH390" s="97"/>
      <c r="CI390" s="97"/>
      <c r="CJ390" s="97"/>
      <c r="CK390" s="97"/>
      <c r="CL390" s="97"/>
      <c r="CM390" s="97"/>
      <c r="CN390" s="97"/>
      <c r="CO390" s="97"/>
      <c r="CP390" s="97"/>
      <c r="CQ390" s="97"/>
      <c r="CR390" s="97"/>
      <c r="CS390" s="97"/>
      <c r="CT390" s="97"/>
      <c r="CU390" s="97"/>
      <c r="CV390" s="97"/>
      <c r="CW390" s="97"/>
      <c r="CX390" s="97"/>
      <c r="CY390" s="97"/>
      <c r="CZ390" s="97"/>
      <c r="DA390" s="97"/>
      <c r="DB390" s="97"/>
      <c r="DC390" s="97"/>
      <c r="DD390" s="97"/>
      <c r="DE390" s="97"/>
      <c r="DF390" s="97"/>
      <c r="DG390" s="97"/>
      <c r="DH390" s="97"/>
      <c r="DI390" s="97"/>
      <c r="DJ390" s="97"/>
      <c r="DK390" s="97"/>
      <c r="DL390" s="97"/>
      <c r="DM390" s="97"/>
      <c r="DN390" s="97"/>
      <c r="DO390" s="97"/>
      <c r="DP390" s="97"/>
      <c r="DQ390" s="97"/>
      <c r="DR390" s="97"/>
      <c r="DS390" s="97"/>
      <c r="DT390" s="97"/>
      <c r="DU390" s="97"/>
      <c r="DV390" s="97"/>
      <c r="DW390" s="97"/>
      <c r="DX390" s="97"/>
      <c r="DY390" s="97"/>
      <c r="DZ390" s="97"/>
      <c r="EA390" s="97"/>
      <c r="EB390" s="97"/>
      <c r="EC390" s="97"/>
      <c r="ED390" s="97"/>
      <c r="EE390" s="97"/>
      <c r="EF390" s="97"/>
      <c r="EG390" s="97"/>
      <c r="EH390" s="97"/>
      <c r="EI390" s="97"/>
      <c r="EJ390" s="97"/>
      <c r="EK390" s="97"/>
      <c r="EL390" s="97"/>
      <c r="EM390" s="97"/>
      <c r="EN390" s="97"/>
      <c r="EO390" s="97"/>
      <c r="EP390" s="97"/>
      <c r="EQ390" s="97"/>
      <c r="ER390" s="97"/>
      <c r="ES390" s="97"/>
      <c r="ET390" s="97"/>
      <c r="EU390" s="97"/>
      <c r="EV390" s="97"/>
      <c r="EW390" s="97"/>
      <c r="EX390" s="97"/>
      <c r="EY390" s="97"/>
      <c r="EZ390" s="97"/>
      <c r="FA390" s="97"/>
      <c r="FB390" s="97"/>
      <c r="FC390" s="97"/>
      <c r="FD390" s="97"/>
      <c r="FE390" s="97"/>
      <c r="FF390" s="97"/>
      <c r="FG390" s="97"/>
      <c r="FH390" s="97"/>
      <c r="FI390" s="97"/>
      <c r="FJ390" s="97"/>
      <c r="FK390" s="97"/>
      <c r="FL390" s="97"/>
      <c r="FM390" s="97"/>
      <c r="FN390" s="97"/>
      <c r="FO390" s="97"/>
      <c r="FP390" s="97"/>
      <c r="FQ390" s="97"/>
      <c r="FR390" s="97"/>
      <c r="FS390" s="97"/>
      <c r="FT390" s="97"/>
      <c r="FU390" s="97"/>
      <c r="FV390" s="97"/>
      <c r="FW390" s="97"/>
      <c r="FX390" s="97"/>
      <c r="FY390" s="97"/>
      <c r="FZ390" s="97"/>
      <c r="GA390" s="97"/>
      <c r="GB390" s="97"/>
      <c r="GC390" s="97"/>
      <c r="GD390" s="97"/>
      <c r="GE390" s="97"/>
      <c r="GF390" s="97"/>
      <c r="GG390" s="97"/>
      <c r="GH390" s="97"/>
      <c r="GI390" s="97"/>
      <c r="GJ390" s="97"/>
      <c r="GK390" s="97"/>
      <c r="GL390" s="97"/>
      <c r="GM390" s="97"/>
      <c r="GN390" s="97"/>
      <c r="GO390" s="97"/>
      <c r="GP390" s="97"/>
      <c r="GQ390" s="97"/>
      <c r="GR390" s="97"/>
      <c r="GS390" s="97"/>
      <c r="GT390" s="97"/>
      <c r="GU390" s="97"/>
      <c r="GV390" s="97"/>
      <c r="GW390" s="97"/>
      <c r="GX390" s="97"/>
      <c r="GY390" s="97"/>
      <c r="GZ390" s="97"/>
      <c r="HA390" s="97"/>
      <c r="HB390" s="97"/>
      <c r="HC390" s="97"/>
      <c r="HD390" s="97"/>
      <c r="HE390" s="97"/>
      <c r="HF390" s="97"/>
      <c r="HG390" s="97"/>
      <c r="HH390" s="97"/>
      <c r="HI390" s="97"/>
      <c r="HJ390" s="97"/>
      <c r="HK390" s="97"/>
      <c r="HL390" s="97"/>
      <c r="HM390" s="97"/>
      <c r="HN390" s="97"/>
      <c r="HO390" s="97"/>
      <c r="HP390" s="97"/>
      <c r="HQ390" s="97"/>
      <c r="HR390" s="97"/>
      <c r="HS390" s="97"/>
      <c r="HT390" s="97"/>
      <c r="HU390" s="97"/>
      <c r="HV390" s="97"/>
      <c r="HW390" s="97"/>
      <c r="HX390" s="97"/>
      <c r="HY390" s="97"/>
      <c r="HZ390" s="97"/>
      <c r="IA390" s="97"/>
      <c r="IB390" s="97"/>
      <c r="IC390" s="97"/>
      <c r="ID390" s="97"/>
      <c r="IE390" s="97"/>
      <c r="IF390" s="97"/>
      <c r="IG390" s="97"/>
      <c r="IH390" s="97"/>
      <c r="II390" s="97"/>
      <c r="IJ390" s="97"/>
      <c r="IK390" s="97"/>
      <c r="IL390" s="97"/>
      <c r="IM390" s="97"/>
      <c r="IN390" s="97"/>
      <c r="IO390" s="97"/>
      <c r="IP390" s="97"/>
      <c r="IQ390" s="97"/>
      <c r="IR390" s="97"/>
      <c r="IS390" s="97"/>
      <c r="IT390" s="97"/>
      <c r="IU390" s="97"/>
      <c r="IV390" s="97"/>
      <c r="IW390" s="97"/>
      <c r="IX390" s="97"/>
      <c r="IY390" s="97"/>
      <c r="IZ390" s="97"/>
      <c r="JA390" s="97"/>
      <c r="JB390" s="97"/>
      <c r="JC390" s="97"/>
      <c r="JD390" s="97"/>
      <c r="JE390" s="97"/>
      <c r="JF390" s="97"/>
      <c r="JG390" s="97"/>
      <c r="JH390" s="97"/>
      <c r="JI390" s="97"/>
      <c r="JJ390" s="97"/>
      <c r="JK390" s="97"/>
      <c r="JL390" s="97"/>
      <c r="JM390" s="97"/>
      <c r="JN390" s="97"/>
      <c r="JO390" s="97"/>
      <c r="JP390" s="97"/>
      <c r="JQ390" s="97"/>
      <c r="JR390" s="97"/>
      <c r="JS390" s="97"/>
      <c r="JT390" s="97"/>
      <c r="JU390" s="97"/>
      <c r="JV390" s="97"/>
      <c r="JW390" s="97"/>
      <c r="JX390" s="97"/>
      <c r="JY390" s="97"/>
      <c r="JZ390" s="97"/>
      <c r="KA390" s="97"/>
      <c r="KB390" s="97"/>
      <c r="KC390" s="97"/>
      <c r="KD390" s="97"/>
      <c r="KE390" s="97"/>
      <c r="KF390" s="97"/>
      <c r="KG390" s="97"/>
      <c r="KH390" s="97"/>
      <c r="KI390" s="97"/>
      <c r="KJ390" s="97"/>
      <c r="KK390" s="97"/>
      <c r="KL390" s="97"/>
      <c r="KM390" s="97"/>
      <c r="KN390" s="97"/>
      <c r="KO390" s="97"/>
      <c r="KP390" s="97"/>
      <c r="KQ390" s="97"/>
      <c r="KR390" s="97"/>
      <c r="KS390" s="97"/>
      <c r="KT390" s="97"/>
      <c r="KU390" s="97"/>
      <c r="KV390" s="97"/>
      <c r="KW390" s="97"/>
      <c r="KX390" s="97"/>
      <c r="KY390" s="97"/>
      <c r="KZ390" s="97"/>
      <c r="LA390" s="97"/>
      <c r="LB390" s="97"/>
      <c r="LC390" s="97"/>
      <c r="LD390" s="97"/>
      <c r="LE390" s="97"/>
      <c r="LF390" s="97"/>
      <c r="LG390" s="97"/>
      <c r="LH390" s="97"/>
      <c r="LI390" s="97"/>
      <c r="LJ390" s="97"/>
      <c r="LK390" s="97"/>
      <c r="LL390" s="97"/>
      <c r="LM390" s="97"/>
      <c r="LN390" s="97"/>
      <c r="LO390" s="97"/>
      <c r="LP390" s="97"/>
      <c r="LQ390" s="97"/>
      <c r="LR390" s="97"/>
      <c r="LS390" s="97"/>
      <c r="LT390" s="97"/>
      <c r="LU390" s="97"/>
      <c r="LV390" s="97"/>
      <c r="LW390" s="97"/>
      <c r="LX390" s="97"/>
      <c r="LY390" s="97"/>
      <c r="LZ390" s="97"/>
      <c r="MA390" s="97"/>
      <c r="MB390" s="97"/>
      <c r="MC390" s="97"/>
      <c r="MD390" s="97"/>
      <c r="ME390" s="97"/>
      <c r="MF390" s="97"/>
      <c r="MG390" s="97"/>
      <c r="MH390" s="97"/>
      <c r="MI390" s="97"/>
      <c r="MJ390" s="97"/>
      <c r="MK390" s="97"/>
      <c r="ML390" s="97"/>
      <c r="MM390" s="97"/>
      <c r="MN390" s="97"/>
      <c r="MO390" s="97"/>
      <c r="MP390" s="97"/>
      <c r="MQ390" s="97"/>
      <c r="MR390" s="97"/>
      <c r="MS390" s="97"/>
      <c r="MT390" s="97"/>
      <c r="MU390" s="97"/>
      <c r="MV390" s="97"/>
      <c r="MW390" s="97"/>
      <c r="MX390" s="97"/>
      <c r="MY390" s="97"/>
      <c r="MZ390" s="97"/>
      <c r="NA390" s="97"/>
      <c r="NB390" s="97"/>
      <c r="NC390" s="97"/>
      <c r="ND390" s="97"/>
      <c r="NE390" s="97"/>
      <c r="NF390" s="97"/>
      <c r="NG390" s="97"/>
      <c r="NH390" s="97"/>
      <c r="NI390" s="97"/>
      <c r="NJ390" s="97"/>
      <c r="NK390" s="97"/>
      <c r="NL390" s="97"/>
      <c r="NM390" s="97"/>
      <c r="NN390" s="97"/>
      <c r="NO390" s="97"/>
      <c r="NP390" s="97"/>
      <c r="NQ390" s="97"/>
      <c r="NR390" s="97"/>
      <c r="NS390" s="97"/>
      <c r="NT390" s="97"/>
      <c r="NU390" s="97"/>
      <c r="NV390" s="97"/>
      <c r="NW390" s="97"/>
      <c r="NX390" s="97"/>
      <c r="NY390" s="97"/>
      <c r="NZ390" s="97"/>
      <c r="OA390" s="97"/>
      <c r="OB390" s="97"/>
      <c r="OC390" s="97"/>
      <c r="OD390" s="97"/>
      <c r="OE390" s="97"/>
      <c r="OF390" s="97"/>
      <c r="OG390" s="97"/>
      <c r="OH390" s="97"/>
      <c r="OI390" s="97"/>
      <c r="OJ390" s="97"/>
      <c r="OK390" s="97"/>
      <c r="OL390" s="97"/>
      <c r="OM390" s="97"/>
      <c r="ON390" s="97"/>
      <c r="OO390" s="97"/>
      <c r="OP390" s="97"/>
      <c r="OQ390" s="97"/>
      <c r="OR390" s="97"/>
      <c r="OS390" s="97"/>
      <c r="OT390" s="97"/>
      <c r="OU390" s="97"/>
      <c r="OV390" s="97"/>
      <c r="OW390" s="97"/>
      <c r="OX390" s="97"/>
      <c r="OY390" s="97"/>
      <c r="OZ390" s="97"/>
      <c r="PA390" s="97"/>
      <c r="PB390" s="97"/>
      <c r="PC390" s="97"/>
      <c r="PD390" s="97"/>
      <c r="PE390" s="97"/>
      <c r="PF390" s="97"/>
      <c r="PG390" s="97"/>
      <c r="PH390" s="97"/>
      <c r="PI390" s="97"/>
      <c r="PJ390" s="97"/>
      <c r="PK390" s="97"/>
      <c r="PL390" s="97"/>
      <c r="PM390" s="97"/>
      <c r="PN390" s="97"/>
      <c r="PO390" s="97"/>
      <c r="PP390" s="97"/>
      <c r="PQ390" s="97"/>
      <c r="PR390" s="97"/>
      <c r="PS390" s="97"/>
      <c r="PT390" s="97"/>
      <c r="PU390" s="97"/>
      <c r="PV390" s="97"/>
      <c r="PW390" s="97"/>
      <c r="PX390" s="97"/>
      <c r="PY390" s="97"/>
      <c r="PZ390" s="97"/>
      <c r="QA390" s="97"/>
      <c r="QB390" s="97"/>
      <c r="QC390" s="97"/>
      <c r="QD390" s="97"/>
      <c r="QE390" s="97"/>
      <c r="QF390" s="97"/>
      <c r="QG390" s="97"/>
      <c r="QH390" s="97"/>
      <c r="QI390" s="97"/>
      <c r="QJ390" s="97"/>
      <c r="QK390" s="97"/>
      <c r="QL390" s="97"/>
      <c r="QM390" s="97"/>
      <c r="QN390" s="97"/>
      <c r="QO390" s="97"/>
      <c r="QP390" s="97"/>
      <c r="QQ390" s="97"/>
      <c r="QR390" s="97"/>
      <c r="QS390" s="97"/>
      <c r="QT390" s="97"/>
      <c r="QU390" s="97"/>
      <c r="QV390" s="97"/>
      <c r="QW390" s="97"/>
      <c r="QX390" s="97"/>
      <c r="QY390" s="97"/>
      <c r="QZ390" s="97"/>
      <c r="RA390" s="97"/>
      <c r="RB390" s="97"/>
      <c r="RC390" s="97"/>
      <c r="RD390" s="97"/>
      <c r="RE390" s="97"/>
      <c r="RF390" s="97"/>
      <c r="RG390" s="97"/>
      <c r="RH390" s="97"/>
      <c r="RI390" s="97"/>
      <c r="RJ390" s="97"/>
      <c r="RK390" s="97"/>
      <c r="RL390" s="97"/>
      <c r="RM390" s="97"/>
      <c r="RN390" s="97"/>
      <c r="RO390" s="97"/>
      <c r="RP390" s="97"/>
      <c r="RQ390" s="97"/>
      <c r="RR390" s="97"/>
      <c r="RS390" s="97"/>
      <c r="RT390" s="97"/>
      <c r="RU390" s="97"/>
      <c r="RV390" s="97"/>
      <c r="RW390" s="97"/>
      <c r="RX390" s="97"/>
      <c r="RY390" s="97"/>
      <c r="RZ390" s="97"/>
      <c r="SA390" s="97"/>
      <c r="SB390" s="97"/>
      <c r="SC390" s="97"/>
      <c r="SD390" s="97"/>
      <c r="SE390" s="97"/>
      <c r="SF390" s="97"/>
      <c r="SG390" s="97"/>
      <c r="SH390" s="97"/>
      <c r="SI390" s="97"/>
      <c r="SJ390" s="97"/>
      <c r="SK390" s="97"/>
      <c r="SL390" s="97"/>
      <c r="SM390" s="97"/>
      <c r="SN390" s="97"/>
      <c r="SO390" s="97"/>
      <c r="SP390" s="97"/>
      <c r="SQ390" s="97"/>
      <c r="SR390" s="97"/>
      <c r="SS390" s="97"/>
      <c r="ST390" s="97"/>
      <c r="SU390" s="97"/>
      <c r="SV390" s="97"/>
      <c r="SW390" s="97"/>
      <c r="SX390" s="97"/>
      <c r="SY390" s="97"/>
      <c r="SZ390" s="97"/>
      <c r="TA390" s="97"/>
      <c r="TB390" s="97"/>
      <c r="TC390" s="97"/>
      <c r="TD390" s="97"/>
      <c r="TE390" s="97"/>
      <c r="TF390" s="97"/>
      <c r="TG390" s="97"/>
      <c r="TH390" s="97"/>
      <c r="TI390" s="97"/>
      <c r="TJ390" s="97"/>
      <c r="TK390" s="97"/>
      <c r="TL390" s="97"/>
      <c r="TM390" s="97"/>
      <c r="TN390" s="97"/>
      <c r="TO390" s="97"/>
      <c r="TP390" s="97"/>
      <c r="TQ390" s="97"/>
      <c r="TR390" s="97"/>
      <c r="TS390" s="97"/>
      <c r="TT390" s="97"/>
      <c r="TU390" s="97"/>
      <c r="TV390" s="97"/>
      <c r="TW390" s="97"/>
      <c r="TX390" s="97"/>
      <c r="TY390" s="97"/>
      <c r="TZ390" s="97"/>
      <c r="UA390" s="97"/>
      <c r="UB390" s="97"/>
      <c r="UC390" s="97"/>
      <c r="UD390" s="97"/>
      <c r="UE390" s="97"/>
      <c r="UF390" s="97"/>
      <c r="UG390" s="97"/>
      <c r="UH390" s="97"/>
      <c r="UI390" s="97"/>
      <c r="UJ390" s="97"/>
      <c r="UK390" s="97"/>
      <c r="UL390" s="97"/>
      <c r="UM390" s="97"/>
      <c r="UN390" s="97"/>
      <c r="UO390" s="97"/>
      <c r="UP390" s="97"/>
      <c r="UQ390" s="97"/>
      <c r="UR390" s="97"/>
      <c r="US390" s="97"/>
      <c r="UT390" s="97"/>
      <c r="UU390" s="97"/>
      <c r="UV390" s="97"/>
      <c r="UW390" s="97"/>
      <c r="UX390" s="97"/>
      <c r="UY390" s="97"/>
      <c r="UZ390" s="97"/>
      <c r="VA390" s="97"/>
      <c r="VB390" s="97"/>
      <c r="VC390" s="97"/>
      <c r="VD390" s="97"/>
      <c r="VE390" s="97"/>
      <c r="VF390" s="97"/>
    </row>
    <row r="391" spans="1:578" s="98" customFormat="1" ht="15">
      <c r="A391" s="84">
        <v>17</v>
      </c>
      <c r="B391" s="29" t="s">
        <v>43</v>
      </c>
      <c r="C391" s="85" t="s">
        <v>44</v>
      </c>
      <c r="D391" s="86">
        <v>203</v>
      </c>
      <c r="E391" s="85" t="s">
        <v>45</v>
      </c>
      <c r="F391" s="29" t="s">
        <v>46</v>
      </c>
      <c r="G391" s="29" t="s">
        <v>938</v>
      </c>
      <c r="H391" s="26" t="s">
        <v>939</v>
      </c>
      <c r="I391" s="89">
        <v>36717</v>
      </c>
      <c r="J391" s="90" t="s">
        <v>260</v>
      </c>
      <c r="K391" s="90"/>
      <c r="L391" s="88">
        <v>40</v>
      </c>
      <c r="M391" s="88" t="s">
        <v>54</v>
      </c>
      <c r="N391" s="88" t="s">
        <v>59</v>
      </c>
      <c r="O391" s="36" t="s">
        <v>940</v>
      </c>
      <c r="P391" s="87" t="s">
        <v>1184</v>
      </c>
      <c r="Q391" s="87" t="s">
        <v>1150</v>
      </c>
      <c r="R391" s="88">
        <v>1</v>
      </c>
      <c r="S391" s="92">
        <v>13405</v>
      </c>
      <c r="T391" s="92">
        <v>600</v>
      </c>
      <c r="U391" s="92"/>
      <c r="V391" s="91">
        <f t="shared" si="165"/>
        <v>14005</v>
      </c>
      <c r="W391" s="92"/>
      <c r="X391" s="92"/>
      <c r="Y391" s="92">
        <f t="shared" si="166"/>
        <v>14005</v>
      </c>
      <c r="Z391" s="92">
        <v>1046</v>
      </c>
      <c r="AA391" s="92">
        <v>666</v>
      </c>
      <c r="AB391" s="93">
        <f>102.68*4</f>
        <v>410.72</v>
      </c>
      <c r="AC391" s="92">
        <f t="shared" si="167"/>
        <v>2450.875</v>
      </c>
      <c r="AD391" s="92">
        <f t="shared" si="168"/>
        <v>420.15</v>
      </c>
      <c r="AE391" s="92">
        <f t="shared" si="169"/>
        <v>714.255</v>
      </c>
      <c r="AF391" s="92">
        <f t="shared" si="170"/>
        <v>280.10000000000002</v>
      </c>
      <c r="AG391" s="92">
        <f t="shared" si="171"/>
        <v>2619.5</v>
      </c>
      <c r="AH391" s="92">
        <f t="shared" si="172"/>
        <v>26195</v>
      </c>
      <c r="AI391" s="92">
        <f t="shared" si="173"/>
        <v>7858.5</v>
      </c>
      <c r="AJ391" s="92">
        <f t="shared" si="174"/>
        <v>23049.183333333334</v>
      </c>
      <c r="AK391" s="92">
        <f t="shared" si="175"/>
        <v>276590.2</v>
      </c>
      <c r="AL391" s="92"/>
      <c r="AM391" s="92"/>
      <c r="AN391" s="92"/>
      <c r="AO391" s="92"/>
      <c r="AP391" s="97"/>
      <c r="AQ391" s="94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  <c r="BR391" s="97"/>
      <c r="BS391" s="97"/>
      <c r="BT391" s="97"/>
      <c r="BU391" s="97"/>
      <c r="BV391" s="97"/>
      <c r="BW391" s="97"/>
      <c r="BX391" s="97"/>
      <c r="BY391" s="97"/>
      <c r="BZ391" s="97"/>
      <c r="CA391" s="97"/>
      <c r="CB391" s="97"/>
      <c r="CC391" s="97"/>
      <c r="CD391" s="97"/>
      <c r="CE391" s="97"/>
      <c r="CF391" s="97"/>
      <c r="CG391" s="97"/>
      <c r="CH391" s="97"/>
      <c r="CI391" s="97"/>
      <c r="CJ391" s="97"/>
      <c r="CK391" s="97"/>
      <c r="CL391" s="97"/>
      <c r="CM391" s="97"/>
      <c r="CN391" s="97"/>
      <c r="CO391" s="97"/>
      <c r="CP391" s="97"/>
      <c r="CQ391" s="97"/>
      <c r="CR391" s="97"/>
      <c r="CS391" s="97"/>
      <c r="CT391" s="97"/>
      <c r="CU391" s="97"/>
      <c r="CV391" s="97"/>
      <c r="CW391" s="97"/>
      <c r="CX391" s="97"/>
      <c r="CY391" s="97"/>
      <c r="CZ391" s="97"/>
      <c r="DA391" s="97"/>
      <c r="DB391" s="97"/>
      <c r="DC391" s="97"/>
      <c r="DD391" s="97"/>
      <c r="DE391" s="97"/>
      <c r="DF391" s="97"/>
      <c r="DG391" s="97"/>
      <c r="DH391" s="97"/>
      <c r="DI391" s="97"/>
      <c r="DJ391" s="97"/>
      <c r="DK391" s="97"/>
      <c r="DL391" s="97"/>
      <c r="DM391" s="97"/>
      <c r="DN391" s="97"/>
      <c r="DO391" s="97"/>
      <c r="DP391" s="97"/>
      <c r="DQ391" s="97"/>
      <c r="DR391" s="97"/>
      <c r="DS391" s="97"/>
      <c r="DT391" s="97"/>
      <c r="DU391" s="97"/>
      <c r="DV391" s="97"/>
      <c r="DW391" s="97"/>
      <c r="DX391" s="97"/>
      <c r="DY391" s="97"/>
      <c r="DZ391" s="97"/>
      <c r="EA391" s="97"/>
      <c r="EB391" s="97"/>
      <c r="EC391" s="97"/>
      <c r="ED391" s="97"/>
      <c r="EE391" s="97"/>
      <c r="EF391" s="97"/>
      <c r="EG391" s="97"/>
      <c r="EH391" s="97"/>
      <c r="EI391" s="97"/>
      <c r="EJ391" s="97"/>
      <c r="EK391" s="97"/>
      <c r="EL391" s="97"/>
      <c r="EM391" s="97"/>
      <c r="EN391" s="97"/>
      <c r="EO391" s="97"/>
      <c r="EP391" s="97"/>
      <c r="EQ391" s="97"/>
      <c r="ER391" s="97"/>
      <c r="ES391" s="97"/>
      <c r="ET391" s="97"/>
      <c r="EU391" s="97"/>
      <c r="EV391" s="97"/>
      <c r="EW391" s="97"/>
      <c r="EX391" s="97"/>
      <c r="EY391" s="97"/>
      <c r="EZ391" s="97"/>
      <c r="FA391" s="97"/>
      <c r="FB391" s="97"/>
      <c r="FC391" s="97"/>
      <c r="FD391" s="97"/>
      <c r="FE391" s="97"/>
      <c r="FF391" s="97"/>
      <c r="FG391" s="97"/>
      <c r="FH391" s="97"/>
      <c r="FI391" s="97"/>
      <c r="FJ391" s="97"/>
      <c r="FK391" s="97"/>
      <c r="FL391" s="97"/>
      <c r="FM391" s="97"/>
      <c r="FN391" s="97"/>
      <c r="FO391" s="97"/>
      <c r="FP391" s="97"/>
      <c r="FQ391" s="97"/>
      <c r="FR391" s="97"/>
      <c r="FS391" s="97"/>
      <c r="FT391" s="97"/>
      <c r="FU391" s="97"/>
      <c r="FV391" s="97"/>
      <c r="FW391" s="97"/>
      <c r="FX391" s="97"/>
      <c r="FY391" s="97"/>
      <c r="FZ391" s="97"/>
      <c r="GA391" s="97"/>
      <c r="GB391" s="97"/>
      <c r="GC391" s="97"/>
      <c r="GD391" s="97"/>
      <c r="GE391" s="97"/>
      <c r="GF391" s="97"/>
      <c r="GG391" s="97"/>
      <c r="GH391" s="97"/>
      <c r="GI391" s="97"/>
      <c r="GJ391" s="97"/>
      <c r="GK391" s="97"/>
      <c r="GL391" s="97"/>
      <c r="GM391" s="97"/>
      <c r="GN391" s="97"/>
      <c r="GO391" s="97"/>
      <c r="GP391" s="97"/>
      <c r="GQ391" s="97"/>
      <c r="GR391" s="97"/>
      <c r="GS391" s="97"/>
      <c r="GT391" s="97"/>
      <c r="GU391" s="97"/>
      <c r="GV391" s="97"/>
      <c r="GW391" s="97"/>
      <c r="GX391" s="97"/>
      <c r="GY391" s="97"/>
      <c r="GZ391" s="97"/>
      <c r="HA391" s="97"/>
      <c r="HB391" s="97"/>
      <c r="HC391" s="97"/>
      <c r="HD391" s="97"/>
      <c r="HE391" s="97"/>
      <c r="HF391" s="97"/>
      <c r="HG391" s="97"/>
      <c r="HH391" s="97"/>
      <c r="HI391" s="97"/>
      <c r="HJ391" s="97"/>
      <c r="HK391" s="97"/>
      <c r="HL391" s="97"/>
      <c r="HM391" s="97"/>
      <c r="HN391" s="97"/>
      <c r="HO391" s="97"/>
      <c r="HP391" s="97"/>
      <c r="HQ391" s="97"/>
      <c r="HR391" s="97"/>
      <c r="HS391" s="97"/>
      <c r="HT391" s="97"/>
      <c r="HU391" s="97"/>
      <c r="HV391" s="97"/>
      <c r="HW391" s="97"/>
      <c r="HX391" s="97"/>
      <c r="HY391" s="97"/>
      <c r="HZ391" s="97"/>
      <c r="IA391" s="97"/>
      <c r="IB391" s="97"/>
      <c r="IC391" s="97"/>
      <c r="ID391" s="97"/>
      <c r="IE391" s="97"/>
      <c r="IF391" s="97"/>
      <c r="IG391" s="97"/>
      <c r="IH391" s="97"/>
      <c r="II391" s="97"/>
      <c r="IJ391" s="97"/>
      <c r="IK391" s="97"/>
      <c r="IL391" s="97"/>
      <c r="IM391" s="97"/>
      <c r="IN391" s="97"/>
      <c r="IO391" s="97"/>
      <c r="IP391" s="97"/>
      <c r="IQ391" s="97"/>
      <c r="IR391" s="97"/>
      <c r="IS391" s="97"/>
      <c r="IT391" s="97"/>
      <c r="IU391" s="97"/>
      <c r="IV391" s="97"/>
      <c r="IW391" s="97"/>
      <c r="IX391" s="97"/>
      <c r="IY391" s="97"/>
      <c r="IZ391" s="97"/>
      <c r="JA391" s="97"/>
      <c r="JB391" s="97"/>
      <c r="JC391" s="97"/>
      <c r="JD391" s="97"/>
      <c r="JE391" s="97"/>
      <c r="JF391" s="97"/>
      <c r="JG391" s="97"/>
      <c r="JH391" s="97"/>
      <c r="JI391" s="97"/>
      <c r="JJ391" s="97"/>
      <c r="JK391" s="97"/>
      <c r="JL391" s="97"/>
      <c r="JM391" s="97"/>
      <c r="JN391" s="97"/>
      <c r="JO391" s="97"/>
      <c r="JP391" s="97"/>
      <c r="JQ391" s="97"/>
      <c r="JR391" s="97"/>
      <c r="JS391" s="97"/>
      <c r="JT391" s="97"/>
      <c r="JU391" s="97"/>
      <c r="JV391" s="97"/>
      <c r="JW391" s="97"/>
      <c r="JX391" s="97"/>
      <c r="JY391" s="97"/>
      <c r="JZ391" s="97"/>
      <c r="KA391" s="97"/>
      <c r="KB391" s="97"/>
      <c r="KC391" s="97"/>
      <c r="KD391" s="97"/>
      <c r="KE391" s="97"/>
      <c r="KF391" s="97"/>
      <c r="KG391" s="97"/>
      <c r="KH391" s="97"/>
      <c r="KI391" s="97"/>
      <c r="KJ391" s="97"/>
      <c r="KK391" s="97"/>
      <c r="KL391" s="97"/>
      <c r="KM391" s="97"/>
      <c r="KN391" s="97"/>
      <c r="KO391" s="97"/>
      <c r="KP391" s="97"/>
      <c r="KQ391" s="97"/>
      <c r="KR391" s="97"/>
      <c r="KS391" s="97"/>
      <c r="KT391" s="97"/>
      <c r="KU391" s="97"/>
      <c r="KV391" s="97"/>
      <c r="KW391" s="97"/>
      <c r="KX391" s="97"/>
      <c r="KY391" s="97"/>
      <c r="KZ391" s="97"/>
      <c r="LA391" s="97"/>
      <c r="LB391" s="97"/>
      <c r="LC391" s="97"/>
      <c r="LD391" s="97"/>
      <c r="LE391" s="97"/>
      <c r="LF391" s="97"/>
      <c r="LG391" s="97"/>
      <c r="LH391" s="97"/>
      <c r="LI391" s="97"/>
      <c r="LJ391" s="97"/>
      <c r="LK391" s="97"/>
      <c r="LL391" s="97"/>
      <c r="LM391" s="97"/>
      <c r="LN391" s="97"/>
      <c r="LO391" s="97"/>
      <c r="LP391" s="97"/>
      <c r="LQ391" s="97"/>
      <c r="LR391" s="97"/>
      <c r="LS391" s="97"/>
      <c r="LT391" s="97"/>
      <c r="LU391" s="97"/>
      <c r="LV391" s="97"/>
      <c r="LW391" s="97"/>
      <c r="LX391" s="97"/>
      <c r="LY391" s="97"/>
      <c r="LZ391" s="97"/>
      <c r="MA391" s="97"/>
      <c r="MB391" s="97"/>
      <c r="MC391" s="97"/>
      <c r="MD391" s="97"/>
      <c r="ME391" s="97"/>
      <c r="MF391" s="97"/>
      <c r="MG391" s="97"/>
      <c r="MH391" s="97"/>
      <c r="MI391" s="97"/>
      <c r="MJ391" s="97"/>
      <c r="MK391" s="97"/>
      <c r="ML391" s="97"/>
      <c r="MM391" s="97"/>
      <c r="MN391" s="97"/>
      <c r="MO391" s="97"/>
      <c r="MP391" s="97"/>
      <c r="MQ391" s="97"/>
      <c r="MR391" s="97"/>
      <c r="MS391" s="97"/>
      <c r="MT391" s="97"/>
      <c r="MU391" s="97"/>
      <c r="MV391" s="97"/>
      <c r="MW391" s="97"/>
      <c r="MX391" s="97"/>
      <c r="MY391" s="97"/>
      <c r="MZ391" s="97"/>
      <c r="NA391" s="97"/>
      <c r="NB391" s="97"/>
      <c r="NC391" s="97"/>
      <c r="ND391" s="97"/>
      <c r="NE391" s="97"/>
      <c r="NF391" s="97"/>
      <c r="NG391" s="97"/>
      <c r="NH391" s="97"/>
      <c r="NI391" s="97"/>
      <c r="NJ391" s="97"/>
      <c r="NK391" s="97"/>
      <c r="NL391" s="97"/>
      <c r="NM391" s="97"/>
      <c r="NN391" s="97"/>
      <c r="NO391" s="97"/>
      <c r="NP391" s="97"/>
      <c r="NQ391" s="97"/>
      <c r="NR391" s="97"/>
      <c r="NS391" s="97"/>
      <c r="NT391" s="97"/>
      <c r="NU391" s="97"/>
      <c r="NV391" s="97"/>
      <c r="NW391" s="97"/>
      <c r="NX391" s="97"/>
      <c r="NY391" s="97"/>
      <c r="NZ391" s="97"/>
      <c r="OA391" s="97"/>
      <c r="OB391" s="97"/>
      <c r="OC391" s="97"/>
      <c r="OD391" s="97"/>
      <c r="OE391" s="97"/>
      <c r="OF391" s="97"/>
      <c r="OG391" s="97"/>
      <c r="OH391" s="97"/>
      <c r="OI391" s="97"/>
      <c r="OJ391" s="97"/>
      <c r="OK391" s="97"/>
      <c r="OL391" s="97"/>
      <c r="OM391" s="97"/>
      <c r="ON391" s="97"/>
      <c r="OO391" s="97"/>
      <c r="OP391" s="97"/>
      <c r="OQ391" s="97"/>
      <c r="OR391" s="97"/>
      <c r="OS391" s="97"/>
      <c r="OT391" s="97"/>
      <c r="OU391" s="97"/>
      <c r="OV391" s="97"/>
      <c r="OW391" s="97"/>
      <c r="OX391" s="97"/>
      <c r="OY391" s="97"/>
      <c r="OZ391" s="97"/>
      <c r="PA391" s="97"/>
      <c r="PB391" s="97"/>
      <c r="PC391" s="97"/>
      <c r="PD391" s="97"/>
      <c r="PE391" s="97"/>
      <c r="PF391" s="97"/>
      <c r="PG391" s="97"/>
      <c r="PH391" s="97"/>
      <c r="PI391" s="97"/>
      <c r="PJ391" s="97"/>
      <c r="PK391" s="97"/>
      <c r="PL391" s="97"/>
      <c r="PM391" s="97"/>
      <c r="PN391" s="97"/>
      <c r="PO391" s="97"/>
      <c r="PP391" s="97"/>
      <c r="PQ391" s="97"/>
      <c r="PR391" s="97"/>
      <c r="PS391" s="97"/>
      <c r="PT391" s="97"/>
      <c r="PU391" s="97"/>
      <c r="PV391" s="97"/>
      <c r="PW391" s="97"/>
      <c r="PX391" s="97"/>
      <c r="PY391" s="97"/>
      <c r="PZ391" s="97"/>
      <c r="QA391" s="97"/>
      <c r="QB391" s="97"/>
      <c r="QC391" s="97"/>
      <c r="QD391" s="97"/>
      <c r="QE391" s="97"/>
      <c r="QF391" s="97"/>
      <c r="QG391" s="97"/>
      <c r="QH391" s="97"/>
      <c r="QI391" s="97"/>
      <c r="QJ391" s="97"/>
      <c r="QK391" s="97"/>
      <c r="QL391" s="97"/>
      <c r="QM391" s="97"/>
      <c r="QN391" s="97"/>
      <c r="QO391" s="97"/>
      <c r="QP391" s="97"/>
      <c r="QQ391" s="97"/>
      <c r="QR391" s="97"/>
      <c r="QS391" s="97"/>
      <c r="QT391" s="97"/>
      <c r="QU391" s="97"/>
      <c r="QV391" s="97"/>
      <c r="QW391" s="97"/>
      <c r="QX391" s="97"/>
      <c r="QY391" s="97"/>
      <c r="QZ391" s="97"/>
      <c r="RA391" s="97"/>
      <c r="RB391" s="97"/>
      <c r="RC391" s="97"/>
      <c r="RD391" s="97"/>
      <c r="RE391" s="97"/>
      <c r="RF391" s="97"/>
      <c r="RG391" s="97"/>
      <c r="RH391" s="97"/>
      <c r="RI391" s="97"/>
      <c r="RJ391" s="97"/>
      <c r="RK391" s="97"/>
      <c r="RL391" s="97"/>
      <c r="RM391" s="97"/>
      <c r="RN391" s="97"/>
      <c r="RO391" s="97"/>
      <c r="RP391" s="97"/>
      <c r="RQ391" s="97"/>
      <c r="RR391" s="97"/>
      <c r="RS391" s="97"/>
      <c r="RT391" s="97"/>
      <c r="RU391" s="97"/>
      <c r="RV391" s="97"/>
      <c r="RW391" s="97"/>
      <c r="RX391" s="97"/>
      <c r="RY391" s="97"/>
      <c r="RZ391" s="97"/>
      <c r="SA391" s="97"/>
      <c r="SB391" s="97"/>
      <c r="SC391" s="97"/>
      <c r="SD391" s="97"/>
      <c r="SE391" s="97"/>
      <c r="SF391" s="97"/>
      <c r="SG391" s="97"/>
      <c r="SH391" s="97"/>
      <c r="SI391" s="97"/>
      <c r="SJ391" s="97"/>
      <c r="SK391" s="97"/>
      <c r="SL391" s="97"/>
      <c r="SM391" s="97"/>
      <c r="SN391" s="97"/>
      <c r="SO391" s="97"/>
      <c r="SP391" s="97"/>
      <c r="SQ391" s="97"/>
      <c r="SR391" s="97"/>
      <c r="SS391" s="97"/>
      <c r="ST391" s="97"/>
      <c r="SU391" s="97"/>
      <c r="SV391" s="97"/>
      <c r="SW391" s="97"/>
      <c r="SX391" s="97"/>
      <c r="SY391" s="97"/>
      <c r="SZ391" s="97"/>
      <c r="TA391" s="97"/>
      <c r="TB391" s="97"/>
      <c r="TC391" s="97"/>
      <c r="TD391" s="97"/>
      <c r="TE391" s="97"/>
      <c r="TF391" s="97"/>
      <c r="TG391" s="97"/>
      <c r="TH391" s="97"/>
      <c r="TI391" s="97"/>
      <c r="TJ391" s="97"/>
      <c r="TK391" s="97"/>
      <c r="TL391" s="97"/>
      <c r="TM391" s="97"/>
      <c r="TN391" s="97"/>
      <c r="TO391" s="97"/>
      <c r="TP391" s="97"/>
      <c r="TQ391" s="97"/>
      <c r="TR391" s="97"/>
      <c r="TS391" s="97"/>
      <c r="TT391" s="97"/>
      <c r="TU391" s="97"/>
      <c r="TV391" s="97"/>
      <c r="TW391" s="97"/>
      <c r="TX391" s="97"/>
      <c r="TY391" s="97"/>
      <c r="TZ391" s="97"/>
      <c r="UA391" s="97"/>
      <c r="UB391" s="97"/>
      <c r="UC391" s="97"/>
      <c r="UD391" s="97"/>
      <c r="UE391" s="97"/>
      <c r="UF391" s="97"/>
      <c r="UG391" s="97"/>
      <c r="UH391" s="97"/>
      <c r="UI391" s="97"/>
      <c r="UJ391" s="97"/>
      <c r="UK391" s="97"/>
      <c r="UL391" s="97"/>
      <c r="UM391" s="97"/>
      <c r="UN391" s="97"/>
      <c r="UO391" s="97"/>
      <c r="UP391" s="97"/>
      <c r="UQ391" s="97"/>
      <c r="UR391" s="97"/>
      <c r="US391" s="97"/>
      <c r="UT391" s="97"/>
      <c r="UU391" s="97"/>
      <c r="UV391" s="97"/>
      <c r="UW391" s="97"/>
      <c r="UX391" s="97"/>
      <c r="UY391" s="97"/>
      <c r="UZ391" s="97"/>
      <c r="VA391" s="97"/>
      <c r="VB391" s="97"/>
      <c r="VC391" s="97"/>
      <c r="VD391" s="97"/>
      <c r="VE391" s="97"/>
      <c r="VF391" s="97"/>
    </row>
    <row r="392" spans="1:578" s="95" customFormat="1" ht="15">
      <c r="A392" s="84">
        <v>18</v>
      </c>
      <c r="B392" s="29" t="s">
        <v>43</v>
      </c>
      <c r="C392" s="85" t="s">
        <v>44</v>
      </c>
      <c r="D392" s="86">
        <v>203</v>
      </c>
      <c r="E392" s="85" t="s">
        <v>45</v>
      </c>
      <c r="F392" s="29" t="s">
        <v>46</v>
      </c>
      <c r="G392" s="29" t="s">
        <v>941</v>
      </c>
      <c r="H392" s="26" t="s">
        <v>942</v>
      </c>
      <c r="I392" s="89">
        <v>43497</v>
      </c>
      <c r="J392" s="90"/>
      <c r="K392" s="90">
        <v>10</v>
      </c>
      <c r="L392" s="88">
        <v>40</v>
      </c>
      <c r="M392" s="88" t="s">
        <v>54</v>
      </c>
      <c r="N392" s="88" t="s">
        <v>50</v>
      </c>
      <c r="O392" s="36" t="s">
        <v>261</v>
      </c>
      <c r="P392" s="87" t="s">
        <v>1184</v>
      </c>
      <c r="Q392" s="87" t="s">
        <v>1150</v>
      </c>
      <c r="R392" s="88">
        <v>1</v>
      </c>
      <c r="S392" s="91">
        <v>13405</v>
      </c>
      <c r="T392" s="91">
        <v>600</v>
      </c>
      <c r="U392" s="91"/>
      <c r="V392" s="91">
        <f t="shared" si="165"/>
        <v>14005</v>
      </c>
      <c r="W392" s="92"/>
      <c r="X392" s="92"/>
      <c r="Y392" s="92">
        <f t="shared" si="166"/>
        <v>14005</v>
      </c>
      <c r="Z392" s="91">
        <v>1046</v>
      </c>
      <c r="AA392" s="91">
        <v>666</v>
      </c>
      <c r="AB392" s="93"/>
      <c r="AC392" s="92">
        <f t="shared" si="167"/>
        <v>2450.875</v>
      </c>
      <c r="AD392" s="92">
        <f t="shared" si="168"/>
        <v>420.15</v>
      </c>
      <c r="AE392" s="92">
        <f t="shared" si="169"/>
        <v>714.255</v>
      </c>
      <c r="AF392" s="92">
        <f t="shared" si="170"/>
        <v>280.10000000000002</v>
      </c>
      <c r="AG392" s="92">
        <f t="shared" si="171"/>
        <v>2619.5</v>
      </c>
      <c r="AH392" s="92">
        <f t="shared" si="172"/>
        <v>26195</v>
      </c>
      <c r="AI392" s="92">
        <f t="shared" si="173"/>
        <v>7858.5</v>
      </c>
      <c r="AJ392" s="92">
        <f t="shared" si="174"/>
        <v>22638.463333333333</v>
      </c>
      <c r="AK392" s="92">
        <f t="shared" si="175"/>
        <v>271661.56</v>
      </c>
      <c r="AL392" s="92"/>
      <c r="AM392" s="92"/>
      <c r="AN392" s="92"/>
      <c r="AO392" s="92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4"/>
      <c r="BZ392" s="94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4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4"/>
      <c r="CX392" s="94"/>
      <c r="CY392" s="94"/>
      <c r="CZ392" s="94"/>
      <c r="DA392" s="94"/>
      <c r="DB392" s="94"/>
      <c r="DC392" s="94"/>
      <c r="DD392" s="94"/>
      <c r="DE392" s="94"/>
      <c r="DF392" s="94"/>
      <c r="DG392" s="94"/>
      <c r="DH392" s="94"/>
      <c r="DI392" s="94"/>
      <c r="DJ392" s="94"/>
      <c r="DK392" s="94"/>
      <c r="DL392" s="94"/>
      <c r="DM392" s="94"/>
      <c r="DN392" s="94"/>
      <c r="DO392" s="94"/>
      <c r="DP392" s="94"/>
      <c r="DQ392" s="94"/>
      <c r="DR392" s="94"/>
      <c r="DS392" s="94"/>
      <c r="DT392" s="94"/>
      <c r="DU392" s="94"/>
      <c r="DV392" s="94"/>
      <c r="DW392" s="94"/>
      <c r="DX392" s="94"/>
      <c r="DY392" s="94"/>
      <c r="DZ392" s="94"/>
      <c r="EA392" s="94"/>
      <c r="EB392" s="94"/>
      <c r="EC392" s="94"/>
      <c r="ED392" s="94"/>
      <c r="EE392" s="94"/>
      <c r="EF392" s="94"/>
      <c r="EG392" s="94"/>
      <c r="EH392" s="94"/>
      <c r="EI392" s="94"/>
      <c r="EJ392" s="94"/>
      <c r="EK392" s="94"/>
      <c r="EL392" s="94"/>
      <c r="EM392" s="94"/>
      <c r="EN392" s="94"/>
      <c r="EO392" s="94"/>
      <c r="EP392" s="94"/>
      <c r="EQ392" s="94"/>
      <c r="ER392" s="94"/>
      <c r="ES392" s="94"/>
      <c r="ET392" s="94"/>
      <c r="EU392" s="94"/>
      <c r="EV392" s="94"/>
      <c r="EW392" s="94"/>
      <c r="EX392" s="94"/>
      <c r="EY392" s="94"/>
      <c r="EZ392" s="94"/>
      <c r="FA392" s="94"/>
      <c r="FB392" s="94"/>
      <c r="FC392" s="94"/>
      <c r="FD392" s="94"/>
      <c r="FE392" s="94"/>
      <c r="FF392" s="94"/>
      <c r="FG392" s="94"/>
      <c r="FH392" s="94"/>
      <c r="FI392" s="94"/>
      <c r="FJ392" s="94"/>
      <c r="FK392" s="94"/>
      <c r="FL392" s="94"/>
      <c r="FM392" s="94"/>
      <c r="FN392" s="94"/>
      <c r="FO392" s="94"/>
      <c r="FP392" s="94"/>
      <c r="FQ392" s="94"/>
      <c r="FR392" s="94"/>
      <c r="FS392" s="94"/>
      <c r="FT392" s="94"/>
      <c r="FU392" s="94"/>
      <c r="FV392" s="94"/>
      <c r="FW392" s="94"/>
      <c r="FX392" s="94"/>
      <c r="FY392" s="94"/>
      <c r="FZ392" s="94"/>
      <c r="GA392" s="94"/>
      <c r="GB392" s="94"/>
      <c r="GC392" s="94"/>
      <c r="GD392" s="94"/>
      <c r="GE392" s="94"/>
      <c r="GF392" s="94"/>
      <c r="GG392" s="94"/>
      <c r="GH392" s="94"/>
      <c r="GI392" s="94"/>
      <c r="GJ392" s="94"/>
      <c r="GK392" s="94"/>
      <c r="GL392" s="94"/>
      <c r="GM392" s="94"/>
      <c r="GN392" s="94"/>
      <c r="GO392" s="94"/>
      <c r="GP392" s="94"/>
      <c r="GQ392" s="94"/>
      <c r="GR392" s="94"/>
      <c r="GS392" s="94"/>
      <c r="GT392" s="94"/>
      <c r="GU392" s="94"/>
      <c r="GV392" s="94"/>
      <c r="GW392" s="94"/>
      <c r="GX392" s="94"/>
      <c r="GY392" s="94"/>
      <c r="GZ392" s="94"/>
      <c r="HA392" s="94"/>
      <c r="HB392" s="94"/>
      <c r="HC392" s="94"/>
      <c r="HD392" s="94"/>
      <c r="HE392" s="94"/>
      <c r="HF392" s="94"/>
      <c r="HG392" s="94"/>
      <c r="HH392" s="94"/>
      <c r="HI392" s="94"/>
      <c r="HJ392" s="94"/>
      <c r="HK392" s="94"/>
      <c r="HL392" s="94"/>
      <c r="HM392" s="94"/>
      <c r="HN392" s="94"/>
      <c r="HO392" s="94"/>
      <c r="HP392" s="94"/>
      <c r="HQ392" s="94"/>
      <c r="HR392" s="94"/>
      <c r="HS392" s="94"/>
      <c r="HT392" s="94"/>
      <c r="HU392" s="94"/>
      <c r="HV392" s="94"/>
      <c r="HW392" s="94"/>
      <c r="HX392" s="94"/>
      <c r="HY392" s="94"/>
      <c r="HZ392" s="94"/>
      <c r="IA392" s="94"/>
      <c r="IB392" s="94"/>
      <c r="IC392" s="94"/>
      <c r="ID392" s="94"/>
      <c r="IE392" s="94"/>
      <c r="IF392" s="94"/>
      <c r="IG392" s="94"/>
      <c r="IH392" s="94"/>
      <c r="II392" s="94"/>
      <c r="IJ392" s="94"/>
      <c r="IK392" s="94"/>
      <c r="IL392" s="94"/>
      <c r="IM392" s="94"/>
      <c r="IN392" s="94"/>
      <c r="IO392" s="94"/>
      <c r="IP392" s="94"/>
      <c r="IQ392" s="94"/>
      <c r="IR392" s="94"/>
      <c r="IS392" s="94"/>
      <c r="IT392" s="94"/>
      <c r="IU392" s="94"/>
      <c r="IV392" s="94"/>
      <c r="IW392" s="94"/>
      <c r="IX392" s="94"/>
      <c r="IY392" s="94"/>
      <c r="IZ392" s="94"/>
      <c r="JA392" s="94"/>
      <c r="JB392" s="94"/>
      <c r="JC392" s="94"/>
      <c r="JD392" s="94"/>
      <c r="JE392" s="94"/>
      <c r="JF392" s="94"/>
      <c r="JG392" s="94"/>
      <c r="JH392" s="94"/>
      <c r="JI392" s="94"/>
      <c r="JJ392" s="94"/>
      <c r="JK392" s="94"/>
      <c r="JL392" s="94"/>
      <c r="JM392" s="94"/>
      <c r="JN392" s="94"/>
      <c r="JO392" s="94"/>
      <c r="JP392" s="94"/>
      <c r="JQ392" s="94"/>
      <c r="JR392" s="94"/>
      <c r="JS392" s="94"/>
      <c r="JT392" s="94"/>
      <c r="JU392" s="94"/>
      <c r="JV392" s="94"/>
      <c r="JW392" s="94"/>
      <c r="JX392" s="94"/>
      <c r="JY392" s="94"/>
      <c r="JZ392" s="94"/>
      <c r="KA392" s="94"/>
      <c r="KB392" s="94"/>
      <c r="KC392" s="94"/>
      <c r="KD392" s="94"/>
      <c r="KE392" s="94"/>
      <c r="KF392" s="94"/>
      <c r="KG392" s="94"/>
      <c r="KH392" s="94"/>
      <c r="KI392" s="94"/>
      <c r="KJ392" s="94"/>
      <c r="KK392" s="94"/>
      <c r="KL392" s="94"/>
      <c r="KM392" s="94"/>
      <c r="KN392" s="94"/>
      <c r="KO392" s="94"/>
      <c r="KP392" s="94"/>
      <c r="KQ392" s="94"/>
      <c r="KR392" s="94"/>
      <c r="KS392" s="94"/>
      <c r="KT392" s="94"/>
      <c r="KU392" s="94"/>
      <c r="KV392" s="94"/>
      <c r="KW392" s="94"/>
      <c r="KX392" s="94"/>
      <c r="KY392" s="94"/>
      <c r="KZ392" s="94"/>
      <c r="LA392" s="94"/>
      <c r="LB392" s="94"/>
      <c r="LC392" s="94"/>
      <c r="LD392" s="94"/>
      <c r="LE392" s="94"/>
      <c r="LF392" s="94"/>
      <c r="LG392" s="94"/>
      <c r="LH392" s="94"/>
      <c r="LI392" s="94"/>
      <c r="LJ392" s="94"/>
      <c r="LK392" s="94"/>
      <c r="LL392" s="94"/>
      <c r="LM392" s="94"/>
      <c r="LN392" s="94"/>
      <c r="LO392" s="94"/>
      <c r="LP392" s="94"/>
      <c r="LQ392" s="94"/>
      <c r="LR392" s="94"/>
      <c r="LS392" s="94"/>
      <c r="LT392" s="94"/>
      <c r="LU392" s="94"/>
      <c r="LV392" s="94"/>
      <c r="LW392" s="94"/>
      <c r="LX392" s="94"/>
      <c r="LY392" s="94"/>
      <c r="LZ392" s="94"/>
      <c r="MA392" s="94"/>
      <c r="MB392" s="94"/>
      <c r="MC392" s="94"/>
      <c r="MD392" s="94"/>
      <c r="ME392" s="94"/>
      <c r="MF392" s="94"/>
      <c r="MG392" s="94"/>
      <c r="MH392" s="94"/>
      <c r="MI392" s="94"/>
      <c r="MJ392" s="94"/>
      <c r="MK392" s="94"/>
      <c r="ML392" s="94"/>
      <c r="MM392" s="94"/>
      <c r="MN392" s="94"/>
      <c r="MO392" s="94"/>
      <c r="MP392" s="94"/>
      <c r="MQ392" s="94"/>
      <c r="MR392" s="94"/>
      <c r="MS392" s="94"/>
      <c r="MT392" s="94"/>
      <c r="MU392" s="94"/>
      <c r="MV392" s="94"/>
      <c r="MW392" s="94"/>
      <c r="MX392" s="94"/>
      <c r="MY392" s="94"/>
      <c r="MZ392" s="94"/>
      <c r="NA392" s="94"/>
      <c r="NB392" s="94"/>
      <c r="NC392" s="94"/>
      <c r="ND392" s="94"/>
      <c r="NE392" s="94"/>
      <c r="NF392" s="94"/>
      <c r="NG392" s="94"/>
      <c r="NH392" s="94"/>
      <c r="NI392" s="94"/>
      <c r="NJ392" s="94"/>
      <c r="NK392" s="94"/>
      <c r="NL392" s="94"/>
      <c r="NM392" s="94"/>
      <c r="NN392" s="94"/>
      <c r="NO392" s="94"/>
      <c r="NP392" s="94"/>
      <c r="NQ392" s="94"/>
      <c r="NR392" s="94"/>
      <c r="NS392" s="94"/>
      <c r="NT392" s="94"/>
      <c r="NU392" s="94"/>
      <c r="NV392" s="94"/>
      <c r="NW392" s="94"/>
      <c r="NX392" s="94"/>
      <c r="NY392" s="94"/>
      <c r="NZ392" s="94"/>
      <c r="OA392" s="94"/>
      <c r="OB392" s="94"/>
      <c r="OC392" s="94"/>
      <c r="OD392" s="94"/>
      <c r="OE392" s="94"/>
      <c r="OF392" s="94"/>
      <c r="OG392" s="94"/>
      <c r="OH392" s="94"/>
      <c r="OI392" s="94"/>
      <c r="OJ392" s="94"/>
      <c r="OK392" s="94"/>
      <c r="OL392" s="94"/>
      <c r="OM392" s="94"/>
      <c r="ON392" s="94"/>
      <c r="OO392" s="94"/>
      <c r="OP392" s="94"/>
      <c r="OQ392" s="94"/>
      <c r="OR392" s="94"/>
      <c r="OS392" s="94"/>
      <c r="OT392" s="94"/>
      <c r="OU392" s="94"/>
      <c r="OV392" s="94"/>
      <c r="OW392" s="94"/>
      <c r="OX392" s="94"/>
      <c r="OY392" s="94"/>
      <c r="OZ392" s="94"/>
      <c r="PA392" s="94"/>
      <c r="PB392" s="94"/>
      <c r="PC392" s="94"/>
      <c r="PD392" s="94"/>
      <c r="PE392" s="94"/>
      <c r="PF392" s="94"/>
      <c r="PG392" s="94"/>
      <c r="PH392" s="94"/>
      <c r="PI392" s="94"/>
      <c r="PJ392" s="94"/>
      <c r="PK392" s="94"/>
      <c r="PL392" s="94"/>
      <c r="PM392" s="94"/>
      <c r="PN392" s="94"/>
      <c r="PO392" s="94"/>
      <c r="PP392" s="94"/>
      <c r="PQ392" s="94"/>
      <c r="PR392" s="94"/>
      <c r="PS392" s="94"/>
      <c r="PT392" s="94"/>
      <c r="PU392" s="94"/>
      <c r="PV392" s="94"/>
      <c r="PW392" s="94"/>
      <c r="PX392" s="94"/>
      <c r="PY392" s="94"/>
      <c r="PZ392" s="94"/>
      <c r="QA392" s="94"/>
      <c r="QB392" s="94"/>
      <c r="QC392" s="94"/>
      <c r="QD392" s="94"/>
      <c r="QE392" s="94"/>
      <c r="QF392" s="94"/>
      <c r="QG392" s="94"/>
      <c r="QH392" s="94"/>
      <c r="QI392" s="94"/>
      <c r="QJ392" s="94"/>
      <c r="QK392" s="94"/>
      <c r="QL392" s="94"/>
      <c r="QM392" s="94"/>
      <c r="QN392" s="94"/>
      <c r="QO392" s="94"/>
      <c r="QP392" s="94"/>
      <c r="QQ392" s="94"/>
      <c r="QR392" s="94"/>
      <c r="QS392" s="94"/>
      <c r="QT392" s="94"/>
      <c r="QU392" s="94"/>
      <c r="QV392" s="94"/>
      <c r="QW392" s="94"/>
      <c r="QX392" s="94"/>
      <c r="QY392" s="94"/>
      <c r="QZ392" s="94"/>
      <c r="RA392" s="94"/>
      <c r="RB392" s="94"/>
      <c r="RC392" s="94"/>
      <c r="RD392" s="94"/>
      <c r="RE392" s="94"/>
      <c r="RF392" s="94"/>
      <c r="RG392" s="94"/>
      <c r="RH392" s="94"/>
      <c r="RI392" s="94"/>
      <c r="RJ392" s="94"/>
      <c r="RK392" s="94"/>
      <c r="RL392" s="94"/>
      <c r="RM392" s="94"/>
      <c r="RN392" s="94"/>
      <c r="RO392" s="94"/>
      <c r="RP392" s="94"/>
      <c r="RQ392" s="94"/>
      <c r="RR392" s="94"/>
      <c r="RS392" s="94"/>
      <c r="RT392" s="94"/>
      <c r="RU392" s="94"/>
      <c r="RV392" s="94"/>
      <c r="RW392" s="94"/>
      <c r="RX392" s="94"/>
      <c r="RY392" s="94"/>
      <c r="RZ392" s="94"/>
      <c r="SA392" s="94"/>
      <c r="SB392" s="94"/>
      <c r="SC392" s="94"/>
      <c r="SD392" s="94"/>
      <c r="SE392" s="94"/>
      <c r="SF392" s="94"/>
      <c r="SG392" s="94"/>
      <c r="SH392" s="94"/>
      <c r="SI392" s="94"/>
      <c r="SJ392" s="94"/>
      <c r="SK392" s="94"/>
      <c r="SL392" s="94"/>
      <c r="SM392" s="94"/>
      <c r="SN392" s="94"/>
      <c r="SO392" s="94"/>
      <c r="SP392" s="94"/>
      <c r="SQ392" s="94"/>
      <c r="SR392" s="94"/>
      <c r="SS392" s="94"/>
      <c r="ST392" s="94"/>
      <c r="SU392" s="94"/>
      <c r="SV392" s="94"/>
      <c r="SW392" s="94"/>
      <c r="SX392" s="94"/>
      <c r="SY392" s="94"/>
      <c r="SZ392" s="94"/>
      <c r="TA392" s="94"/>
      <c r="TB392" s="94"/>
      <c r="TC392" s="94"/>
      <c r="TD392" s="94"/>
      <c r="TE392" s="94"/>
      <c r="TF392" s="94"/>
      <c r="TG392" s="94"/>
      <c r="TH392" s="94"/>
      <c r="TI392" s="94"/>
      <c r="TJ392" s="94"/>
      <c r="TK392" s="94"/>
      <c r="TL392" s="94"/>
      <c r="TM392" s="94"/>
      <c r="TN392" s="94"/>
      <c r="TO392" s="94"/>
      <c r="TP392" s="94"/>
      <c r="TQ392" s="94"/>
      <c r="TR392" s="94"/>
      <c r="TS392" s="94"/>
      <c r="TT392" s="94"/>
      <c r="TU392" s="94"/>
      <c r="TV392" s="94"/>
      <c r="TW392" s="94"/>
      <c r="TX392" s="94"/>
      <c r="TY392" s="94"/>
      <c r="TZ392" s="94"/>
      <c r="UA392" s="94"/>
      <c r="UB392" s="94"/>
      <c r="UC392" s="94"/>
      <c r="UD392" s="94"/>
      <c r="UE392" s="94"/>
      <c r="UF392" s="94"/>
      <c r="UG392" s="94"/>
      <c r="UH392" s="94"/>
      <c r="UI392" s="94"/>
      <c r="UJ392" s="94"/>
      <c r="UK392" s="94"/>
      <c r="UL392" s="94"/>
      <c r="UM392" s="94"/>
      <c r="UN392" s="94"/>
      <c r="UO392" s="94"/>
      <c r="UP392" s="94"/>
      <c r="UQ392" s="94"/>
      <c r="UR392" s="94"/>
      <c r="US392" s="94"/>
      <c r="UT392" s="94"/>
      <c r="UU392" s="94"/>
      <c r="UV392" s="94"/>
      <c r="UW392" s="94"/>
      <c r="UX392" s="94"/>
      <c r="UY392" s="94"/>
      <c r="UZ392" s="94"/>
      <c r="VA392" s="94"/>
      <c r="VB392" s="94"/>
      <c r="VC392" s="94"/>
      <c r="VD392" s="94"/>
      <c r="VE392" s="94"/>
      <c r="VF392" s="94"/>
    </row>
    <row r="393" spans="1:578" s="98" customFormat="1" ht="15">
      <c r="A393" s="84">
        <v>19</v>
      </c>
      <c r="B393" s="29" t="s">
        <v>43</v>
      </c>
      <c r="C393" s="85" t="s">
        <v>44</v>
      </c>
      <c r="D393" s="86">
        <v>203</v>
      </c>
      <c r="E393" s="85" t="s">
        <v>45</v>
      </c>
      <c r="F393" s="29" t="s">
        <v>46</v>
      </c>
      <c r="G393" s="29" t="s">
        <v>943</v>
      </c>
      <c r="H393" s="26" t="s">
        <v>944</v>
      </c>
      <c r="I393" s="89">
        <v>42476</v>
      </c>
      <c r="J393" s="90" t="s">
        <v>260</v>
      </c>
      <c r="K393" s="90"/>
      <c r="L393" s="88">
        <v>40</v>
      </c>
      <c r="M393" s="88" t="s">
        <v>54</v>
      </c>
      <c r="N393" s="88" t="s">
        <v>59</v>
      </c>
      <c r="O393" s="36" t="s">
        <v>261</v>
      </c>
      <c r="P393" s="87" t="s">
        <v>1184</v>
      </c>
      <c r="Q393" s="87" t="s">
        <v>1150</v>
      </c>
      <c r="R393" s="88">
        <v>1</v>
      </c>
      <c r="S393" s="92">
        <v>13405</v>
      </c>
      <c r="T393" s="92">
        <v>600</v>
      </c>
      <c r="U393" s="92"/>
      <c r="V393" s="91">
        <f t="shared" si="165"/>
        <v>14005</v>
      </c>
      <c r="W393" s="92"/>
      <c r="X393" s="92"/>
      <c r="Y393" s="92">
        <f t="shared" si="166"/>
        <v>14005</v>
      </c>
      <c r="Z393" s="92">
        <v>1046</v>
      </c>
      <c r="AA393" s="92">
        <v>666</v>
      </c>
      <c r="AB393" s="93"/>
      <c r="AC393" s="92">
        <f t="shared" si="167"/>
        <v>2450.875</v>
      </c>
      <c r="AD393" s="92">
        <f t="shared" si="168"/>
        <v>420.15</v>
      </c>
      <c r="AE393" s="92">
        <f t="shared" si="169"/>
        <v>714.255</v>
      </c>
      <c r="AF393" s="92">
        <f t="shared" si="170"/>
        <v>280.10000000000002</v>
      </c>
      <c r="AG393" s="92">
        <f t="shared" si="171"/>
        <v>2619.5</v>
      </c>
      <c r="AH393" s="92">
        <f t="shared" si="172"/>
        <v>26195</v>
      </c>
      <c r="AI393" s="92">
        <f t="shared" si="173"/>
        <v>7858.5</v>
      </c>
      <c r="AJ393" s="92">
        <f t="shared" si="174"/>
        <v>22638.463333333333</v>
      </c>
      <c r="AK393" s="92">
        <f t="shared" si="175"/>
        <v>271661.56</v>
      </c>
      <c r="AL393" s="92"/>
      <c r="AM393" s="92"/>
      <c r="AN393" s="92"/>
      <c r="AO393" s="92"/>
      <c r="AP393" s="97"/>
      <c r="AQ393" s="94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  <c r="BR393" s="97"/>
      <c r="BS393" s="97"/>
      <c r="BT393" s="97"/>
      <c r="BU393" s="97"/>
      <c r="BV393" s="97"/>
      <c r="BW393" s="97"/>
      <c r="BX393" s="97"/>
      <c r="BY393" s="97"/>
      <c r="BZ393" s="97"/>
      <c r="CA393" s="97"/>
      <c r="CB393" s="97"/>
      <c r="CC393" s="97"/>
      <c r="CD393" s="97"/>
      <c r="CE393" s="97"/>
      <c r="CF393" s="97"/>
      <c r="CG393" s="97"/>
      <c r="CH393" s="97"/>
      <c r="CI393" s="97"/>
      <c r="CJ393" s="97"/>
      <c r="CK393" s="97"/>
      <c r="CL393" s="97"/>
      <c r="CM393" s="97"/>
      <c r="CN393" s="97"/>
      <c r="CO393" s="97"/>
      <c r="CP393" s="97"/>
      <c r="CQ393" s="97"/>
      <c r="CR393" s="97"/>
      <c r="CS393" s="97"/>
      <c r="CT393" s="97"/>
      <c r="CU393" s="97"/>
      <c r="CV393" s="97"/>
      <c r="CW393" s="97"/>
      <c r="CX393" s="97"/>
      <c r="CY393" s="97"/>
      <c r="CZ393" s="97"/>
      <c r="DA393" s="97"/>
      <c r="DB393" s="97"/>
      <c r="DC393" s="97"/>
      <c r="DD393" s="97"/>
      <c r="DE393" s="97"/>
      <c r="DF393" s="97"/>
      <c r="DG393" s="97"/>
      <c r="DH393" s="97"/>
      <c r="DI393" s="97"/>
      <c r="DJ393" s="97"/>
      <c r="DK393" s="97"/>
      <c r="DL393" s="97"/>
      <c r="DM393" s="97"/>
      <c r="DN393" s="97"/>
      <c r="DO393" s="97"/>
      <c r="DP393" s="97"/>
      <c r="DQ393" s="97"/>
      <c r="DR393" s="97"/>
      <c r="DS393" s="97"/>
      <c r="DT393" s="97"/>
      <c r="DU393" s="97"/>
      <c r="DV393" s="97"/>
      <c r="DW393" s="97"/>
      <c r="DX393" s="97"/>
      <c r="DY393" s="97"/>
      <c r="DZ393" s="97"/>
      <c r="EA393" s="97"/>
      <c r="EB393" s="97"/>
      <c r="EC393" s="97"/>
      <c r="ED393" s="97"/>
      <c r="EE393" s="97"/>
      <c r="EF393" s="97"/>
      <c r="EG393" s="97"/>
      <c r="EH393" s="97"/>
      <c r="EI393" s="97"/>
      <c r="EJ393" s="97"/>
      <c r="EK393" s="97"/>
      <c r="EL393" s="97"/>
      <c r="EM393" s="97"/>
      <c r="EN393" s="97"/>
      <c r="EO393" s="97"/>
      <c r="EP393" s="97"/>
      <c r="EQ393" s="97"/>
      <c r="ER393" s="97"/>
      <c r="ES393" s="97"/>
      <c r="ET393" s="97"/>
      <c r="EU393" s="97"/>
      <c r="EV393" s="97"/>
      <c r="EW393" s="97"/>
      <c r="EX393" s="97"/>
      <c r="EY393" s="97"/>
      <c r="EZ393" s="97"/>
      <c r="FA393" s="97"/>
      <c r="FB393" s="97"/>
      <c r="FC393" s="97"/>
      <c r="FD393" s="97"/>
      <c r="FE393" s="97"/>
      <c r="FF393" s="97"/>
      <c r="FG393" s="97"/>
      <c r="FH393" s="97"/>
      <c r="FI393" s="97"/>
      <c r="FJ393" s="97"/>
      <c r="FK393" s="97"/>
      <c r="FL393" s="97"/>
      <c r="FM393" s="97"/>
      <c r="FN393" s="97"/>
      <c r="FO393" s="97"/>
      <c r="FP393" s="97"/>
      <c r="FQ393" s="97"/>
      <c r="FR393" s="97"/>
      <c r="FS393" s="97"/>
      <c r="FT393" s="97"/>
      <c r="FU393" s="97"/>
      <c r="FV393" s="97"/>
      <c r="FW393" s="97"/>
      <c r="FX393" s="97"/>
      <c r="FY393" s="97"/>
      <c r="FZ393" s="97"/>
      <c r="GA393" s="97"/>
      <c r="GB393" s="97"/>
      <c r="GC393" s="97"/>
      <c r="GD393" s="97"/>
      <c r="GE393" s="97"/>
      <c r="GF393" s="97"/>
      <c r="GG393" s="97"/>
      <c r="GH393" s="97"/>
      <c r="GI393" s="97"/>
      <c r="GJ393" s="97"/>
      <c r="GK393" s="97"/>
      <c r="GL393" s="97"/>
      <c r="GM393" s="97"/>
      <c r="GN393" s="97"/>
      <c r="GO393" s="97"/>
      <c r="GP393" s="97"/>
      <c r="GQ393" s="97"/>
      <c r="GR393" s="97"/>
      <c r="GS393" s="97"/>
      <c r="GT393" s="97"/>
      <c r="GU393" s="97"/>
      <c r="GV393" s="97"/>
      <c r="GW393" s="97"/>
      <c r="GX393" s="97"/>
      <c r="GY393" s="97"/>
      <c r="GZ393" s="97"/>
      <c r="HA393" s="97"/>
      <c r="HB393" s="97"/>
      <c r="HC393" s="97"/>
      <c r="HD393" s="97"/>
      <c r="HE393" s="97"/>
      <c r="HF393" s="97"/>
      <c r="HG393" s="97"/>
      <c r="HH393" s="97"/>
      <c r="HI393" s="97"/>
      <c r="HJ393" s="97"/>
      <c r="HK393" s="97"/>
      <c r="HL393" s="97"/>
      <c r="HM393" s="97"/>
      <c r="HN393" s="97"/>
      <c r="HO393" s="97"/>
      <c r="HP393" s="97"/>
      <c r="HQ393" s="97"/>
      <c r="HR393" s="97"/>
      <c r="HS393" s="97"/>
      <c r="HT393" s="97"/>
      <c r="HU393" s="97"/>
      <c r="HV393" s="97"/>
      <c r="HW393" s="97"/>
      <c r="HX393" s="97"/>
      <c r="HY393" s="97"/>
      <c r="HZ393" s="97"/>
      <c r="IA393" s="97"/>
      <c r="IB393" s="97"/>
      <c r="IC393" s="97"/>
      <c r="ID393" s="97"/>
      <c r="IE393" s="97"/>
      <c r="IF393" s="97"/>
      <c r="IG393" s="97"/>
      <c r="IH393" s="97"/>
      <c r="II393" s="97"/>
      <c r="IJ393" s="97"/>
      <c r="IK393" s="97"/>
      <c r="IL393" s="97"/>
      <c r="IM393" s="97"/>
      <c r="IN393" s="97"/>
      <c r="IO393" s="97"/>
      <c r="IP393" s="97"/>
      <c r="IQ393" s="97"/>
      <c r="IR393" s="97"/>
      <c r="IS393" s="97"/>
      <c r="IT393" s="97"/>
      <c r="IU393" s="97"/>
      <c r="IV393" s="97"/>
      <c r="IW393" s="97"/>
      <c r="IX393" s="97"/>
      <c r="IY393" s="97"/>
      <c r="IZ393" s="97"/>
      <c r="JA393" s="97"/>
      <c r="JB393" s="97"/>
      <c r="JC393" s="97"/>
      <c r="JD393" s="97"/>
      <c r="JE393" s="97"/>
      <c r="JF393" s="97"/>
      <c r="JG393" s="97"/>
      <c r="JH393" s="97"/>
      <c r="JI393" s="97"/>
      <c r="JJ393" s="97"/>
      <c r="JK393" s="97"/>
      <c r="JL393" s="97"/>
      <c r="JM393" s="97"/>
      <c r="JN393" s="97"/>
      <c r="JO393" s="97"/>
      <c r="JP393" s="97"/>
      <c r="JQ393" s="97"/>
      <c r="JR393" s="97"/>
      <c r="JS393" s="97"/>
      <c r="JT393" s="97"/>
      <c r="JU393" s="97"/>
      <c r="JV393" s="97"/>
      <c r="JW393" s="97"/>
      <c r="JX393" s="97"/>
      <c r="JY393" s="97"/>
      <c r="JZ393" s="97"/>
      <c r="KA393" s="97"/>
      <c r="KB393" s="97"/>
      <c r="KC393" s="97"/>
      <c r="KD393" s="97"/>
      <c r="KE393" s="97"/>
      <c r="KF393" s="97"/>
      <c r="KG393" s="97"/>
      <c r="KH393" s="97"/>
      <c r="KI393" s="97"/>
      <c r="KJ393" s="97"/>
      <c r="KK393" s="97"/>
      <c r="KL393" s="97"/>
      <c r="KM393" s="97"/>
      <c r="KN393" s="97"/>
      <c r="KO393" s="97"/>
      <c r="KP393" s="97"/>
      <c r="KQ393" s="97"/>
      <c r="KR393" s="97"/>
      <c r="KS393" s="97"/>
      <c r="KT393" s="97"/>
      <c r="KU393" s="97"/>
      <c r="KV393" s="97"/>
      <c r="KW393" s="97"/>
      <c r="KX393" s="97"/>
      <c r="KY393" s="97"/>
      <c r="KZ393" s="97"/>
      <c r="LA393" s="97"/>
      <c r="LB393" s="97"/>
      <c r="LC393" s="97"/>
      <c r="LD393" s="97"/>
      <c r="LE393" s="97"/>
      <c r="LF393" s="97"/>
      <c r="LG393" s="97"/>
      <c r="LH393" s="97"/>
      <c r="LI393" s="97"/>
      <c r="LJ393" s="97"/>
      <c r="LK393" s="97"/>
      <c r="LL393" s="97"/>
      <c r="LM393" s="97"/>
      <c r="LN393" s="97"/>
      <c r="LO393" s="97"/>
      <c r="LP393" s="97"/>
      <c r="LQ393" s="97"/>
      <c r="LR393" s="97"/>
      <c r="LS393" s="97"/>
      <c r="LT393" s="97"/>
      <c r="LU393" s="97"/>
      <c r="LV393" s="97"/>
      <c r="LW393" s="97"/>
      <c r="LX393" s="97"/>
      <c r="LY393" s="97"/>
      <c r="LZ393" s="97"/>
      <c r="MA393" s="97"/>
      <c r="MB393" s="97"/>
      <c r="MC393" s="97"/>
      <c r="MD393" s="97"/>
      <c r="ME393" s="97"/>
      <c r="MF393" s="97"/>
      <c r="MG393" s="97"/>
      <c r="MH393" s="97"/>
      <c r="MI393" s="97"/>
      <c r="MJ393" s="97"/>
      <c r="MK393" s="97"/>
      <c r="ML393" s="97"/>
      <c r="MM393" s="97"/>
      <c r="MN393" s="97"/>
      <c r="MO393" s="97"/>
      <c r="MP393" s="97"/>
      <c r="MQ393" s="97"/>
      <c r="MR393" s="97"/>
      <c r="MS393" s="97"/>
      <c r="MT393" s="97"/>
      <c r="MU393" s="97"/>
      <c r="MV393" s="97"/>
      <c r="MW393" s="97"/>
      <c r="MX393" s="97"/>
      <c r="MY393" s="97"/>
      <c r="MZ393" s="97"/>
      <c r="NA393" s="97"/>
      <c r="NB393" s="97"/>
      <c r="NC393" s="97"/>
      <c r="ND393" s="97"/>
      <c r="NE393" s="97"/>
      <c r="NF393" s="97"/>
      <c r="NG393" s="97"/>
      <c r="NH393" s="97"/>
      <c r="NI393" s="97"/>
      <c r="NJ393" s="97"/>
      <c r="NK393" s="97"/>
      <c r="NL393" s="97"/>
      <c r="NM393" s="97"/>
      <c r="NN393" s="97"/>
      <c r="NO393" s="97"/>
      <c r="NP393" s="97"/>
      <c r="NQ393" s="97"/>
      <c r="NR393" s="97"/>
      <c r="NS393" s="97"/>
      <c r="NT393" s="97"/>
      <c r="NU393" s="97"/>
      <c r="NV393" s="97"/>
      <c r="NW393" s="97"/>
      <c r="NX393" s="97"/>
      <c r="NY393" s="97"/>
      <c r="NZ393" s="97"/>
      <c r="OA393" s="97"/>
      <c r="OB393" s="97"/>
      <c r="OC393" s="97"/>
      <c r="OD393" s="97"/>
      <c r="OE393" s="97"/>
      <c r="OF393" s="97"/>
      <c r="OG393" s="97"/>
      <c r="OH393" s="97"/>
      <c r="OI393" s="97"/>
      <c r="OJ393" s="97"/>
      <c r="OK393" s="97"/>
      <c r="OL393" s="97"/>
      <c r="OM393" s="97"/>
      <c r="ON393" s="97"/>
      <c r="OO393" s="97"/>
      <c r="OP393" s="97"/>
      <c r="OQ393" s="97"/>
      <c r="OR393" s="97"/>
      <c r="OS393" s="97"/>
      <c r="OT393" s="97"/>
      <c r="OU393" s="97"/>
      <c r="OV393" s="97"/>
      <c r="OW393" s="97"/>
      <c r="OX393" s="97"/>
      <c r="OY393" s="97"/>
      <c r="OZ393" s="97"/>
      <c r="PA393" s="97"/>
      <c r="PB393" s="97"/>
      <c r="PC393" s="97"/>
      <c r="PD393" s="97"/>
      <c r="PE393" s="97"/>
      <c r="PF393" s="97"/>
      <c r="PG393" s="97"/>
      <c r="PH393" s="97"/>
      <c r="PI393" s="97"/>
      <c r="PJ393" s="97"/>
      <c r="PK393" s="97"/>
      <c r="PL393" s="97"/>
      <c r="PM393" s="97"/>
      <c r="PN393" s="97"/>
      <c r="PO393" s="97"/>
      <c r="PP393" s="97"/>
      <c r="PQ393" s="97"/>
      <c r="PR393" s="97"/>
      <c r="PS393" s="97"/>
      <c r="PT393" s="97"/>
      <c r="PU393" s="97"/>
      <c r="PV393" s="97"/>
      <c r="PW393" s="97"/>
      <c r="PX393" s="97"/>
      <c r="PY393" s="97"/>
      <c r="PZ393" s="97"/>
      <c r="QA393" s="97"/>
      <c r="QB393" s="97"/>
      <c r="QC393" s="97"/>
      <c r="QD393" s="97"/>
      <c r="QE393" s="97"/>
      <c r="QF393" s="97"/>
      <c r="QG393" s="97"/>
      <c r="QH393" s="97"/>
      <c r="QI393" s="97"/>
      <c r="QJ393" s="97"/>
      <c r="QK393" s="97"/>
      <c r="QL393" s="97"/>
      <c r="QM393" s="97"/>
      <c r="QN393" s="97"/>
      <c r="QO393" s="97"/>
      <c r="QP393" s="97"/>
      <c r="QQ393" s="97"/>
      <c r="QR393" s="97"/>
      <c r="QS393" s="97"/>
      <c r="QT393" s="97"/>
      <c r="QU393" s="97"/>
      <c r="QV393" s="97"/>
      <c r="QW393" s="97"/>
      <c r="QX393" s="97"/>
      <c r="QY393" s="97"/>
      <c r="QZ393" s="97"/>
      <c r="RA393" s="97"/>
      <c r="RB393" s="97"/>
      <c r="RC393" s="97"/>
      <c r="RD393" s="97"/>
      <c r="RE393" s="97"/>
      <c r="RF393" s="97"/>
      <c r="RG393" s="97"/>
      <c r="RH393" s="97"/>
      <c r="RI393" s="97"/>
      <c r="RJ393" s="97"/>
      <c r="RK393" s="97"/>
      <c r="RL393" s="97"/>
      <c r="RM393" s="97"/>
      <c r="RN393" s="97"/>
      <c r="RO393" s="97"/>
      <c r="RP393" s="97"/>
      <c r="RQ393" s="97"/>
      <c r="RR393" s="97"/>
      <c r="RS393" s="97"/>
      <c r="RT393" s="97"/>
      <c r="RU393" s="97"/>
      <c r="RV393" s="97"/>
      <c r="RW393" s="97"/>
      <c r="RX393" s="97"/>
      <c r="RY393" s="97"/>
      <c r="RZ393" s="97"/>
      <c r="SA393" s="97"/>
      <c r="SB393" s="97"/>
      <c r="SC393" s="97"/>
      <c r="SD393" s="97"/>
      <c r="SE393" s="97"/>
      <c r="SF393" s="97"/>
      <c r="SG393" s="97"/>
      <c r="SH393" s="97"/>
      <c r="SI393" s="97"/>
      <c r="SJ393" s="97"/>
      <c r="SK393" s="97"/>
      <c r="SL393" s="97"/>
      <c r="SM393" s="97"/>
      <c r="SN393" s="97"/>
      <c r="SO393" s="97"/>
      <c r="SP393" s="97"/>
      <c r="SQ393" s="97"/>
      <c r="SR393" s="97"/>
      <c r="SS393" s="97"/>
      <c r="ST393" s="97"/>
      <c r="SU393" s="97"/>
      <c r="SV393" s="97"/>
      <c r="SW393" s="97"/>
      <c r="SX393" s="97"/>
      <c r="SY393" s="97"/>
      <c r="SZ393" s="97"/>
      <c r="TA393" s="97"/>
      <c r="TB393" s="97"/>
      <c r="TC393" s="97"/>
      <c r="TD393" s="97"/>
      <c r="TE393" s="97"/>
      <c r="TF393" s="97"/>
      <c r="TG393" s="97"/>
      <c r="TH393" s="97"/>
      <c r="TI393" s="97"/>
      <c r="TJ393" s="97"/>
      <c r="TK393" s="97"/>
      <c r="TL393" s="97"/>
      <c r="TM393" s="97"/>
      <c r="TN393" s="97"/>
      <c r="TO393" s="97"/>
      <c r="TP393" s="97"/>
      <c r="TQ393" s="97"/>
      <c r="TR393" s="97"/>
      <c r="TS393" s="97"/>
      <c r="TT393" s="97"/>
      <c r="TU393" s="97"/>
      <c r="TV393" s="97"/>
      <c r="TW393" s="97"/>
      <c r="TX393" s="97"/>
      <c r="TY393" s="97"/>
      <c r="TZ393" s="97"/>
      <c r="UA393" s="97"/>
      <c r="UB393" s="97"/>
      <c r="UC393" s="97"/>
      <c r="UD393" s="97"/>
      <c r="UE393" s="97"/>
      <c r="UF393" s="97"/>
      <c r="UG393" s="97"/>
      <c r="UH393" s="97"/>
      <c r="UI393" s="97"/>
      <c r="UJ393" s="97"/>
      <c r="UK393" s="97"/>
      <c r="UL393" s="97"/>
      <c r="UM393" s="97"/>
      <c r="UN393" s="97"/>
      <c r="UO393" s="97"/>
      <c r="UP393" s="97"/>
      <c r="UQ393" s="97"/>
      <c r="UR393" s="97"/>
      <c r="US393" s="97"/>
      <c r="UT393" s="97"/>
      <c r="UU393" s="97"/>
      <c r="UV393" s="97"/>
      <c r="UW393" s="97"/>
      <c r="UX393" s="97"/>
      <c r="UY393" s="97"/>
      <c r="UZ393" s="97"/>
      <c r="VA393" s="97"/>
      <c r="VB393" s="97"/>
      <c r="VC393" s="97"/>
      <c r="VD393" s="97"/>
      <c r="VE393" s="97"/>
      <c r="VF393" s="97"/>
    </row>
    <row r="394" spans="1:578" s="98" customFormat="1" ht="15">
      <c r="A394" s="84">
        <v>20</v>
      </c>
      <c r="B394" s="29" t="s">
        <v>43</v>
      </c>
      <c r="C394" s="85" t="s">
        <v>44</v>
      </c>
      <c r="D394" s="86">
        <v>203</v>
      </c>
      <c r="E394" s="85" t="s">
        <v>45</v>
      </c>
      <c r="F394" s="29" t="s">
        <v>46</v>
      </c>
      <c r="G394" s="29" t="s">
        <v>945</v>
      </c>
      <c r="H394" s="26" t="s">
        <v>946</v>
      </c>
      <c r="I394" s="89">
        <v>37536</v>
      </c>
      <c r="J394" s="90" t="s">
        <v>58</v>
      </c>
      <c r="K394" s="90"/>
      <c r="L394" s="88">
        <v>40</v>
      </c>
      <c r="M394" s="88" t="s">
        <v>54</v>
      </c>
      <c r="N394" s="88" t="s">
        <v>59</v>
      </c>
      <c r="O394" s="36" t="s">
        <v>947</v>
      </c>
      <c r="P394" s="87" t="s">
        <v>1184</v>
      </c>
      <c r="Q394" s="87" t="s">
        <v>1150</v>
      </c>
      <c r="R394" s="88">
        <v>1</v>
      </c>
      <c r="S394" s="92">
        <v>14762</v>
      </c>
      <c r="T394" s="92">
        <v>600</v>
      </c>
      <c r="U394" s="92"/>
      <c r="V394" s="91">
        <f t="shared" si="165"/>
        <v>15362</v>
      </c>
      <c r="W394" s="92"/>
      <c r="X394" s="92"/>
      <c r="Y394" s="92">
        <f t="shared" si="166"/>
        <v>15362</v>
      </c>
      <c r="Z394" s="92">
        <v>1114</v>
      </c>
      <c r="AA394" s="92">
        <v>679</v>
      </c>
      <c r="AB394" s="93">
        <f>102.68*4</f>
        <v>410.72</v>
      </c>
      <c r="AC394" s="92">
        <f t="shared" si="167"/>
        <v>2688.35</v>
      </c>
      <c r="AD394" s="92">
        <f t="shared" si="168"/>
        <v>460.85999999999996</v>
      </c>
      <c r="AE394" s="92">
        <f t="shared" si="169"/>
        <v>783.46199999999999</v>
      </c>
      <c r="AF394" s="92">
        <f t="shared" si="170"/>
        <v>307.24</v>
      </c>
      <c r="AG394" s="92">
        <f t="shared" si="171"/>
        <v>2859.166666666667</v>
      </c>
      <c r="AH394" s="92">
        <f t="shared" si="172"/>
        <v>28591.666666666668</v>
      </c>
      <c r="AI394" s="92">
        <f t="shared" si="173"/>
        <v>8577.5</v>
      </c>
      <c r="AJ394" s="92">
        <f t="shared" si="174"/>
        <v>25141.326444444447</v>
      </c>
      <c r="AK394" s="92">
        <f t="shared" si="175"/>
        <v>301695.91733333335</v>
      </c>
      <c r="AL394" s="92"/>
      <c r="AM394" s="92"/>
      <c r="AN394" s="92"/>
      <c r="AO394" s="92"/>
      <c r="AP394" s="97"/>
      <c r="AQ394" s="94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  <c r="CF394" s="97"/>
      <c r="CG394" s="97"/>
      <c r="CH394" s="97"/>
      <c r="CI394" s="97"/>
      <c r="CJ394" s="97"/>
      <c r="CK394" s="97"/>
      <c r="CL394" s="97"/>
      <c r="CM394" s="97"/>
      <c r="CN394" s="97"/>
      <c r="CO394" s="97"/>
      <c r="CP394" s="97"/>
      <c r="CQ394" s="97"/>
      <c r="CR394" s="97"/>
      <c r="CS394" s="97"/>
      <c r="CT394" s="97"/>
      <c r="CU394" s="97"/>
      <c r="CV394" s="97"/>
      <c r="CW394" s="97"/>
      <c r="CX394" s="97"/>
      <c r="CY394" s="97"/>
      <c r="CZ394" s="97"/>
      <c r="DA394" s="97"/>
      <c r="DB394" s="97"/>
      <c r="DC394" s="97"/>
      <c r="DD394" s="97"/>
      <c r="DE394" s="97"/>
      <c r="DF394" s="97"/>
      <c r="DG394" s="97"/>
      <c r="DH394" s="97"/>
      <c r="DI394" s="97"/>
      <c r="DJ394" s="97"/>
      <c r="DK394" s="97"/>
      <c r="DL394" s="97"/>
      <c r="DM394" s="97"/>
      <c r="DN394" s="97"/>
      <c r="DO394" s="97"/>
      <c r="DP394" s="97"/>
      <c r="DQ394" s="97"/>
      <c r="DR394" s="97"/>
      <c r="DS394" s="97"/>
      <c r="DT394" s="97"/>
      <c r="DU394" s="97"/>
      <c r="DV394" s="97"/>
      <c r="DW394" s="97"/>
      <c r="DX394" s="97"/>
      <c r="DY394" s="97"/>
      <c r="DZ394" s="97"/>
      <c r="EA394" s="97"/>
      <c r="EB394" s="97"/>
      <c r="EC394" s="97"/>
      <c r="ED394" s="97"/>
      <c r="EE394" s="97"/>
      <c r="EF394" s="97"/>
      <c r="EG394" s="97"/>
      <c r="EH394" s="97"/>
      <c r="EI394" s="97"/>
      <c r="EJ394" s="97"/>
      <c r="EK394" s="97"/>
      <c r="EL394" s="97"/>
      <c r="EM394" s="97"/>
      <c r="EN394" s="97"/>
      <c r="EO394" s="97"/>
      <c r="EP394" s="97"/>
      <c r="EQ394" s="97"/>
      <c r="ER394" s="97"/>
      <c r="ES394" s="97"/>
      <c r="ET394" s="97"/>
      <c r="EU394" s="97"/>
      <c r="EV394" s="97"/>
      <c r="EW394" s="97"/>
      <c r="EX394" s="97"/>
      <c r="EY394" s="97"/>
      <c r="EZ394" s="97"/>
      <c r="FA394" s="97"/>
      <c r="FB394" s="97"/>
      <c r="FC394" s="97"/>
      <c r="FD394" s="97"/>
      <c r="FE394" s="97"/>
      <c r="FF394" s="97"/>
      <c r="FG394" s="97"/>
      <c r="FH394" s="97"/>
      <c r="FI394" s="97"/>
      <c r="FJ394" s="97"/>
      <c r="FK394" s="97"/>
      <c r="FL394" s="97"/>
      <c r="FM394" s="97"/>
      <c r="FN394" s="97"/>
      <c r="FO394" s="97"/>
      <c r="FP394" s="97"/>
      <c r="FQ394" s="97"/>
      <c r="FR394" s="97"/>
      <c r="FS394" s="97"/>
      <c r="FT394" s="97"/>
      <c r="FU394" s="97"/>
      <c r="FV394" s="97"/>
      <c r="FW394" s="97"/>
      <c r="FX394" s="97"/>
      <c r="FY394" s="97"/>
      <c r="FZ394" s="97"/>
      <c r="GA394" s="97"/>
      <c r="GB394" s="97"/>
      <c r="GC394" s="97"/>
      <c r="GD394" s="97"/>
      <c r="GE394" s="97"/>
      <c r="GF394" s="97"/>
      <c r="GG394" s="97"/>
      <c r="GH394" s="97"/>
      <c r="GI394" s="97"/>
      <c r="GJ394" s="97"/>
      <c r="GK394" s="97"/>
      <c r="GL394" s="97"/>
      <c r="GM394" s="97"/>
      <c r="GN394" s="97"/>
      <c r="GO394" s="97"/>
      <c r="GP394" s="97"/>
      <c r="GQ394" s="97"/>
      <c r="GR394" s="97"/>
      <c r="GS394" s="97"/>
      <c r="GT394" s="97"/>
      <c r="GU394" s="97"/>
      <c r="GV394" s="97"/>
      <c r="GW394" s="97"/>
      <c r="GX394" s="97"/>
      <c r="GY394" s="97"/>
      <c r="GZ394" s="97"/>
      <c r="HA394" s="97"/>
      <c r="HB394" s="97"/>
      <c r="HC394" s="97"/>
      <c r="HD394" s="97"/>
      <c r="HE394" s="97"/>
      <c r="HF394" s="97"/>
      <c r="HG394" s="97"/>
      <c r="HH394" s="97"/>
      <c r="HI394" s="97"/>
      <c r="HJ394" s="97"/>
      <c r="HK394" s="97"/>
      <c r="HL394" s="97"/>
      <c r="HM394" s="97"/>
      <c r="HN394" s="97"/>
      <c r="HO394" s="97"/>
      <c r="HP394" s="97"/>
      <c r="HQ394" s="97"/>
      <c r="HR394" s="97"/>
      <c r="HS394" s="97"/>
      <c r="HT394" s="97"/>
      <c r="HU394" s="97"/>
      <c r="HV394" s="97"/>
      <c r="HW394" s="97"/>
      <c r="HX394" s="97"/>
      <c r="HY394" s="97"/>
      <c r="HZ394" s="97"/>
      <c r="IA394" s="97"/>
      <c r="IB394" s="97"/>
      <c r="IC394" s="97"/>
      <c r="ID394" s="97"/>
      <c r="IE394" s="97"/>
      <c r="IF394" s="97"/>
      <c r="IG394" s="97"/>
      <c r="IH394" s="97"/>
      <c r="II394" s="97"/>
      <c r="IJ394" s="97"/>
      <c r="IK394" s="97"/>
      <c r="IL394" s="97"/>
      <c r="IM394" s="97"/>
      <c r="IN394" s="97"/>
      <c r="IO394" s="97"/>
      <c r="IP394" s="97"/>
      <c r="IQ394" s="97"/>
      <c r="IR394" s="97"/>
      <c r="IS394" s="97"/>
      <c r="IT394" s="97"/>
      <c r="IU394" s="97"/>
      <c r="IV394" s="97"/>
      <c r="IW394" s="97"/>
      <c r="IX394" s="97"/>
      <c r="IY394" s="97"/>
      <c r="IZ394" s="97"/>
      <c r="JA394" s="97"/>
      <c r="JB394" s="97"/>
      <c r="JC394" s="97"/>
      <c r="JD394" s="97"/>
      <c r="JE394" s="97"/>
      <c r="JF394" s="97"/>
      <c r="JG394" s="97"/>
      <c r="JH394" s="97"/>
      <c r="JI394" s="97"/>
      <c r="JJ394" s="97"/>
      <c r="JK394" s="97"/>
      <c r="JL394" s="97"/>
      <c r="JM394" s="97"/>
      <c r="JN394" s="97"/>
      <c r="JO394" s="97"/>
      <c r="JP394" s="97"/>
      <c r="JQ394" s="97"/>
      <c r="JR394" s="97"/>
      <c r="JS394" s="97"/>
      <c r="JT394" s="97"/>
      <c r="JU394" s="97"/>
      <c r="JV394" s="97"/>
      <c r="JW394" s="97"/>
      <c r="JX394" s="97"/>
      <c r="JY394" s="97"/>
      <c r="JZ394" s="97"/>
      <c r="KA394" s="97"/>
      <c r="KB394" s="97"/>
      <c r="KC394" s="97"/>
      <c r="KD394" s="97"/>
      <c r="KE394" s="97"/>
      <c r="KF394" s="97"/>
      <c r="KG394" s="97"/>
      <c r="KH394" s="97"/>
      <c r="KI394" s="97"/>
      <c r="KJ394" s="97"/>
      <c r="KK394" s="97"/>
      <c r="KL394" s="97"/>
      <c r="KM394" s="97"/>
      <c r="KN394" s="97"/>
      <c r="KO394" s="97"/>
      <c r="KP394" s="97"/>
      <c r="KQ394" s="97"/>
      <c r="KR394" s="97"/>
      <c r="KS394" s="97"/>
      <c r="KT394" s="97"/>
      <c r="KU394" s="97"/>
      <c r="KV394" s="97"/>
      <c r="KW394" s="97"/>
      <c r="KX394" s="97"/>
      <c r="KY394" s="97"/>
      <c r="KZ394" s="97"/>
      <c r="LA394" s="97"/>
      <c r="LB394" s="97"/>
      <c r="LC394" s="97"/>
      <c r="LD394" s="97"/>
      <c r="LE394" s="97"/>
      <c r="LF394" s="97"/>
      <c r="LG394" s="97"/>
      <c r="LH394" s="97"/>
      <c r="LI394" s="97"/>
      <c r="LJ394" s="97"/>
      <c r="LK394" s="97"/>
      <c r="LL394" s="97"/>
      <c r="LM394" s="97"/>
      <c r="LN394" s="97"/>
      <c r="LO394" s="97"/>
      <c r="LP394" s="97"/>
      <c r="LQ394" s="97"/>
      <c r="LR394" s="97"/>
      <c r="LS394" s="97"/>
      <c r="LT394" s="97"/>
      <c r="LU394" s="97"/>
      <c r="LV394" s="97"/>
      <c r="LW394" s="97"/>
      <c r="LX394" s="97"/>
      <c r="LY394" s="97"/>
      <c r="LZ394" s="97"/>
      <c r="MA394" s="97"/>
      <c r="MB394" s="97"/>
      <c r="MC394" s="97"/>
      <c r="MD394" s="97"/>
      <c r="ME394" s="97"/>
      <c r="MF394" s="97"/>
      <c r="MG394" s="97"/>
      <c r="MH394" s="97"/>
      <c r="MI394" s="97"/>
      <c r="MJ394" s="97"/>
      <c r="MK394" s="97"/>
      <c r="ML394" s="97"/>
      <c r="MM394" s="97"/>
      <c r="MN394" s="97"/>
      <c r="MO394" s="97"/>
      <c r="MP394" s="97"/>
      <c r="MQ394" s="97"/>
      <c r="MR394" s="97"/>
      <c r="MS394" s="97"/>
      <c r="MT394" s="97"/>
      <c r="MU394" s="97"/>
      <c r="MV394" s="97"/>
      <c r="MW394" s="97"/>
      <c r="MX394" s="97"/>
      <c r="MY394" s="97"/>
      <c r="MZ394" s="97"/>
      <c r="NA394" s="97"/>
      <c r="NB394" s="97"/>
      <c r="NC394" s="97"/>
      <c r="ND394" s="97"/>
      <c r="NE394" s="97"/>
      <c r="NF394" s="97"/>
      <c r="NG394" s="97"/>
      <c r="NH394" s="97"/>
      <c r="NI394" s="97"/>
      <c r="NJ394" s="97"/>
      <c r="NK394" s="97"/>
      <c r="NL394" s="97"/>
      <c r="NM394" s="97"/>
      <c r="NN394" s="97"/>
      <c r="NO394" s="97"/>
      <c r="NP394" s="97"/>
      <c r="NQ394" s="97"/>
      <c r="NR394" s="97"/>
      <c r="NS394" s="97"/>
      <c r="NT394" s="97"/>
      <c r="NU394" s="97"/>
      <c r="NV394" s="97"/>
      <c r="NW394" s="97"/>
      <c r="NX394" s="97"/>
      <c r="NY394" s="97"/>
      <c r="NZ394" s="97"/>
      <c r="OA394" s="97"/>
      <c r="OB394" s="97"/>
      <c r="OC394" s="97"/>
      <c r="OD394" s="97"/>
      <c r="OE394" s="97"/>
      <c r="OF394" s="97"/>
      <c r="OG394" s="97"/>
      <c r="OH394" s="97"/>
      <c r="OI394" s="97"/>
      <c r="OJ394" s="97"/>
      <c r="OK394" s="97"/>
      <c r="OL394" s="97"/>
      <c r="OM394" s="97"/>
      <c r="ON394" s="97"/>
      <c r="OO394" s="97"/>
      <c r="OP394" s="97"/>
      <c r="OQ394" s="97"/>
      <c r="OR394" s="97"/>
      <c r="OS394" s="97"/>
      <c r="OT394" s="97"/>
      <c r="OU394" s="97"/>
      <c r="OV394" s="97"/>
      <c r="OW394" s="97"/>
      <c r="OX394" s="97"/>
      <c r="OY394" s="97"/>
      <c r="OZ394" s="97"/>
      <c r="PA394" s="97"/>
      <c r="PB394" s="97"/>
      <c r="PC394" s="97"/>
      <c r="PD394" s="97"/>
      <c r="PE394" s="97"/>
      <c r="PF394" s="97"/>
      <c r="PG394" s="97"/>
      <c r="PH394" s="97"/>
      <c r="PI394" s="97"/>
      <c r="PJ394" s="97"/>
      <c r="PK394" s="97"/>
      <c r="PL394" s="97"/>
      <c r="PM394" s="97"/>
      <c r="PN394" s="97"/>
      <c r="PO394" s="97"/>
      <c r="PP394" s="97"/>
      <c r="PQ394" s="97"/>
      <c r="PR394" s="97"/>
      <c r="PS394" s="97"/>
      <c r="PT394" s="97"/>
      <c r="PU394" s="97"/>
      <c r="PV394" s="97"/>
      <c r="PW394" s="97"/>
      <c r="PX394" s="97"/>
      <c r="PY394" s="97"/>
      <c r="PZ394" s="97"/>
      <c r="QA394" s="97"/>
      <c r="QB394" s="97"/>
      <c r="QC394" s="97"/>
      <c r="QD394" s="97"/>
      <c r="QE394" s="97"/>
      <c r="QF394" s="97"/>
      <c r="QG394" s="97"/>
      <c r="QH394" s="97"/>
      <c r="QI394" s="97"/>
      <c r="QJ394" s="97"/>
      <c r="QK394" s="97"/>
      <c r="QL394" s="97"/>
      <c r="QM394" s="97"/>
      <c r="QN394" s="97"/>
      <c r="QO394" s="97"/>
      <c r="QP394" s="97"/>
      <c r="QQ394" s="97"/>
      <c r="QR394" s="97"/>
      <c r="QS394" s="97"/>
      <c r="QT394" s="97"/>
      <c r="QU394" s="97"/>
      <c r="QV394" s="97"/>
      <c r="QW394" s="97"/>
      <c r="QX394" s="97"/>
      <c r="QY394" s="97"/>
      <c r="QZ394" s="97"/>
      <c r="RA394" s="97"/>
      <c r="RB394" s="97"/>
      <c r="RC394" s="97"/>
      <c r="RD394" s="97"/>
      <c r="RE394" s="97"/>
      <c r="RF394" s="97"/>
      <c r="RG394" s="97"/>
      <c r="RH394" s="97"/>
      <c r="RI394" s="97"/>
      <c r="RJ394" s="97"/>
      <c r="RK394" s="97"/>
      <c r="RL394" s="97"/>
      <c r="RM394" s="97"/>
      <c r="RN394" s="97"/>
      <c r="RO394" s="97"/>
      <c r="RP394" s="97"/>
      <c r="RQ394" s="97"/>
      <c r="RR394" s="97"/>
      <c r="RS394" s="97"/>
      <c r="RT394" s="97"/>
      <c r="RU394" s="97"/>
      <c r="RV394" s="97"/>
      <c r="RW394" s="97"/>
      <c r="RX394" s="97"/>
      <c r="RY394" s="97"/>
      <c r="RZ394" s="97"/>
      <c r="SA394" s="97"/>
      <c r="SB394" s="97"/>
      <c r="SC394" s="97"/>
      <c r="SD394" s="97"/>
      <c r="SE394" s="97"/>
      <c r="SF394" s="97"/>
      <c r="SG394" s="97"/>
      <c r="SH394" s="97"/>
      <c r="SI394" s="97"/>
      <c r="SJ394" s="97"/>
      <c r="SK394" s="97"/>
      <c r="SL394" s="97"/>
      <c r="SM394" s="97"/>
      <c r="SN394" s="97"/>
      <c r="SO394" s="97"/>
      <c r="SP394" s="97"/>
      <c r="SQ394" s="97"/>
      <c r="SR394" s="97"/>
      <c r="SS394" s="97"/>
      <c r="ST394" s="97"/>
      <c r="SU394" s="97"/>
      <c r="SV394" s="97"/>
      <c r="SW394" s="97"/>
      <c r="SX394" s="97"/>
      <c r="SY394" s="97"/>
      <c r="SZ394" s="97"/>
      <c r="TA394" s="97"/>
      <c r="TB394" s="97"/>
      <c r="TC394" s="97"/>
      <c r="TD394" s="97"/>
      <c r="TE394" s="97"/>
      <c r="TF394" s="97"/>
      <c r="TG394" s="97"/>
      <c r="TH394" s="97"/>
      <c r="TI394" s="97"/>
      <c r="TJ394" s="97"/>
      <c r="TK394" s="97"/>
      <c r="TL394" s="97"/>
      <c r="TM394" s="97"/>
      <c r="TN394" s="97"/>
      <c r="TO394" s="97"/>
      <c r="TP394" s="97"/>
      <c r="TQ394" s="97"/>
      <c r="TR394" s="97"/>
      <c r="TS394" s="97"/>
      <c r="TT394" s="97"/>
      <c r="TU394" s="97"/>
      <c r="TV394" s="97"/>
      <c r="TW394" s="97"/>
      <c r="TX394" s="97"/>
      <c r="TY394" s="97"/>
      <c r="TZ394" s="97"/>
      <c r="UA394" s="97"/>
      <c r="UB394" s="97"/>
      <c r="UC394" s="97"/>
      <c r="UD394" s="97"/>
      <c r="UE394" s="97"/>
      <c r="UF394" s="97"/>
      <c r="UG394" s="97"/>
      <c r="UH394" s="97"/>
      <c r="UI394" s="97"/>
      <c r="UJ394" s="97"/>
      <c r="UK394" s="97"/>
      <c r="UL394" s="97"/>
      <c r="UM394" s="97"/>
      <c r="UN394" s="97"/>
      <c r="UO394" s="97"/>
      <c r="UP394" s="97"/>
      <c r="UQ394" s="97"/>
      <c r="UR394" s="97"/>
      <c r="US394" s="97"/>
      <c r="UT394" s="97"/>
      <c r="UU394" s="97"/>
      <c r="UV394" s="97"/>
      <c r="UW394" s="97"/>
      <c r="UX394" s="97"/>
      <c r="UY394" s="97"/>
      <c r="UZ394" s="97"/>
      <c r="VA394" s="97"/>
      <c r="VB394" s="97"/>
      <c r="VC394" s="97"/>
      <c r="VD394" s="97"/>
      <c r="VE394" s="97"/>
      <c r="VF394" s="97"/>
    </row>
    <row r="395" spans="1:578" s="96" customFormat="1" ht="15">
      <c r="A395" s="84">
        <v>21</v>
      </c>
      <c r="B395" s="29" t="s">
        <v>43</v>
      </c>
      <c r="C395" s="85" t="s">
        <v>44</v>
      </c>
      <c r="D395" s="86">
        <v>203</v>
      </c>
      <c r="E395" s="85" t="s">
        <v>45</v>
      </c>
      <c r="F395" s="29" t="s">
        <v>46</v>
      </c>
      <c r="G395" s="29" t="s">
        <v>948</v>
      </c>
      <c r="H395" s="26" t="s">
        <v>949</v>
      </c>
      <c r="I395" s="89">
        <v>42051</v>
      </c>
      <c r="J395" s="90" t="s">
        <v>58</v>
      </c>
      <c r="K395" s="90"/>
      <c r="L395" s="88">
        <v>40</v>
      </c>
      <c r="M395" s="88" t="s">
        <v>54</v>
      </c>
      <c r="N395" s="88" t="s">
        <v>59</v>
      </c>
      <c r="O395" s="36" t="s">
        <v>947</v>
      </c>
      <c r="P395" s="87" t="s">
        <v>1184</v>
      </c>
      <c r="Q395" s="87" t="s">
        <v>1150</v>
      </c>
      <c r="R395" s="88">
        <v>1</v>
      </c>
      <c r="S395" s="92">
        <v>14762</v>
      </c>
      <c r="T395" s="92">
        <v>600</v>
      </c>
      <c r="U395" s="92"/>
      <c r="V395" s="91">
        <f t="shared" si="165"/>
        <v>15362</v>
      </c>
      <c r="W395" s="92"/>
      <c r="X395" s="92"/>
      <c r="Y395" s="92">
        <f t="shared" si="166"/>
        <v>15362</v>
      </c>
      <c r="Z395" s="92">
        <v>1114</v>
      </c>
      <c r="AA395" s="92">
        <v>679</v>
      </c>
      <c r="AB395" s="93"/>
      <c r="AC395" s="92">
        <f t="shared" si="167"/>
        <v>2688.35</v>
      </c>
      <c r="AD395" s="92">
        <f t="shared" si="168"/>
        <v>460.85999999999996</v>
      </c>
      <c r="AE395" s="92">
        <f t="shared" si="169"/>
        <v>783.46199999999999</v>
      </c>
      <c r="AF395" s="92">
        <f t="shared" si="170"/>
        <v>307.24</v>
      </c>
      <c r="AG395" s="92">
        <f t="shared" si="171"/>
        <v>2859.166666666667</v>
      </c>
      <c r="AH395" s="92">
        <f t="shared" si="172"/>
        <v>28591.666666666668</v>
      </c>
      <c r="AI395" s="92">
        <f t="shared" si="173"/>
        <v>8577.5</v>
      </c>
      <c r="AJ395" s="92">
        <f t="shared" si="174"/>
        <v>24730.606444444446</v>
      </c>
      <c r="AK395" s="92">
        <f t="shared" si="175"/>
        <v>296767.27733333333</v>
      </c>
      <c r="AL395" s="92"/>
      <c r="AM395" s="92"/>
      <c r="AN395" s="92"/>
      <c r="AO395" s="92"/>
      <c r="AQ395" s="94"/>
    </row>
    <row r="396" spans="1:578" s="97" customFormat="1" ht="15">
      <c r="A396" s="84">
        <v>22</v>
      </c>
      <c r="B396" s="29" t="s">
        <v>43</v>
      </c>
      <c r="C396" s="85" t="s">
        <v>44</v>
      </c>
      <c r="D396" s="86">
        <v>203</v>
      </c>
      <c r="E396" s="85" t="s">
        <v>45</v>
      </c>
      <c r="F396" s="29" t="s">
        <v>46</v>
      </c>
      <c r="G396" s="29" t="s">
        <v>950</v>
      </c>
      <c r="H396" s="26" t="s">
        <v>951</v>
      </c>
      <c r="I396" s="89">
        <v>43450</v>
      </c>
      <c r="J396" s="90"/>
      <c r="K396" s="90">
        <v>13</v>
      </c>
      <c r="L396" s="88">
        <v>40</v>
      </c>
      <c r="M396" s="88" t="s">
        <v>54</v>
      </c>
      <c r="N396" s="88" t="s">
        <v>50</v>
      </c>
      <c r="O396" s="36" t="s">
        <v>952</v>
      </c>
      <c r="P396" s="87" t="s">
        <v>1184</v>
      </c>
      <c r="Q396" s="87" t="s">
        <v>1150</v>
      </c>
      <c r="R396" s="88">
        <v>1</v>
      </c>
      <c r="S396" s="91">
        <v>16246</v>
      </c>
      <c r="T396" s="91"/>
      <c r="U396" s="91"/>
      <c r="V396" s="91">
        <f t="shared" si="165"/>
        <v>16246</v>
      </c>
      <c r="W396" s="92"/>
      <c r="X396" s="92"/>
      <c r="Y396" s="92">
        <f t="shared" si="166"/>
        <v>16246</v>
      </c>
      <c r="Z396" s="91">
        <v>1128</v>
      </c>
      <c r="AA396" s="91">
        <v>703</v>
      </c>
      <c r="AB396" s="93"/>
      <c r="AC396" s="92">
        <f t="shared" si="167"/>
        <v>2843.0499999999997</v>
      </c>
      <c r="AD396" s="92">
        <f t="shared" si="168"/>
        <v>487.38</v>
      </c>
      <c r="AE396" s="92">
        <f t="shared" si="169"/>
        <v>828.54599999999994</v>
      </c>
      <c r="AF396" s="92">
        <f t="shared" si="170"/>
        <v>324.92</v>
      </c>
      <c r="AG396" s="92">
        <f t="shared" si="171"/>
        <v>3012.8333333333335</v>
      </c>
      <c r="AH396" s="92">
        <f t="shared" si="172"/>
        <v>30128.333333333336</v>
      </c>
      <c r="AI396" s="92">
        <f t="shared" si="173"/>
        <v>9038.5</v>
      </c>
      <c r="AJ396" s="92">
        <f t="shared" si="174"/>
        <v>26075.86822222222</v>
      </c>
      <c r="AK396" s="92">
        <f t="shared" si="175"/>
        <v>312910.41866666661</v>
      </c>
      <c r="AL396" s="92"/>
      <c r="AM396" s="92"/>
      <c r="AN396" s="92"/>
      <c r="AO396" s="92"/>
      <c r="AQ396" s="94"/>
    </row>
    <row r="397" spans="1:578" s="98" customFormat="1" ht="15">
      <c r="A397" s="84">
        <v>23</v>
      </c>
      <c r="B397" s="29" t="s">
        <v>43</v>
      </c>
      <c r="C397" s="85" t="s">
        <v>44</v>
      </c>
      <c r="D397" s="86">
        <v>203</v>
      </c>
      <c r="E397" s="85" t="s">
        <v>45</v>
      </c>
      <c r="F397" s="29" t="s">
        <v>46</v>
      </c>
      <c r="G397" s="35" t="s">
        <v>953</v>
      </c>
      <c r="H397" s="26" t="s">
        <v>954</v>
      </c>
      <c r="I397" s="89">
        <v>43440</v>
      </c>
      <c r="J397" s="90"/>
      <c r="K397" s="90">
        <v>17</v>
      </c>
      <c r="L397" s="88">
        <v>40</v>
      </c>
      <c r="M397" s="88" t="s">
        <v>54</v>
      </c>
      <c r="N397" s="88" t="s">
        <v>50</v>
      </c>
      <c r="O397" s="36" t="s">
        <v>955</v>
      </c>
      <c r="P397" s="87" t="s">
        <v>1184</v>
      </c>
      <c r="Q397" s="87" t="s">
        <v>1150</v>
      </c>
      <c r="R397" s="88">
        <v>1</v>
      </c>
      <c r="S397" s="91">
        <v>25729</v>
      </c>
      <c r="T397" s="91"/>
      <c r="U397" s="91"/>
      <c r="V397" s="91">
        <f t="shared" si="165"/>
        <v>25729</v>
      </c>
      <c r="W397" s="92"/>
      <c r="X397" s="92"/>
      <c r="Y397" s="92">
        <f t="shared" si="166"/>
        <v>25729</v>
      </c>
      <c r="Z397" s="91">
        <v>1286</v>
      </c>
      <c r="AA397" s="91">
        <v>857</v>
      </c>
      <c r="AB397" s="93"/>
      <c r="AC397" s="92">
        <f t="shared" si="167"/>
        <v>4502.5749999999998</v>
      </c>
      <c r="AD397" s="92">
        <f t="shared" si="168"/>
        <v>771.87</v>
      </c>
      <c r="AE397" s="92">
        <f t="shared" si="169"/>
        <v>1312.1789999999999</v>
      </c>
      <c r="AF397" s="92">
        <f t="shared" si="170"/>
        <v>514.58000000000004</v>
      </c>
      <c r="AG397" s="92">
        <f t="shared" si="171"/>
        <v>4645.3333333333339</v>
      </c>
      <c r="AH397" s="92">
        <f t="shared" si="172"/>
        <v>46453.333333333336</v>
      </c>
      <c r="AI397" s="92">
        <f t="shared" si="173"/>
        <v>13936</v>
      </c>
      <c r="AJ397" s="92">
        <f t="shared" si="174"/>
        <v>40392.759555555553</v>
      </c>
      <c r="AK397" s="92">
        <f t="shared" si="175"/>
        <v>484713.1146666666</v>
      </c>
      <c r="AL397" s="92"/>
      <c r="AM397" s="92"/>
      <c r="AN397" s="92"/>
      <c r="AO397" s="132"/>
      <c r="AP397" s="97"/>
      <c r="AQ397" s="94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  <c r="BR397" s="97"/>
      <c r="BS397" s="97"/>
      <c r="BT397" s="97"/>
      <c r="BU397" s="97"/>
      <c r="BV397" s="97"/>
      <c r="BW397" s="97"/>
      <c r="BX397" s="97"/>
      <c r="BY397" s="97"/>
      <c r="BZ397" s="97"/>
      <c r="CA397" s="97"/>
      <c r="CB397" s="97"/>
      <c r="CC397" s="97"/>
      <c r="CD397" s="97"/>
      <c r="CE397" s="97"/>
      <c r="CF397" s="97"/>
      <c r="CG397" s="97"/>
      <c r="CH397" s="97"/>
      <c r="CI397" s="97"/>
      <c r="CJ397" s="97"/>
      <c r="CK397" s="97"/>
      <c r="CL397" s="97"/>
      <c r="CM397" s="97"/>
      <c r="CN397" s="97"/>
      <c r="CO397" s="97"/>
      <c r="CP397" s="97"/>
      <c r="CQ397" s="97"/>
      <c r="CR397" s="97"/>
      <c r="CS397" s="97"/>
      <c r="CT397" s="97"/>
      <c r="CU397" s="97"/>
      <c r="CV397" s="97"/>
      <c r="CW397" s="97"/>
      <c r="CX397" s="97"/>
      <c r="CY397" s="97"/>
      <c r="CZ397" s="97"/>
      <c r="DA397" s="97"/>
      <c r="DB397" s="97"/>
      <c r="DC397" s="97"/>
      <c r="DD397" s="97"/>
      <c r="DE397" s="97"/>
      <c r="DF397" s="97"/>
      <c r="DG397" s="97"/>
      <c r="DH397" s="97"/>
      <c r="DI397" s="97"/>
      <c r="DJ397" s="97"/>
      <c r="DK397" s="97"/>
      <c r="DL397" s="97"/>
      <c r="DM397" s="97"/>
      <c r="DN397" s="97"/>
      <c r="DO397" s="97"/>
      <c r="DP397" s="97"/>
      <c r="DQ397" s="97"/>
      <c r="DR397" s="97"/>
      <c r="DS397" s="97"/>
      <c r="DT397" s="97"/>
      <c r="DU397" s="97"/>
      <c r="DV397" s="97"/>
      <c r="DW397" s="97"/>
      <c r="DX397" s="97"/>
      <c r="DY397" s="97"/>
      <c r="DZ397" s="97"/>
      <c r="EA397" s="97"/>
      <c r="EB397" s="97"/>
      <c r="EC397" s="97"/>
      <c r="ED397" s="97"/>
      <c r="EE397" s="97"/>
      <c r="EF397" s="97"/>
      <c r="EG397" s="97"/>
      <c r="EH397" s="97"/>
      <c r="EI397" s="97"/>
      <c r="EJ397" s="97"/>
      <c r="EK397" s="97"/>
      <c r="EL397" s="97"/>
      <c r="EM397" s="97"/>
      <c r="EN397" s="97"/>
      <c r="EO397" s="97"/>
      <c r="EP397" s="97"/>
      <c r="EQ397" s="97"/>
      <c r="ER397" s="97"/>
      <c r="ES397" s="97"/>
      <c r="ET397" s="97"/>
      <c r="EU397" s="97"/>
      <c r="EV397" s="97"/>
      <c r="EW397" s="97"/>
      <c r="EX397" s="97"/>
      <c r="EY397" s="97"/>
      <c r="EZ397" s="97"/>
      <c r="FA397" s="97"/>
      <c r="FB397" s="97"/>
      <c r="FC397" s="97"/>
      <c r="FD397" s="97"/>
      <c r="FE397" s="97"/>
      <c r="FF397" s="97"/>
      <c r="FG397" s="97"/>
      <c r="FH397" s="97"/>
      <c r="FI397" s="97"/>
      <c r="FJ397" s="97"/>
      <c r="FK397" s="97"/>
      <c r="FL397" s="97"/>
      <c r="FM397" s="97"/>
      <c r="FN397" s="97"/>
      <c r="FO397" s="97"/>
      <c r="FP397" s="97"/>
      <c r="FQ397" s="97"/>
      <c r="FR397" s="97"/>
      <c r="FS397" s="97"/>
      <c r="FT397" s="97"/>
      <c r="FU397" s="97"/>
      <c r="FV397" s="97"/>
      <c r="FW397" s="97"/>
      <c r="FX397" s="97"/>
      <c r="FY397" s="97"/>
      <c r="FZ397" s="97"/>
      <c r="GA397" s="97"/>
      <c r="GB397" s="97"/>
      <c r="GC397" s="97"/>
      <c r="GD397" s="97"/>
      <c r="GE397" s="97"/>
      <c r="GF397" s="97"/>
      <c r="GG397" s="97"/>
      <c r="GH397" s="97"/>
      <c r="GI397" s="97"/>
      <c r="GJ397" s="97"/>
      <c r="GK397" s="97"/>
      <c r="GL397" s="97"/>
      <c r="GM397" s="97"/>
      <c r="GN397" s="97"/>
      <c r="GO397" s="97"/>
      <c r="GP397" s="97"/>
      <c r="GQ397" s="97"/>
      <c r="GR397" s="97"/>
      <c r="GS397" s="97"/>
      <c r="GT397" s="97"/>
      <c r="GU397" s="97"/>
      <c r="GV397" s="97"/>
      <c r="GW397" s="97"/>
      <c r="GX397" s="97"/>
      <c r="GY397" s="97"/>
      <c r="GZ397" s="97"/>
      <c r="HA397" s="97"/>
      <c r="HB397" s="97"/>
      <c r="HC397" s="97"/>
      <c r="HD397" s="97"/>
      <c r="HE397" s="97"/>
      <c r="HF397" s="97"/>
      <c r="HG397" s="97"/>
      <c r="HH397" s="97"/>
      <c r="HI397" s="97"/>
      <c r="HJ397" s="97"/>
      <c r="HK397" s="97"/>
      <c r="HL397" s="97"/>
      <c r="HM397" s="97"/>
      <c r="HN397" s="97"/>
      <c r="HO397" s="97"/>
      <c r="HP397" s="97"/>
      <c r="HQ397" s="97"/>
      <c r="HR397" s="97"/>
      <c r="HS397" s="97"/>
      <c r="HT397" s="97"/>
      <c r="HU397" s="97"/>
      <c r="HV397" s="97"/>
      <c r="HW397" s="97"/>
      <c r="HX397" s="97"/>
      <c r="HY397" s="97"/>
      <c r="HZ397" s="97"/>
      <c r="IA397" s="97"/>
      <c r="IB397" s="97"/>
      <c r="IC397" s="97"/>
      <c r="ID397" s="97"/>
      <c r="IE397" s="97"/>
      <c r="IF397" s="97"/>
      <c r="IG397" s="97"/>
      <c r="IH397" s="97"/>
      <c r="II397" s="97"/>
      <c r="IJ397" s="97"/>
      <c r="IK397" s="97"/>
      <c r="IL397" s="97"/>
      <c r="IM397" s="97"/>
      <c r="IN397" s="97"/>
      <c r="IO397" s="97"/>
      <c r="IP397" s="97"/>
      <c r="IQ397" s="97"/>
      <c r="IR397" s="97"/>
      <c r="IS397" s="97"/>
      <c r="IT397" s="97"/>
      <c r="IU397" s="97"/>
      <c r="IV397" s="97"/>
      <c r="IW397" s="97"/>
      <c r="IX397" s="97"/>
      <c r="IY397" s="97"/>
      <c r="IZ397" s="97"/>
      <c r="JA397" s="97"/>
      <c r="JB397" s="97"/>
      <c r="JC397" s="97"/>
      <c r="JD397" s="97"/>
      <c r="JE397" s="97"/>
      <c r="JF397" s="97"/>
      <c r="JG397" s="97"/>
      <c r="JH397" s="97"/>
      <c r="JI397" s="97"/>
      <c r="JJ397" s="97"/>
      <c r="JK397" s="97"/>
      <c r="JL397" s="97"/>
      <c r="JM397" s="97"/>
      <c r="JN397" s="97"/>
      <c r="JO397" s="97"/>
      <c r="JP397" s="97"/>
      <c r="JQ397" s="97"/>
      <c r="JR397" s="97"/>
      <c r="JS397" s="97"/>
      <c r="JT397" s="97"/>
      <c r="JU397" s="97"/>
      <c r="JV397" s="97"/>
      <c r="JW397" s="97"/>
      <c r="JX397" s="97"/>
      <c r="JY397" s="97"/>
      <c r="JZ397" s="97"/>
      <c r="KA397" s="97"/>
      <c r="KB397" s="97"/>
      <c r="KC397" s="97"/>
      <c r="KD397" s="97"/>
      <c r="KE397" s="97"/>
      <c r="KF397" s="97"/>
      <c r="KG397" s="97"/>
      <c r="KH397" s="97"/>
      <c r="KI397" s="97"/>
      <c r="KJ397" s="97"/>
      <c r="KK397" s="97"/>
      <c r="KL397" s="97"/>
      <c r="KM397" s="97"/>
      <c r="KN397" s="97"/>
      <c r="KO397" s="97"/>
      <c r="KP397" s="97"/>
      <c r="KQ397" s="97"/>
      <c r="KR397" s="97"/>
      <c r="KS397" s="97"/>
      <c r="KT397" s="97"/>
      <c r="KU397" s="97"/>
      <c r="KV397" s="97"/>
      <c r="KW397" s="97"/>
      <c r="KX397" s="97"/>
      <c r="KY397" s="97"/>
      <c r="KZ397" s="97"/>
      <c r="LA397" s="97"/>
      <c r="LB397" s="97"/>
      <c r="LC397" s="97"/>
      <c r="LD397" s="97"/>
      <c r="LE397" s="97"/>
      <c r="LF397" s="97"/>
      <c r="LG397" s="97"/>
      <c r="LH397" s="97"/>
      <c r="LI397" s="97"/>
      <c r="LJ397" s="97"/>
      <c r="LK397" s="97"/>
      <c r="LL397" s="97"/>
      <c r="LM397" s="97"/>
      <c r="LN397" s="97"/>
      <c r="LO397" s="97"/>
      <c r="LP397" s="97"/>
      <c r="LQ397" s="97"/>
      <c r="LR397" s="97"/>
      <c r="LS397" s="97"/>
      <c r="LT397" s="97"/>
      <c r="LU397" s="97"/>
      <c r="LV397" s="97"/>
      <c r="LW397" s="97"/>
      <c r="LX397" s="97"/>
      <c r="LY397" s="97"/>
      <c r="LZ397" s="97"/>
      <c r="MA397" s="97"/>
      <c r="MB397" s="97"/>
      <c r="MC397" s="97"/>
      <c r="MD397" s="97"/>
      <c r="ME397" s="97"/>
      <c r="MF397" s="97"/>
      <c r="MG397" s="97"/>
      <c r="MH397" s="97"/>
      <c r="MI397" s="97"/>
      <c r="MJ397" s="97"/>
      <c r="MK397" s="97"/>
      <c r="ML397" s="97"/>
      <c r="MM397" s="97"/>
      <c r="MN397" s="97"/>
      <c r="MO397" s="97"/>
      <c r="MP397" s="97"/>
      <c r="MQ397" s="97"/>
      <c r="MR397" s="97"/>
      <c r="MS397" s="97"/>
      <c r="MT397" s="97"/>
      <c r="MU397" s="97"/>
      <c r="MV397" s="97"/>
      <c r="MW397" s="97"/>
      <c r="MX397" s="97"/>
      <c r="MY397" s="97"/>
      <c r="MZ397" s="97"/>
      <c r="NA397" s="97"/>
      <c r="NB397" s="97"/>
      <c r="NC397" s="97"/>
      <c r="ND397" s="97"/>
      <c r="NE397" s="97"/>
      <c r="NF397" s="97"/>
      <c r="NG397" s="97"/>
      <c r="NH397" s="97"/>
      <c r="NI397" s="97"/>
      <c r="NJ397" s="97"/>
      <c r="NK397" s="97"/>
      <c r="NL397" s="97"/>
      <c r="NM397" s="97"/>
      <c r="NN397" s="97"/>
      <c r="NO397" s="97"/>
      <c r="NP397" s="97"/>
      <c r="NQ397" s="97"/>
      <c r="NR397" s="97"/>
      <c r="NS397" s="97"/>
      <c r="NT397" s="97"/>
      <c r="NU397" s="97"/>
      <c r="NV397" s="97"/>
      <c r="NW397" s="97"/>
      <c r="NX397" s="97"/>
      <c r="NY397" s="97"/>
      <c r="NZ397" s="97"/>
      <c r="OA397" s="97"/>
      <c r="OB397" s="97"/>
      <c r="OC397" s="97"/>
      <c r="OD397" s="97"/>
      <c r="OE397" s="97"/>
      <c r="OF397" s="97"/>
      <c r="OG397" s="97"/>
      <c r="OH397" s="97"/>
      <c r="OI397" s="97"/>
      <c r="OJ397" s="97"/>
      <c r="OK397" s="97"/>
      <c r="OL397" s="97"/>
      <c r="OM397" s="97"/>
      <c r="ON397" s="97"/>
      <c r="OO397" s="97"/>
      <c r="OP397" s="97"/>
      <c r="OQ397" s="97"/>
      <c r="OR397" s="97"/>
      <c r="OS397" s="97"/>
      <c r="OT397" s="97"/>
      <c r="OU397" s="97"/>
      <c r="OV397" s="97"/>
      <c r="OW397" s="97"/>
      <c r="OX397" s="97"/>
      <c r="OY397" s="97"/>
      <c r="OZ397" s="97"/>
      <c r="PA397" s="97"/>
      <c r="PB397" s="97"/>
      <c r="PC397" s="97"/>
      <c r="PD397" s="97"/>
      <c r="PE397" s="97"/>
      <c r="PF397" s="97"/>
      <c r="PG397" s="97"/>
      <c r="PH397" s="97"/>
      <c r="PI397" s="97"/>
      <c r="PJ397" s="97"/>
      <c r="PK397" s="97"/>
      <c r="PL397" s="97"/>
      <c r="PM397" s="97"/>
      <c r="PN397" s="97"/>
      <c r="PO397" s="97"/>
      <c r="PP397" s="97"/>
      <c r="PQ397" s="97"/>
      <c r="PR397" s="97"/>
      <c r="PS397" s="97"/>
      <c r="PT397" s="97"/>
      <c r="PU397" s="97"/>
      <c r="PV397" s="97"/>
      <c r="PW397" s="97"/>
      <c r="PX397" s="97"/>
      <c r="PY397" s="97"/>
      <c r="PZ397" s="97"/>
      <c r="QA397" s="97"/>
      <c r="QB397" s="97"/>
      <c r="QC397" s="97"/>
      <c r="QD397" s="97"/>
      <c r="QE397" s="97"/>
      <c r="QF397" s="97"/>
      <c r="QG397" s="97"/>
      <c r="QH397" s="97"/>
      <c r="QI397" s="97"/>
      <c r="QJ397" s="97"/>
      <c r="QK397" s="97"/>
      <c r="QL397" s="97"/>
      <c r="QM397" s="97"/>
      <c r="QN397" s="97"/>
      <c r="QO397" s="97"/>
      <c r="QP397" s="97"/>
      <c r="QQ397" s="97"/>
      <c r="QR397" s="97"/>
      <c r="QS397" s="97"/>
      <c r="QT397" s="97"/>
      <c r="QU397" s="97"/>
      <c r="QV397" s="97"/>
      <c r="QW397" s="97"/>
      <c r="QX397" s="97"/>
      <c r="QY397" s="97"/>
      <c r="QZ397" s="97"/>
      <c r="RA397" s="97"/>
      <c r="RB397" s="97"/>
      <c r="RC397" s="97"/>
      <c r="RD397" s="97"/>
      <c r="RE397" s="97"/>
      <c r="RF397" s="97"/>
      <c r="RG397" s="97"/>
      <c r="RH397" s="97"/>
      <c r="RI397" s="97"/>
      <c r="RJ397" s="97"/>
      <c r="RK397" s="97"/>
      <c r="RL397" s="97"/>
      <c r="RM397" s="97"/>
      <c r="RN397" s="97"/>
      <c r="RO397" s="97"/>
      <c r="RP397" s="97"/>
      <c r="RQ397" s="97"/>
      <c r="RR397" s="97"/>
      <c r="RS397" s="97"/>
      <c r="RT397" s="97"/>
      <c r="RU397" s="97"/>
      <c r="RV397" s="97"/>
      <c r="RW397" s="97"/>
      <c r="RX397" s="97"/>
      <c r="RY397" s="97"/>
      <c r="RZ397" s="97"/>
      <c r="SA397" s="97"/>
      <c r="SB397" s="97"/>
      <c r="SC397" s="97"/>
      <c r="SD397" s="97"/>
      <c r="SE397" s="97"/>
      <c r="SF397" s="97"/>
      <c r="SG397" s="97"/>
      <c r="SH397" s="97"/>
      <c r="SI397" s="97"/>
      <c r="SJ397" s="97"/>
      <c r="SK397" s="97"/>
      <c r="SL397" s="97"/>
      <c r="SM397" s="97"/>
      <c r="SN397" s="97"/>
      <c r="SO397" s="97"/>
      <c r="SP397" s="97"/>
      <c r="SQ397" s="97"/>
      <c r="SR397" s="97"/>
      <c r="SS397" s="97"/>
      <c r="ST397" s="97"/>
      <c r="SU397" s="97"/>
      <c r="SV397" s="97"/>
      <c r="SW397" s="97"/>
      <c r="SX397" s="97"/>
      <c r="SY397" s="97"/>
      <c r="SZ397" s="97"/>
      <c r="TA397" s="97"/>
      <c r="TB397" s="97"/>
      <c r="TC397" s="97"/>
      <c r="TD397" s="97"/>
      <c r="TE397" s="97"/>
      <c r="TF397" s="97"/>
      <c r="TG397" s="97"/>
      <c r="TH397" s="97"/>
      <c r="TI397" s="97"/>
      <c r="TJ397" s="97"/>
      <c r="TK397" s="97"/>
      <c r="TL397" s="97"/>
      <c r="TM397" s="97"/>
      <c r="TN397" s="97"/>
      <c r="TO397" s="97"/>
      <c r="TP397" s="97"/>
      <c r="TQ397" s="97"/>
      <c r="TR397" s="97"/>
      <c r="TS397" s="97"/>
      <c r="TT397" s="97"/>
      <c r="TU397" s="97"/>
      <c r="TV397" s="97"/>
      <c r="TW397" s="97"/>
      <c r="TX397" s="97"/>
      <c r="TY397" s="97"/>
      <c r="TZ397" s="97"/>
      <c r="UA397" s="97"/>
      <c r="UB397" s="97"/>
      <c r="UC397" s="97"/>
      <c r="UD397" s="97"/>
      <c r="UE397" s="97"/>
      <c r="UF397" s="97"/>
      <c r="UG397" s="97"/>
      <c r="UH397" s="97"/>
      <c r="UI397" s="97"/>
      <c r="UJ397" s="97"/>
      <c r="UK397" s="97"/>
      <c r="UL397" s="97"/>
      <c r="UM397" s="97"/>
      <c r="UN397" s="97"/>
      <c r="UO397" s="97"/>
      <c r="UP397" s="97"/>
      <c r="UQ397" s="97"/>
      <c r="UR397" s="97"/>
      <c r="US397" s="97"/>
      <c r="UT397" s="97"/>
      <c r="UU397" s="97"/>
      <c r="UV397" s="97"/>
      <c r="UW397" s="97"/>
      <c r="UX397" s="97"/>
      <c r="UY397" s="97"/>
      <c r="UZ397" s="97"/>
      <c r="VA397" s="97"/>
      <c r="VB397" s="97"/>
      <c r="VC397" s="97"/>
      <c r="VD397" s="97"/>
      <c r="VE397" s="97"/>
      <c r="VF397" s="97"/>
    </row>
    <row r="398" spans="1:578" s="98" customFormat="1" ht="15">
      <c r="A398" s="84">
        <v>24</v>
      </c>
      <c r="B398" s="29" t="s">
        <v>43</v>
      </c>
      <c r="C398" s="85" t="s">
        <v>44</v>
      </c>
      <c r="D398" s="86">
        <v>203</v>
      </c>
      <c r="E398" s="85" t="s">
        <v>45</v>
      </c>
      <c r="F398" s="29" t="s">
        <v>46</v>
      </c>
      <c r="G398" s="35" t="s">
        <v>956</v>
      </c>
      <c r="H398" s="26" t="s">
        <v>957</v>
      </c>
      <c r="I398" s="89">
        <v>43440</v>
      </c>
      <c r="J398" s="90"/>
      <c r="K398" s="90">
        <v>23</v>
      </c>
      <c r="L398" s="88">
        <v>40</v>
      </c>
      <c r="M398" s="88" t="s">
        <v>54</v>
      </c>
      <c r="N398" s="88" t="s">
        <v>50</v>
      </c>
      <c r="O398" s="36" t="s">
        <v>1185</v>
      </c>
      <c r="P398" s="87" t="s">
        <v>1184</v>
      </c>
      <c r="Q398" s="87" t="s">
        <v>1150</v>
      </c>
      <c r="R398" s="88">
        <v>1</v>
      </c>
      <c r="S398" s="91">
        <v>47094</v>
      </c>
      <c r="T398" s="91"/>
      <c r="U398" s="91"/>
      <c r="V398" s="91">
        <f t="shared" si="165"/>
        <v>47094</v>
      </c>
      <c r="W398" s="92"/>
      <c r="X398" s="92"/>
      <c r="Y398" s="92">
        <f t="shared" si="166"/>
        <v>47094</v>
      </c>
      <c r="Z398" s="91">
        <v>1920</v>
      </c>
      <c r="AA398" s="91">
        <v>1376</v>
      </c>
      <c r="AB398" s="93"/>
      <c r="AC398" s="92">
        <f t="shared" si="167"/>
        <v>8241.4499999999989</v>
      </c>
      <c r="AD398" s="92">
        <f t="shared" si="168"/>
        <v>1412.82</v>
      </c>
      <c r="AE398" s="92">
        <f t="shared" si="169"/>
        <v>2401.7939999999999</v>
      </c>
      <c r="AF398" s="92">
        <f t="shared" si="170"/>
        <v>941.88</v>
      </c>
      <c r="AG398" s="92">
        <f t="shared" si="171"/>
        <v>8398.3333333333339</v>
      </c>
      <c r="AH398" s="92">
        <f t="shared" si="172"/>
        <v>83983.333333333343</v>
      </c>
      <c r="AI398" s="92">
        <f t="shared" si="173"/>
        <v>25195</v>
      </c>
      <c r="AJ398" s="92">
        <f t="shared" si="174"/>
        <v>73185.999555555551</v>
      </c>
      <c r="AK398" s="92">
        <f t="shared" si="175"/>
        <v>878231.99466666661</v>
      </c>
      <c r="AL398" s="92"/>
      <c r="AM398" s="92"/>
      <c r="AN398" s="92"/>
      <c r="AO398" s="92"/>
      <c r="AP398" s="97"/>
      <c r="AQ398" s="94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  <c r="BR398" s="97"/>
      <c r="BS398" s="97"/>
      <c r="BT398" s="97"/>
      <c r="BU398" s="97"/>
      <c r="BV398" s="97"/>
      <c r="BW398" s="97"/>
      <c r="BX398" s="97"/>
      <c r="BY398" s="97"/>
      <c r="BZ398" s="97"/>
      <c r="CA398" s="97"/>
      <c r="CB398" s="97"/>
      <c r="CC398" s="97"/>
      <c r="CD398" s="97"/>
      <c r="CE398" s="97"/>
      <c r="CF398" s="97"/>
      <c r="CG398" s="97"/>
      <c r="CH398" s="97"/>
      <c r="CI398" s="97"/>
      <c r="CJ398" s="97"/>
      <c r="CK398" s="97"/>
      <c r="CL398" s="97"/>
      <c r="CM398" s="97"/>
      <c r="CN398" s="97"/>
      <c r="CO398" s="97"/>
      <c r="CP398" s="97"/>
      <c r="CQ398" s="97"/>
      <c r="CR398" s="97"/>
      <c r="CS398" s="97"/>
      <c r="CT398" s="97"/>
      <c r="CU398" s="97"/>
      <c r="CV398" s="97"/>
      <c r="CW398" s="97"/>
      <c r="CX398" s="97"/>
      <c r="CY398" s="97"/>
      <c r="CZ398" s="97"/>
      <c r="DA398" s="97"/>
      <c r="DB398" s="97"/>
      <c r="DC398" s="97"/>
      <c r="DD398" s="97"/>
      <c r="DE398" s="97"/>
      <c r="DF398" s="97"/>
      <c r="DG398" s="97"/>
      <c r="DH398" s="97"/>
      <c r="DI398" s="97"/>
      <c r="DJ398" s="97"/>
      <c r="DK398" s="97"/>
      <c r="DL398" s="97"/>
      <c r="DM398" s="97"/>
      <c r="DN398" s="97"/>
      <c r="DO398" s="97"/>
      <c r="DP398" s="97"/>
      <c r="DQ398" s="97"/>
      <c r="DR398" s="97"/>
      <c r="DS398" s="97"/>
      <c r="DT398" s="97"/>
      <c r="DU398" s="97"/>
      <c r="DV398" s="97"/>
      <c r="DW398" s="97"/>
      <c r="DX398" s="97"/>
      <c r="DY398" s="97"/>
      <c r="DZ398" s="97"/>
      <c r="EA398" s="97"/>
      <c r="EB398" s="97"/>
      <c r="EC398" s="97"/>
      <c r="ED398" s="97"/>
      <c r="EE398" s="97"/>
      <c r="EF398" s="97"/>
      <c r="EG398" s="97"/>
      <c r="EH398" s="97"/>
      <c r="EI398" s="97"/>
      <c r="EJ398" s="97"/>
      <c r="EK398" s="97"/>
      <c r="EL398" s="97"/>
      <c r="EM398" s="97"/>
      <c r="EN398" s="97"/>
      <c r="EO398" s="97"/>
      <c r="EP398" s="97"/>
      <c r="EQ398" s="97"/>
      <c r="ER398" s="97"/>
      <c r="ES398" s="97"/>
      <c r="ET398" s="97"/>
      <c r="EU398" s="97"/>
      <c r="EV398" s="97"/>
      <c r="EW398" s="97"/>
      <c r="EX398" s="97"/>
      <c r="EY398" s="97"/>
      <c r="EZ398" s="97"/>
      <c r="FA398" s="97"/>
      <c r="FB398" s="97"/>
      <c r="FC398" s="97"/>
      <c r="FD398" s="97"/>
      <c r="FE398" s="97"/>
      <c r="FF398" s="97"/>
      <c r="FG398" s="97"/>
      <c r="FH398" s="97"/>
      <c r="FI398" s="97"/>
      <c r="FJ398" s="97"/>
      <c r="FK398" s="97"/>
      <c r="FL398" s="97"/>
      <c r="FM398" s="97"/>
      <c r="FN398" s="97"/>
      <c r="FO398" s="97"/>
      <c r="FP398" s="97"/>
      <c r="FQ398" s="97"/>
      <c r="FR398" s="97"/>
      <c r="FS398" s="97"/>
      <c r="FT398" s="97"/>
      <c r="FU398" s="97"/>
      <c r="FV398" s="97"/>
      <c r="FW398" s="97"/>
      <c r="FX398" s="97"/>
      <c r="FY398" s="97"/>
      <c r="FZ398" s="97"/>
      <c r="GA398" s="97"/>
      <c r="GB398" s="97"/>
      <c r="GC398" s="97"/>
      <c r="GD398" s="97"/>
      <c r="GE398" s="97"/>
      <c r="GF398" s="97"/>
      <c r="GG398" s="97"/>
      <c r="GH398" s="97"/>
      <c r="GI398" s="97"/>
      <c r="GJ398" s="97"/>
      <c r="GK398" s="97"/>
      <c r="GL398" s="97"/>
      <c r="GM398" s="97"/>
      <c r="GN398" s="97"/>
      <c r="GO398" s="97"/>
      <c r="GP398" s="97"/>
      <c r="GQ398" s="97"/>
      <c r="GR398" s="97"/>
      <c r="GS398" s="97"/>
      <c r="GT398" s="97"/>
      <c r="GU398" s="97"/>
      <c r="GV398" s="97"/>
      <c r="GW398" s="97"/>
      <c r="GX398" s="97"/>
      <c r="GY398" s="97"/>
      <c r="GZ398" s="97"/>
      <c r="HA398" s="97"/>
      <c r="HB398" s="97"/>
      <c r="HC398" s="97"/>
      <c r="HD398" s="97"/>
      <c r="HE398" s="97"/>
      <c r="HF398" s="97"/>
      <c r="HG398" s="97"/>
      <c r="HH398" s="97"/>
      <c r="HI398" s="97"/>
      <c r="HJ398" s="97"/>
      <c r="HK398" s="97"/>
      <c r="HL398" s="97"/>
      <c r="HM398" s="97"/>
      <c r="HN398" s="97"/>
      <c r="HO398" s="97"/>
      <c r="HP398" s="97"/>
      <c r="HQ398" s="97"/>
      <c r="HR398" s="97"/>
      <c r="HS398" s="97"/>
      <c r="HT398" s="97"/>
      <c r="HU398" s="97"/>
      <c r="HV398" s="97"/>
      <c r="HW398" s="97"/>
      <c r="HX398" s="97"/>
      <c r="HY398" s="97"/>
      <c r="HZ398" s="97"/>
      <c r="IA398" s="97"/>
      <c r="IB398" s="97"/>
      <c r="IC398" s="97"/>
      <c r="ID398" s="97"/>
      <c r="IE398" s="97"/>
      <c r="IF398" s="97"/>
      <c r="IG398" s="97"/>
      <c r="IH398" s="97"/>
      <c r="II398" s="97"/>
      <c r="IJ398" s="97"/>
      <c r="IK398" s="97"/>
      <c r="IL398" s="97"/>
      <c r="IM398" s="97"/>
      <c r="IN398" s="97"/>
      <c r="IO398" s="97"/>
      <c r="IP398" s="97"/>
      <c r="IQ398" s="97"/>
      <c r="IR398" s="97"/>
      <c r="IS398" s="97"/>
      <c r="IT398" s="97"/>
      <c r="IU398" s="97"/>
      <c r="IV398" s="97"/>
      <c r="IW398" s="97"/>
      <c r="IX398" s="97"/>
      <c r="IY398" s="97"/>
      <c r="IZ398" s="97"/>
      <c r="JA398" s="97"/>
      <c r="JB398" s="97"/>
      <c r="JC398" s="97"/>
      <c r="JD398" s="97"/>
      <c r="JE398" s="97"/>
      <c r="JF398" s="97"/>
      <c r="JG398" s="97"/>
      <c r="JH398" s="97"/>
      <c r="JI398" s="97"/>
      <c r="JJ398" s="97"/>
      <c r="JK398" s="97"/>
      <c r="JL398" s="97"/>
      <c r="JM398" s="97"/>
      <c r="JN398" s="97"/>
      <c r="JO398" s="97"/>
      <c r="JP398" s="97"/>
      <c r="JQ398" s="97"/>
      <c r="JR398" s="97"/>
      <c r="JS398" s="97"/>
      <c r="JT398" s="97"/>
      <c r="JU398" s="97"/>
      <c r="JV398" s="97"/>
      <c r="JW398" s="97"/>
      <c r="JX398" s="97"/>
      <c r="JY398" s="97"/>
      <c r="JZ398" s="97"/>
      <c r="KA398" s="97"/>
      <c r="KB398" s="97"/>
      <c r="KC398" s="97"/>
      <c r="KD398" s="97"/>
      <c r="KE398" s="97"/>
      <c r="KF398" s="97"/>
      <c r="KG398" s="97"/>
      <c r="KH398" s="97"/>
      <c r="KI398" s="97"/>
      <c r="KJ398" s="97"/>
      <c r="KK398" s="97"/>
      <c r="KL398" s="97"/>
      <c r="KM398" s="97"/>
      <c r="KN398" s="97"/>
      <c r="KO398" s="97"/>
      <c r="KP398" s="97"/>
      <c r="KQ398" s="97"/>
      <c r="KR398" s="97"/>
      <c r="KS398" s="97"/>
      <c r="KT398" s="97"/>
      <c r="KU398" s="97"/>
      <c r="KV398" s="97"/>
      <c r="KW398" s="97"/>
      <c r="KX398" s="97"/>
      <c r="KY398" s="97"/>
      <c r="KZ398" s="97"/>
      <c r="LA398" s="97"/>
      <c r="LB398" s="97"/>
      <c r="LC398" s="97"/>
      <c r="LD398" s="97"/>
      <c r="LE398" s="97"/>
      <c r="LF398" s="97"/>
      <c r="LG398" s="97"/>
      <c r="LH398" s="97"/>
      <c r="LI398" s="97"/>
      <c r="LJ398" s="97"/>
      <c r="LK398" s="97"/>
      <c r="LL398" s="97"/>
      <c r="LM398" s="97"/>
      <c r="LN398" s="97"/>
      <c r="LO398" s="97"/>
      <c r="LP398" s="97"/>
      <c r="LQ398" s="97"/>
      <c r="LR398" s="97"/>
      <c r="LS398" s="97"/>
      <c r="LT398" s="97"/>
      <c r="LU398" s="97"/>
      <c r="LV398" s="97"/>
      <c r="LW398" s="97"/>
      <c r="LX398" s="97"/>
      <c r="LY398" s="97"/>
      <c r="LZ398" s="97"/>
      <c r="MA398" s="97"/>
      <c r="MB398" s="97"/>
      <c r="MC398" s="97"/>
      <c r="MD398" s="97"/>
      <c r="ME398" s="97"/>
      <c r="MF398" s="97"/>
      <c r="MG398" s="97"/>
      <c r="MH398" s="97"/>
      <c r="MI398" s="97"/>
      <c r="MJ398" s="97"/>
      <c r="MK398" s="97"/>
      <c r="ML398" s="97"/>
      <c r="MM398" s="97"/>
      <c r="MN398" s="97"/>
      <c r="MO398" s="97"/>
      <c r="MP398" s="97"/>
      <c r="MQ398" s="97"/>
      <c r="MR398" s="97"/>
      <c r="MS398" s="97"/>
      <c r="MT398" s="97"/>
      <c r="MU398" s="97"/>
      <c r="MV398" s="97"/>
      <c r="MW398" s="97"/>
      <c r="MX398" s="97"/>
      <c r="MY398" s="97"/>
      <c r="MZ398" s="97"/>
      <c r="NA398" s="97"/>
      <c r="NB398" s="97"/>
      <c r="NC398" s="97"/>
      <c r="ND398" s="97"/>
      <c r="NE398" s="97"/>
      <c r="NF398" s="97"/>
      <c r="NG398" s="97"/>
      <c r="NH398" s="97"/>
      <c r="NI398" s="97"/>
      <c r="NJ398" s="97"/>
      <c r="NK398" s="97"/>
      <c r="NL398" s="97"/>
      <c r="NM398" s="97"/>
      <c r="NN398" s="97"/>
      <c r="NO398" s="97"/>
      <c r="NP398" s="97"/>
      <c r="NQ398" s="97"/>
      <c r="NR398" s="97"/>
      <c r="NS398" s="97"/>
      <c r="NT398" s="97"/>
      <c r="NU398" s="97"/>
      <c r="NV398" s="97"/>
      <c r="NW398" s="97"/>
      <c r="NX398" s="97"/>
      <c r="NY398" s="97"/>
      <c r="NZ398" s="97"/>
      <c r="OA398" s="97"/>
      <c r="OB398" s="97"/>
      <c r="OC398" s="97"/>
      <c r="OD398" s="97"/>
      <c r="OE398" s="97"/>
      <c r="OF398" s="97"/>
      <c r="OG398" s="97"/>
      <c r="OH398" s="97"/>
      <c r="OI398" s="97"/>
      <c r="OJ398" s="97"/>
      <c r="OK398" s="97"/>
      <c r="OL398" s="97"/>
      <c r="OM398" s="97"/>
      <c r="ON398" s="97"/>
      <c r="OO398" s="97"/>
      <c r="OP398" s="97"/>
      <c r="OQ398" s="97"/>
      <c r="OR398" s="97"/>
      <c r="OS398" s="97"/>
      <c r="OT398" s="97"/>
      <c r="OU398" s="97"/>
      <c r="OV398" s="97"/>
      <c r="OW398" s="97"/>
      <c r="OX398" s="97"/>
      <c r="OY398" s="97"/>
      <c r="OZ398" s="97"/>
      <c r="PA398" s="97"/>
      <c r="PB398" s="97"/>
      <c r="PC398" s="97"/>
      <c r="PD398" s="97"/>
      <c r="PE398" s="97"/>
      <c r="PF398" s="97"/>
      <c r="PG398" s="97"/>
      <c r="PH398" s="97"/>
      <c r="PI398" s="97"/>
      <c r="PJ398" s="97"/>
      <c r="PK398" s="97"/>
      <c r="PL398" s="97"/>
      <c r="PM398" s="97"/>
      <c r="PN398" s="97"/>
      <c r="PO398" s="97"/>
      <c r="PP398" s="97"/>
      <c r="PQ398" s="97"/>
      <c r="PR398" s="97"/>
      <c r="PS398" s="97"/>
      <c r="PT398" s="97"/>
      <c r="PU398" s="97"/>
      <c r="PV398" s="97"/>
      <c r="PW398" s="97"/>
      <c r="PX398" s="97"/>
      <c r="PY398" s="97"/>
      <c r="PZ398" s="97"/>
      <c r="QA398" s="97"/>
      <c r="QB398" s="97"/>
      <c r="QC398" s="97"/>
      <c r="QD398" s="97"/>
      <c r="QE398" s="97"/>
      <c r="QF398" s="97"/>
      <c r="QG398" s="97"/>
      <c r="QH398" s="97"/>
      <c r="QI398" s="97"/>
      <c r="QJ398" s="97"/>
      <c r="QK398" s="97"/>
      <c r="QL398" s="97"/>
      <c r="QM398" s="97"/>
      <c r="QN398" s="97"/>
      <c r="QO398" s="97"/>
      <c r="QP398" s="97"/>
      <c r="QQ398" s="97"/>
      <c r="QR398" s="97"/>
      <c r="QS398" s="97"/>
      <c r="QT398" s="97"/>
      <c r="QU398" s="97"/>
      <c r="QV398" s="97"/>
      <c r="QW398" s="97"/>
      <c r="QX398" s="97"/>
      <c r="QY398" s="97"/>
      <c r="QZ398" s="97"/>
      <c r="RA398" s="97"/>
      <c r="RB398" s="97"/>
      <c r="RC398" s="97"/>
      <c r="RD398" s="97"/>
      <c r="RE398" s="97"/>
      <c r="RF398" s="97"/>
      <c r="RG398" s="97"/>
      <c r="RH398" s="97"/>
      <c r="RI398" s="97"/>
      <c r="RJ398" s="97"/>
      <c r="RK398" s="97"/>
      <c r="RL398" s="97"/>
      <c r="RM398" s="97"/>
      <c r="RN398" s="97"/>
      <c r="RO398" s="97"/>
      <c r="RP398" s="97"/>
      <c r="RQ398" s="97"/>
      <c r="RR398" s="97"/>
      <c r="RS398" s="97"/>
      <c r="RT398" s="97"/>
      <c r="RU398" s="97"/>
      <c r="RV398" s="97"/>
      <c r="RW398" s="97"/>
      <c r="RX398" s="97"/>
      <c r="RY398" s="97"/>
      <c r="RZ398" s="97"/>
      <c r="SA398" s="97"/>
      <c r="SB398" s="97"/>
      <c r="SC398" s="97"/>
      <c r="SD398" s="97"/>
      <c r="SE398" s="97"/>
      <c r="SF398" s="97"/>
      <c r="SG398" s="97"/>
      <c r="SH398" s="97"/>
      <c r="SI398" s="97"/>
      <c r="SJ398" s="97"/>
      <c r="SK398" s="97"/>
      <c r="SL398" s="97"/>
      <c r="SM398" s="97"/>
      <c r="SN398" s="97"/>
      <c r="SO398" s="97"/>
      <c r="SP398" s="97"/>
      <c r="SQ398" s="97"/>
      <c r="SR398" s="97"/>
      <c r="SS398" s="97"/>
      <c r="ST398" s="97"/>
      <c r="SU398" s="97"/>
      <c r="SV398" s="97"/>
      <c r="SW398" s="97"/>
      <c r="SX398" s="97"/>
      <c r="SY398" s="97"/>
      <c r="SZ398" s="97"/>
      <c r="TA398" s="97"/>
      <c r="TB398" s="97"/>
      <c r="TC398" s="97"/>
      <c r="TD398" s="97"/>
      <c r="TE398" s="97"/>
      <c r="TF398" s="97"/>
      <c r="TG398" s="97"/>
      <c r="TH398" s="97"/>
      <c r="TI398" s="97"/>
      <c r="TJ398" s="97"/>
      <c r="TK398" s="97"/>
      <c r="TL398" s="97"/>
      <c r="TM398" s="97"/>
      <c r="TN398" s="97"/>
      <c r="TO398" s="97"/>
      <c r="TP398" s="97"/>
      <c r="TQ398" s="97"/>
      <c r="TR398" s="97"/>
      <c r="TS398" s="97"/>
      <c r="TT398" s="97"/>
      <c r="TU398" s="97"/>
      <c r="TV398" s="97"/>
      <c r="TW398" s="97"/>
      <c r="TX398" s="97"/>
      <c r="TY398" s="97"/>
      <c r="TZ398" s="97"/>
      <c r="UA398" s="97"/>
      <c r="UB398" s="97"/>
      <c r="UC398" s="97"/>
      <c r="UD398" s="97"/>
      <c r="UE398" s="97"/>
      <c r="UF398" s="97"/>
      <c r="UG398" s="97"/>
      <c r="UH398" s="97"/>
      <c r="UI398" s="97"/>
      <c r="UJ398" s="97"/>
      <c r="UK398" s="97"/>
      <c r="UL398" s="97"/>
      <c r="UM398" s="97"/>
      <c r="UN398" s="97"/>
      <c r="UO398" s="97"/>
      <c r="UP398" s="97"/>
      <c r="UQ398" s="97"/>
      <c r="UR398" s="97"/>
      <c r="US398" s="97"/>
      <c r="UT398" s="97"/>
      <c r="UU398" s="97"/>
      <c r="UV398" s="97"/>
      <c r="UW398" s="97"/>
      <c r="UX398" s="97"/>
      <c r="UY398" s="97"/>
      <c r="UZ398" s="97"/>
      <c r="VA398" s="97"/>
      <c r="VB398" s="97"/>
      <c r="VC398" s="97"/>
      <c r="VD398" s="97"/>
      <c r="VE398" s="97"/>
      <c r="VF398" s="97"/>
    </row>
    <row r="399" spans="1:578" s="98" customFormat="1" ht="15">
      <c r="A399" s="84">
        <v>25</v>
      </c>
      <c r="B399" s="29" t="s">
        <v>43</v>
      </c>
      <c r="C399" s="85" t="s">
        <v>44</v>
      </c>
      <c r="D399" s="86">
        <v>203</v>
      </c>
      <c r="E399" s="85" t="s">
        <v>45</v>
      </c>
      <c r="F399" s="29" t="s">
        <v>46</v>
      </c>
      <c r="G399" s="35" t="s">
        <v>958</v>
      </c>
      <c r="H399" s="26" t="s">
        <v>959</v>
      </c>
      <c r="I399" s="89">
        <v>43440</v>
      </c>
      <c r="J399" s="90"/>
      <c r="K399" s="90">
        <v>17</v>
      </c>
      <c r="L399" s="88">
        <v>40</v>
      </c>
      <c r="M399" s="88" t="s">
        <v>54</v>
      </c>
      <c r="N399" s="88" t="s">
        <v>50</v>
      </c>
      <c r="O399" s="36" t="s">
        <v>1206</v>
      </c>
      <c r="P399" s="87" t="s">
        <v>1184</v>
      </c>
      <c r="Q399" s="87" t="s">
        <v>1150</v>
      </c>
      <c r="R399" s="88">
        <v>1</v>
      </c>
      <c r="S399" s="91">
        <v>25729</v>
      </c>
      <c r="T399" s="91"/>
      <c r="U399" s="91"/>
      <c r="V399" s="91">
        <f t="shared" si="165"/>
        <v>25729</v>
      </c>
      <c r="W399" s="92"/>
      <c r="X399" s="92"/>
      <c r="Y399" s="92">
        <f t="shared" si="166"/>
        <v>25729</v>
      </c>
      <c r="Z399" s="91">
        <v>1286</v>
      </c>
      <c r="AA399" s="91">
        <v>857</v>
      </c>
      <c r="AB399" s="93"/>
      <c r="AC399" s="92">
        <f t="shared" si="167"/>
        <v>4502.5749999999998</v>
      </c>
      <c r="AD399" s="92">
        <f t="shared" si="168"/>
        <v>771.87</v>
      </c>
      <c r="AE399" s="92">
        <f t="shared" si="169"/>
        <v>1312.1789999999999</v>
      </c>
      <c r="AF399" s="92">
        <f t="shared" si="170"/>
        <v>514.58000000000004</v>
      </c>
      <c r="AG399" s="92">
        <f t="shared" si="171"/>
        <v>4645.3333333333339</v>
      </c>
      <c r="AH399" s="92">
        <f t="shared" si="172"/>
        <v>46453.333333333336</v>
      </c>
      <c r="AI399" s="92">
        <f t="shared" si="173"/>
        <v>13936</v>
      </c>
      <c r="AJ399" s="92">
        <f t="shared" si="174"/>
        <v>40392.759555555553</v>
      </c>
      <c r="AK399" s="92">
        <f t="shared" si="175"/>
        <v>484713.1146666666</v>
      </c>
      <c r="AL399" s="92"/>
      <c r="AM399" s="92"/>
      <c r="AN399" s="92"/>
      <c r="AO399" s="92"/>
      <c r="AP399" s="97"/>
      <c r="AQ399" s="94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7"/>
      <c r="CG399" s="97"/>
      <c r="CH399" s="97"/>
      <c r="CI399" s="97"/>
      <c r="CJ399" s="97"/>
      <c r="CK399" s="97"/>
      <c r="CL399" s="97"/>
      <c r="CM399" s="97"/>
      <c r="CN399" s="97"/>
      <c r="CO399" s="97"/>
      <c r="CP399" s="97"/>
      <c r="CQ399" s="97"/>
      <c r="CR399" s="97"/>
      <c r="CS399" s="97"/>
      <c r="CT399" s="97"/>
      <c r="CU399" s="97"/>
      <c r="CV399" s="97"/>
      <c r="CW399" s="97"/>
      <c r="CX399" s="97"/>
      <c r="CY399" s="97"/>
      <c r="CZ399" s="97"/>
      <c r="DA399" s="97"/>
      <c r="DB399" s="97"/>
      <c r="DC399" s="97"/>
      <c r="DD399" s="97"/>
      <c r="DE399" s="97"/>
      <c r="DF399" s="97"/>
      <c r="DG399" s="97"/>
      <c r="DH399" s="97"/>
      <c r="DI399" s="97"/>
      <c r="DJ399" s="97"/>
      <c r="DK399" s="97"/>
      <c r="DL399" s="97"/>
      <c r="DM399" s="97"/>
      <c r="DN399" s="97"/>
      <c r="DO399" s="97"/>
      <c r="DP399" s="97"/>
      <c r="DQ399" s="97"/>
      <c r="DR399" s="97"/>
      <c r="DS399" s="97"/>
      <c r="DT399" s="97"/>
      <c r="DU399" s="97"/>
      <c r="DV399" s="97"/>
      <c r="DW399" s="97"/>
      <c r="DX399" s="97"/>
      <c r="DY399" s="97"/>
      <c r="DZ399" s="97"/>
      <c r="EA399" s="97"/>
      <c r="EB399" s="97"/>
      <c r="EC399" s="97"/>
      <c r="ED399" s="97"/>
      <c r="EE399" s="97"/>
      <c r="EF399" s="97"/>
      <c r="EG399" s="97"/>
      <c r="EH399" s="97"/>
      <c r="EI399" s="97"/>
      <c r="EJ399" s="97"/>
      <c r="EK399" s="97"/>
      <c r="EL399" s="97"/>
      <c r="EM399" s="97"/>
      <c r="EN399" s="97"/>
      <c r="EO399" s="97"/>
      <c r="EP399" s="97"/>
      <c r="EQ399" s="97"/>
      <c r="ER399" s="97"/>
      <c r="ES399" s="97"/>
      <c r="ET399" s="97"/>
      <c r="EU399" s="97"/>
      <c r="EV399" s="97"/>
      <c r="EW399" s="97"/>
      <c r="EX399" s="97"/>
      <c r="EY399" s="97"/>
      <c r="EZ399" s="97"/>
      <c r="FA399" s="97"/>
      <c r="FB399" s="97"/>
      <c r="FC399" s="97"/>
      <c r="FD399" s="97"/>
      <c r="FE399" s="97"/>
      <c r="FF399" s="97"/>
      <c r="FG399" s="97"/>
      <c r="FH399" s="97"/>
      <c r="FI399" s="97"/>
      <c r="FJ399" s="97"/>
      <c r="FK399" s="97"/>
      <c r="FL399" s="97"/>
      <c r="FM399" s="97"/>
      <c r="FN399" s="97"/>
      <c r="FO399" s="97"/>
      <c r="FP399" s="97"/>
      <c r="FQ399" s="97"/>
      <c r="FR399" s="97"/>
      <c r="FS399" s="97"/>
      <c r="FT399" s="97"/>
      <c r="FU399" s="97"/>
      <c r="FV399" s="97"/>
      <c r="FW399" s="97"/>
      <c r="FX399" s="97"/>
      <c r="FY399" s="97"/>
      <c r="FZ399" s="97"/>
      <c r="GA399" s="97"/>
      <c r="GB399" s="97"/>
      <c r="GC399" s="97"/>
      <c r="GD399" s="97"/>
      <c r="GE399" s="97"/>
      <c r="GF399" s="97"/>
      <c r="GG399" s="97"/>
      <c r="GH399" s="97"/>
      <c r="GI399" s="97"/>
      <c r="GJ399" s="97"/>
      <c r="GK399" s="97"/>
      <c r="GL399" s="97"/>
      <c r="GM399" s="97"/>
      <c r="GN399" s="97"/>
      <c r="GO399" s="97"/>
      <c r="GP399" s="97"/>
      <c r="GQ399" s="97"/>
      <c r="GR399" s="97"/>
      <c r="GS399" s="97"/>
      <c r="GT399" s="97"/>
      <c r="GU399" s="97"/>
      <c r="GV399" s="97"/>
      <c r="GW399" s="97"/>
      <c r="GX399" s="97"/>
      <c r="GY399" s="97"/>
      <c r="GZ399" s="97"/>
      <c r="HA399" s="97"/>
      <c r="HB399" s="97"/>
      <c r="HC399" s="97"/>
      <c r="HD399" s="97"/>
      <c r="HE399" s="97"/>
      <c r="HF399" s="97"/>
      <c r="HG399" s="97"/>
      <c r="HH399" s="97"/>
      <c r="HI399" s="97"/>
      <c r="HJ399" s="97"/>
      <c r="HK399" s="97"/>
      <c r="HL399" s="97"/>
      <c r="HM399" s="97"/>
      <c r="HN399" s="97"/>
      <c r="HO399" s="97"/>
      <c r="HP399" s="97"/>
      <c r="HQ399" s="97"/>
      <c r="HR399" s="97"/>
      <c r="HS399" s="97"/>
      <c r="HT399" s="97"/>
      <c r="HU399" s="97"/>
      <c r="HV399" s="97"/>
      <c r="HW399" s="97"/>
      <c r="HX399" s="97"/>
      <c r="HY399" s="97"/>
      <c r="HZ399" s="97"/>
      <c r="IA399" s="97"/>
      <c r="IB399" s="97"/>
      <c r="IC399" s="97"/>
      <c r="ID399" s="97"/>
      <c r="IE399" s="97"/>
      <c r="IF399" s="97"/>
      <c r="IG399" s="97"/>
      <c r="IH399" s="97"/>
      <c r="II399" s="97"/>
      <c r="IJ399" s="97"/>
      <c r="IK399" s="97"/>
      <c r="IL399" s="97"/>
      <c r="IM399" s="97"/>
      <c r="IN399" s="97"/>
      <c r="IO399" s="97"/>
      <c r="IP399" s="97"/>
      <c r="IQ399" s="97"/>
      <c r="IR399" s="97"/>
      <c r="IS399" s="97"/>
      <c r="IT399" s="97"/>
      <c r="IU399" s="97"/>
      <c r="IV399" s="97"/>
      <c r="IW399" s="97"/>
      <c r="IX399" s="97"/>
      <c r="IY399" s="97"/>
      <c r="IZ399" s="97"/>
      <c r="JA399" s="97"/>
      <c r="JB399" s="97"/>
      <c r="JC399" s="97"/>
      <c r="JD399" s="97"/>
      <c r="JE399" s="97"/>
      <c r="JF399" s="97"/>
      <c r="JG399" s="97"/>
      <c r="JH399" s="97"/>
      <c r="JI399" s="97"/>
      <c r="JJ399" s="97"/>
      <c r="JK399" s="97"/>
      <c r="JL399" s="97"/>
      <c r="JM399" s="97"/>
      <c r="JN399" s="97"/>
      <c r="JO399" s="97"/>
      <c r="JP399" s="97"/>
      <c r="JQ399" s="97"/>
      <c r="JR399" s="97"/>
      <c r="JS399" s="97"/>
      <c r="JT399" s="97"/>
      <c r="JU399" s="97"/>
      <c r="JV399" s="97"/>
      <c r="JW399" s="97"/>
      <c r="JX399" s="97"/>
      <c r="JY399" s="97"/>
      <c r="JZ399" s="97"/>
      <c r="KA399" s="97"/>
      <c r="KB399" s="97"/>
      <c r="KC399" s="97"/>
      <c r="KD399" s="97"/>
      <c r="KE399" s="97"/>
      <c r="KF399" s="97"/>
      <c r="KG399" s="97"/>
      <c r="KH399" s="97"/>
      <c r="KI399" s="97"/>
      <c r="KJ399" s="97"/>
      <c r="KK399" s="97"/>
      <c r="KL399" s="97"/>
      <c r="KM399" s="97"/>
      <c r="KN399" s="97"/>
      <c r="KO399" s="97"/>
      <c r="KP399" s="97"/>
      <c r="KQ399" s="97"/>
      <c r="KR399" s="97"/>
      <c r="KS399" s="97"/>
      <c r="KT399" s="97"/>
      <c r="KU399" s="97"/>
      <c r="KV399" s="97"/>
      <c r="KW399" s="97"/>
      <c r="KX399" s="97"/>
      <c r="KY399" s="97"/>
      <c r="KZ399" s="97"/>
      <c r="LA399" s="97"/>
      <c r="LB399" s="97"/>
      <c r="LC399" s="97"/>
      <c r="LD399" s="97"/>
      <c r="LE399" s="97"/>
      <c r="LF399" s="97"/>
      <c r="LG399" s="97"/>
      <c r="LH399" s="97"/>
      <c r="LI399" s="97"/>
      <c r="LJ399" s="97"/>
      <c r="LK399" s="97"/>
      <c r="LL399" s="97"/>
      <c r="LM399" s="97"/>
      <c r="LN399" s="97"/>
      <c r="LO399" s="97"/>
      <c r="LP399" s="97"/>
      <c r="LQ399" s="97"/>
      <c r="LR399" s="97"/>
      <c r="LS399" s="97"/>
      <c r="LT399" s="97"/>
      <c r="LU399" s="97"/>
      <c r="LV399" s="97"/>
      <c r="LW399" s="97"/>
      <c r="LX399" s="97"/>
      <c r="LY399" s="97"/>
      <c r="LZ399" s="97"/>
      <c r="MA399" s="97"/>
      <c r="MB399" s="97"/>
      <c r="MC399" s="97"/>
      <c r="MD399" s="97"/>
      <c r="ME399" s="97"/>
      <c r="MF399" s="97"/>
      <c r="MG399" s="97"/>
      <c r="MH399" s="97"/>
      <c r="MI399" s="97"/>
      <c r="MJ399" s="97"/>
      <c r="MK399" s="97"/>
      <c r="ML399" s="97"/>
      <c r="MM399" s="97"/>
      <c r="MN399" s="97"/>
      <c r="MO399" s="97"/>
      <c r="MP399" s="97"/>
      <c r="MQ399" s="97"/>
      <c r="MR399" s="97"/>
      <c r="MS399" s="97"/>
      <c r="MT399" s="97"/>
      <c r="MU399" s="97"/>
      <c r="MV399" s="97"/>
      <c r="MW399" s="97"/>
      <c r="MX399" s="97"/>
      <c r="MY399" s="97"/>
      <c r="MZ399" s="97"/>
      <c r="NA399" s="97"/>
      <c r="NB399" s="97"/>
      <c r="NC399" s="97"/>
      <c r="ND399" s="97"/>
      <c r="NE399" s="97"/>
      <c r="NF399" s="97"/>
      <c r="NG399" s="97"/>
      <c r="NH399" s="97"/>
      <c r="NI399" s="97"/>
      <c r="NJ399" s="97"/>
      <c r="NK399" s="97"/>
      <c r="NL399" s="97"/>
      <c r="NM399" s="97"/>
      <c r="NN399" s="97"/>
      <c r="NO399" s="97"/>
      <c r="NP399" s="97"/>
      <c r="NQ399" s="97"/>
      <c r="NR399" s="97"/>
      <c r="NS399" s="97"/>
      <c r="NT399" s="97"/>
      <c r="NU399" s="97"/>
      <c r="NV399" s="97"/>
      <c r="NW399" s="97"/>
      <c r="NX399" s="97"/>
      <c r="NY399" s="97"/>
      <c r="NZ399" s="97"/>
      <c r="OA399" s="97"/>
      <c r="OB399" s="97"/>
      <c r="OC399" s="97"/>
      <c r="OD399" s="97"/>
      <c r="OE399" s="97"/>
      <c r="OF399" s="97"/>
      <c r="OG399" s="97"/>
      <c r="OH399" s="97"/>
      <c r="OI399" s="97"/>
      <c r="OJ399" s="97"/>
      <c r="OK399" s="97"/>
      <c r="OL399" s="97"/>
      <c r="OM399" s="97"/>
      <c r="ON399" s="97"/>
      <c r="OO399" s="97"/>
      <c r="OP399" s="97"/>
      <c r="OQ399" s="97"/>
      <c r="OR399" s="97"/>
      <c r="OS399" s="97"/>
      <c r="OT399" s="97"/>
      <c r="OU399" s="97"/>
      <c r="OV399" s="97"/>
      <c r="OW399" s="97"/>
      <c r="OX399" s="97"/>
      <c r="OY399" s="97"/>
      <c r="OZ399" s="97"/>
      <c r="PA399" s="97"/>
      <c r="PB399" s="97"/>
      <c r="PC399" s="97"/>
      <c r="PD399" s="97"/>
      <c r="PE399" s="97"/>
      <c r="PF399" s="97"/>
      <c r="PG399" s="97"/>
      <c r="PH399" s="97"/>
      <c r="PI399" s="97"/>
      <c r="PJ399" s="97"/>
      <c r="PK399" s="97"/>
      <c r="PL399" s="97"/>
      <c r="PM399" s="97"/>
      <c r="PN399" s="97"/>
      <c r="PO399" s="97"/>
      <c r="PP399" s="97"/>
      <c r="PQ399" s="97"/>
      <c r="PR399" s="97"/>
      <c r="PS399" s="97"/>
      <c r="PT399" s="97"/>
      <c r="PU399" s="97"/>
      <c r="PV399" s="97"/>
      <c r="PW399" s="97"/>
      <c r="PX399" s="97"/>
      <c r="PY399" s="97"/>
      <c r="PZ399" s="97"/>
      <c r="QA399" s="97"/>
      <c r="QB399" s="97"/>
      <c r="QC399" s="97"/>
      <c r="QD399" s="97"/>
      <c r="QE399" s="97"/>
      <c r="QF399" s="97"/>
      <c r="QG399" s="97"/>
      <c r="QH399" s="97"/>
      <c r="QI399" s="97"/>
      <c r="QJ399" s="97"/>
      <c r="QK399" s="97"/>
      <c r="QL399" s="97"/>
      <c r="QM399" s="97"/>
      <c r="QN399" s="97"/>
      <c r="QO399" s="97"/>
      <c r="QP399" s="97"/>
      <c r="QQ399" s="97"/>
      <c r="QR399" s="97"/>
      <c r="QS399" s="97"/>
      <c r="QT399" s="97"/>
      <c r="QU399" s="97"/>
      <c r="QV399" s="97"/>
      <c r="QW399" s="97"/>
      <c r="QX399" s="97"/>
      <c r="QY399" s="97"/>
      <c r="QZ399" s="97"/>
      <c r="RA399" s="97"/>
      <c r="RB399" s="97"/>
      <c r="RC399" s="97"/>
      <c r="RD399" s="97"/>
      <c r="RE399" s="97"/>
      <c r="RF399" s="97"/>
      <c r="RG399" s="97"/>
      <c r="RH399" s="97"/>
      <c r="RI399" s="97"/>
      <c r="RJ399" s="97"/>
      <c r="RK399" s="97"/>
      <c r="RL399" s="97"/>
      <c r="RM399" s="97"/>
      <c r="RN399" s="97"/>
      <c r="RO399" s="97"/>
      <c r="RP399" s="97"/>
      <c r="RQ399" s="97"/>
      <c r="RR399" s="97"/>
      <c r="RS399" s="97"/>
      <c r="RT399" s="97"/>
      <c r="RU399" s="97"/>
      <c r="RV399" s="97"/>
      <c r="RW399" s="97"/>
      <c r="RX399" s="97"/>
      <c r="RY399" s="97"/>
      <c r="RZ399" s="97"/>
      <c r="SA399" s="97"/>
      <c r="SB399" s="97"/>
      <c r="SC399" s="97"/>
      <c r="SD399" s="97"/>
      <c r="SE399" s="97"/>
      <c r="SF399" s="97"/>
      <c r="SG399" s="97"/>
      <c r="SH399" s="97"/>
      <c r="SI399" s="97"/>
      <c r="SJ399" s="97"/>
      <c r="SK399" s="97"/>
      <c r="SL399" s="97"/>
      <c r="SM399" s="97"/>
      <c r="SN399" s="97"/>
      <c r="SO399" s="97"/>
      <c r="SP399" s="97"/>
      <c r="SQ399" s="97"/>
      <c r="SR399" s="97"/>
      <c r="SS399" s="97"/>
      <c r="ST399" s="97"/>
      <c r="SU399" s="97"/>
      <c r="SV399" s="97"/>
      <c r="SW399" s="97"/>
      <c r="SX399" s="97"/>
      <c r="SY399" s="97"/>
      <c r="SZ399" s="97"/>
      <c r="TA399" s="97"/>
      <c r="TB399" s="97"/>
      <c r="TC399" s="97"/>
      <c r="TD399" s="97"/>
      <c r="TE399" s="97"/>
      <c r="TF399" s="97"/>
      <c r="TG399" s="97"/>
      <c r="TH399" s="97"/>
      <c r="TI399" s="97"/>
      <c r="TJ399" s="97"/>
      <c r="TK399" s="97"/>
      <c r="TL399" s="97"/>
      <c r="TM399" s="97"/>
      <c r="TN399" s="97"/>
      <c r="TO399" s="97"/>
      <c r="TP399" s="97"/>
      <c r="TQ399" s="97"/>
      <c r="TR399" s="97"/>
      <c r="TS399" s="97"/>
      <c r="TT399" s="97"/>
      <c r="TU399" s="97"/>
      <c r="TV399" s="97"/>
      <c r="TW399" s="97"/>
      <c r="TX399" s="97"/>
      <c r="TY399" s="97"/>
      <c r="TZ399" s="97"/>
      <c r="UA399" s="97"/>
      <c r="UB399" s="97"/>
      <c r="UC399" s="97"/>
      <c r="UD399" s="97"/>
      <c r="UE399" s="97"/>
      <c r="UF399" s="97"/>
      <c r="UG399" s="97"/>
      <c r="UH399" s="97"/>
      <c r="UI399" s="97"/>
      <c r="UJ399" s="97"/>
      <c r="UK399" s="97"/>
      <c r="UL399" s="97"/>
      <c r="UM399" s="97"/>
      <c r="UN399" s="97"/>
      <c r="UO399" s="97"/>
      <c r="UP399" s="97"/>
      <c r="UQ399" s="97"/>
      <c r="UR399" s="97"/>
      <c r="US399" s="97"/>
      <c r="UT399" s="97"/>
      <c r="UU399" s="97"/>
      <c r="UV399" s="97"/>
      <c r="UW399" s="97"/>
      <c r="UX399" s="97"/>
      <c r="UY399" s="97"/>
      <c r="UZ399" s="97"/>
      <c r="VA399" s="97"/>
      <c r="VB399" s="97"/>
      <c r="VC399" s="97"/>
      <c r="VD399" s="97"/>
      <c r="VE399" s="97"/>
      <c r="VF399" s="97"/>
    </row>
    <row r="400" spans="1:578" s="98" customFormat="1" ht="15">
      <c r="A400" s="84">
        <v>26</v>
      </c>
      <c r="B400" s="29" t="s">
        <v>43</v>
      </c>
      <c r="C400" s="85" t="s">
        <v>44</v>
      </c>
      <c r="D400" s="86">
        <v>203</v>
      </c>
      <c r="E400" s="85" t="s">
        <v>45</v>
      </c>
      <c r="F400" s="29" t="s">
        <v>46</v>
      </c>
      <c r="G400" s="35" t="s">
        <v>960</v>
      </c>
      <c r="H400" s="26" t="s">
        <v>961</v>
      </c>
      <c r="I400" s="89">
        <v>43450</v>
      </c>
      <c r="J400" s="90"/>
      <c r="K400" s="90">
        <v>17</v>
      </c>
      <c r="L400" s="88">
        <v>40</v>
      </c>
      <c r="M400" s="88" t="s">
        <v>54</v>
      </c>
      <c r="N400" s="88" t="s">
        <v>50</v>
      </c>
      <c r="O400" s="36" t="s">
        <v>1207</v>
      </c>
      <c r="P400" s="87" t="s">
        <v>1184</v>
      </c>
      <c r="Q400" s="87" t="s">
        <v>1150</v>
      </c>
      <c r="R400" s="88">
        <v>1</v>
      </c>
      <c r="S400" s="91">
        <v>25729</v>
      </c>
      <c r="T400" s="91"/>
      <c r="U400" s="91"/>
      <c r="V400" s="91">
        <f t="shared" si="165"/>
        <v>25729</v>
      </c>
      <c r="W400" s="92"/>
      <c r="X400" s="92"/>
      <c r="Y400" s="92">
        <f t="shared" si="166"/>
        <v>25729</v>
      </c>
      <c r="Z400" s="91">
        <v>1286</v>
      </c>
      <c r="AA400" s="91">
        <v>857</v>
      </c>
      <c r="AB400" s="93"/>
      <c r="AC400" s="92">
        <f t="shared" si="167"/>
        <v>4502.5749999999998</v>
      </c>
      <c r="AD400" s="92">
        <f t="shared" si="168"/>
        <v>771.87</v>
      </c>
      <c r="AE400" s="92">
        <f t="shared" si="169"/>
        <v>1312.1789999999999</v>
      </c>
      <c r="AF400" s="92">
        <f t="shared" si="170"/>
        <v>514.58000000000004</v>
      </c>
      <c r="AG400" s="92">
        <f t="shared" si="171"/>
        <v>4645.3333333333339</v>
      </c>
      <c r="AH400" s="92">
        <f t="shared" si="172"/>
        <v>46453.333333333336</v>
      </c>
      <c r="AI400" s="92">
        <f t="shared" si="173"/>
        <v>13936</v>
      </c>
      <c r="AJ400" s="92">
        <f t="shared" si="174"/>
        <v>40392.759555555553</v>
      </c>
      <c r="AK400" s="92">
        <f t="shared" si="175"/>
        <v>484713.1146666666</v>
      </c>
      <c r="AL400" s="92"/>
      <c r="AM400" s="92"/>
      <c r="AN400" s="92"/>
      <c r="AO400" s="92"/>
      <c r="AP400" s="97"/>
      <c r="AQ400" s="94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  <c r="BR400" s="97"/>
      <c r="BS400" s="97"/>
      <c r="BT400" s="97"/>
      <c r="BU400" s="97"/>
      <c r="BV400" s="97"/>
      <c r="BW400" s="97"/>
      <c r="BX400" s="97"/>
      <c r="BY400" s="97"/>
      <c r="BZ400" s="97"/>
      <c r="CA400" s="97"/>
      <c r="CB400" s="97"/>
      <c r="CC400" s="97"/>
      <c r="CD400" s="97"/>
      <c r="CE400" s="97"/>
      <c r="CF400" s="97"/>
      <c r="CG400" s="97"/>
      <c r="CH400" s="97"/>
      <c r="CI400" s="97"/>
      <c r="CJ400" s="97"/>
      <c r="CK400" s="97"/>
      <c r="CL400" s="97"/>
      <c r="CM400" s="97"/>
      <c r="CN400" s="97"/>
      <c r="CO400" s="97"/>
      <c r="CP400" s="97"/>
      <c r="CQ400" s="97"/>
      <c r="CR400" s="97"/>
      <c r="CS400" s="97"/>
      <c r="CT400" s="97"/>
      <c r="CU400" s="97"/>
      <c r="CV400" s="97"/>
      <c r="CW400" s="97"/>
      <c r="CX400" s="97"/>
      <c r="CY400" s="97"/>
      <c r="CZ400" s="97"/>
      <c r="DA400" s="97"/>
      <c r="DB400" s="97"/>
      <c r="DC400" s="97"/>
      <c r="DD400" s="97"/>
      <c r="DE400" s="97"/>
      <c r="DF400" s="97"/>
      <c r="DG400" s="97"/>
      <c r="DH400" s="97"/>
      <c r="DI400" s="97"/>
      <c r="DJ400" s="97"/>
      <c r="DK400" s="97"/>
      <c r="DL400" s="97"/>
      <c r="DM400" s="97"/>
      <c r="DN400" s="97"/>
      <c r="DO400" s="97"/>
      <c r="DP400" s="97"/>
      <c r="DQ400" s="97"/>
      <c r="DR400" s="97"/>
      <c r="DS400" s="97"/>
      <c r="DT400" s="97"/>
      <c r="DU400" s="97"/>
      <c r="DV400" s="97"/>
      <c r="DW400" s="97"/>
      <c r="DX400" s="97"/>
      <c r="DY400" s="97"/>
      <c r="DZ400" s="97"/>
      <c r="EA400" s="97"/>
      <c r="EB400" s="97"/>
      <c r="EC400" s="97"/>
      <c r="ED400" s="97"/>
      <c r="EE400" s="97"/>
      <c r="EF400" s="97"/>
      <c r="EG400" s="97"/>
      <c r="EH400" s="97"/>
      <c r="EI400" s="97"/>
      <c r="EJ400" s="97"/>
      <c r="EK400" s="97"/>
      <c r="EL400" s="97"/>
      <c r="EM400" s="97"/>
      <c r="EN400" s="97"/>
      <c r="EO400" s="97"/>
      <c r="EP400" s="97"/>
      <c r="EQ400" s="97"/>
      <c r="ER400" s="97"/>
      <c r="ES400" s="97"/>
      <c r="ET400" s="97"/>
      <c r="EU400" s="97"/>
      <c r="EV400" s="97"/>
      <c r="EW400" s="97"/>
      <c r="EX400" s="97"/>
      <c r="EY400" s="97"/>
      <c r="EZ400" s="97"/>
      <c r="FA400" s="97"/>
      <c r="FB400" s="97"/>
      <c r="FC400" s="97"/>
      <c r="FD400" s="97"/>
      <c r="FE400" s="97"/>
      <c r="FF400" s="97"/>
      <c r="FG400" s="97"/>
      <c r="FH400" s="97"/>
      <c r="FI400" s="97"/>
      <c r="FJ400" s="97"/>
      <c r="FK400" s="97"/>
      <c r="FL400" s="97"/>
      <c r="FM400" s="97"/>
      <c r="FN400" s="97"/>
      <c r="FO400" s="97"/>
      <c r="FP400" s="97"/>
      <c r="FQ400" s="97"/>
      <c r="FR400" s="97"/>
      <c r="FS400" s="97"/>
      <c r="FT400" s="97"/>
      <c r="FU400" s="97"/>
      <c r="FV400" s="97"/>
      <c r="FW400" s="97"/>
      <c r="FX400" s="97"/>
      <c r="FY400" s="97"/>
      <c r="FZ400" s="97"/>
      <c r="GA400" s="97"/>
      <c r="GB400" s="97"/>
      <c r="GC400" s="97"/>
      <c r="GD400" s="97"/>
      <c r="GE400" s="97"/>
      <c r="GF400" s="97"/>
      <c r="GG400" s="97"/>
      <c r="GH400" s="97"/>
      <c r="GI400" s="97"/>
      <c r="GJ400" s="97"/>
      <c r="GK400" s="97"/>
      <c r="GL400" s="97"/>
      <c r="GM400" s="97"/>
      <c r="GN400" s="97"/>
      <c r="GO400" s="97"/>
      <c r="GP400" s="97"/>
      <c r="GQ400" s="97"/>
      <c r="GR400" s="97"/>
      <c r="GS400" s="97"/>
      <c r="GT400" s="97"/>
      <c r="GU400" s="97"/>
      <c r="GV400" s="97"/>
      <c r="GW400" s="97"/>
      <c r="GX400" s="97"/>
      <c r="GY400" s="97"/>
      <c r="GZ400" s="97"/>
      <c r="HA400" s="97"/>
      <c r="HB400" s="97"/>
      <c r="HC400" s="97"/>
      <c r="HD400" s="97"/>
      <c r="HE400" s="97"/>
      <c r="HF400" s="97"/>
      <c r="HG400" s="97"/>
      <c r="HH400" s="97"/>
      <c r="HI400" s="97"/>
      <c r="HJ400" s="97"/>
      <c r="HK400" s="97"/>
      <c r="HL400" s="97"/>
      <c r="HM400" s="97"/>
      <c r="HN400" s="97"/>
      <c r="HO400" s="97"/>
      <c r="HP400" s="97"/>
      <c r="HQ400" s="97"/>
      <c r="HR400" s="97"/>
      <c r="HS400" s="97"/>
      <c r="HT400" s="97"/>
      <c r="HU400" s="97"/>
      <c r="HV400" s="97"/>
      <c r="HW400" s="97"/>
      <c r="HX400" s="97"/>
      <c r="HY400" s="97"/>
      <c r="HZ400" s="97"/>
      <c r="IA400" s="97"/>
      <c r="IB400" s="97"/>
      <c r="IC400" s="97"/>
      <c r="ID400" s="97"/>
      <c r="IE400" s="97"/>
      <c r="IF400" s="97"/>
      <c r="IG400" s="97"/>
      <c r="IH400" s="97"/>
      <c r="II400" s="97"/>
      <c r="IJ400" s="97"/>
      <c r="IK400" s="97"/>
      <c r="IL400" s="97"/>
      <c r="IM400" s="97"/>
      <c r="IN400" s="97"/>
      <c r="IO400" s="97"/>
      <c r="IP400" s="97"/>
      <c r="IQ400" s="97"/>
      <c r="IR400" s="97"/>
      <c r="IS400" s="97"/>
      <c r="IT400" s="97"/>
      <c r="IU400" s="97"/>
      <c r="IV400" s="97"/>
      <c r="IW400" s="97"/>
      <c r="IX400" s="97"/>
      <c r="IY400" s="97"/>
      <c r="IZ400" s="97"/>
      <c r="JA400" s="97"/>
      <c r="JB400" s="97"/>
      <c r="JC400" s="97"/>
      <c r="JD400" s="97"/>
      <c r="JE400" s="97"/>
      <c r="JF400" s="97"/>
      <c r="JG400" s="97"/>
      <c r="JH400" s="97"/>
      <c r="JI400" s="97"/>
      <c r="JJ400" s="97"/>
      <c r="JK400" s="97"/>
      <c r="JL400" s="97"/>
      <c r="JM400" s="97"/>
      <c r="JN400" s="97"/>
      <c r="JO400" s="97"/>
      <c r="JP400" s="97"/>
      <c r="JQ400" s="97"/>
      <c r="JR400" s="97"/>
      <c r="JS400" s="97"/>
      <c r="JT400" s="97"/>
      <c r="JU400" s="97"/>
      <c r="JV400" s="97"/>
      <c r="JW400" s="97"/>
      <c r="JX400" s="97"/>
      <c r="JY400" s="97"/>
      <c r="JZ400" s="97"/>
      <c r="KA400" s="97"/>
      <c r="KB400" s="97"/>
      <c r="KC400" s="97"/>
      <c r="KD400" s="97"/>
      <c r="KE400" s="97"/>
      <c r="KF400" s="97"/>
      <c r="KG400" s="97"/>
      <c r="KH400" s="97"/>
      <c r="KI400" s="97"/>
      <c r="KJ400" s="97"/>
      <c r="KK400" s="97"/>
      <c r="KL400" s="97"/>
      <c r="KM400" s="97"/>
      <c r="KN400" s="97"/>
      <c r="KO400" s="97"/>
      <c r="KP400" s="97"/>
      <c r="KQ400" s="97"/>
      <c r="KR400" s="97"/>
      <c r="KS400" s="97"/>
      <c r="KT400" s="97"/>
      <c r="KU400" s="97"/>
      <c r="KV400" s="97"/>
      <c r="KW400" s="97"/>
      <c r="KX400" s="97"/>
      <c r="KY400" s="97"/>
      <c r="KZ400" s="97"/>
      <c r="LA400" s="97"/>
      <c r="LB400" s="97"/>
      <c r="LC400" s="97"/>
      <c r="LD400" s="97"/>
      <c r="LE400" s="97"/>
      <c r="LF400" s="97"/>
      <c r="LG400" s="97"/>
      <c r="LH400" s="97"/>
      <c r="LI400" s="97"/>
      <c r="LJ400" s="97"/>
      <c r="LK400" s="97"/>
      <c r="LL400" s="97"/>
      <c r="LM400" s="97"/>
      <c r="LN400" s="97"/>
      <c r="LO400" s="97"/>
      <c r="LP400" s="97"/>
      <c r="LQ400" s="97"/>
      <c r="LR400" s="97"/>
      <c r="LS400" s="97"/>
      <c r="LT400" s="97"/>
      <c r="LU400" s="97"/>
      <c r="LV400" s="97"/>
      <c r="LW400" s="97"/>
      <c r="LX400" s="97"/>
      <c r="LY400" s="97"/>
      <c r="LZ400" s="97"/>
      <c r="MA400" s="97"/>
      <c r="MB400" s="97"/>
      <c r="MC400" s="97"/>
      <c r="MD400" s="97"/>
      <c r="ME400" s="97"/>
      <c r="MF400" s="97"/>
      <c r="MG400" s="97"/>
      <c r="MH400" s="97"/>
      <c r="MI400" s="97"/>
      <c r="MJ400" s="97"/>
      <c r="MK400" s="97"/>
      <c r="ML400" s="97"/>
      <c r="MM400" s="97"/>
      <c r="MN400" s="97"/>
      <c r="MO400" s="97"/>
      <c r="MP400" s="97"/>
      <c r="MQ400" s="97"/>
      <c r="MR400" s="97"/>
      <c r="MS400" s="97"/>
      <c r="MT400" s="97"/>
      <c r="MU400" s="97"/>
      <c r="MV400" s="97"/>
      <c r="MW400" s="97"/>
      <c r="MX400" s="97"/>
      <c r="MY400" s="97"/>
      <c r="MZ400" s="97"/>
      <c r="NA400" s="97"/>
      <c r="NB400" s="97"/>
      <c r="NC400" s="97"/>
      <c r="ND400" s="97"/>
      <c r="NE400" s="97"/>
      <c r="NF400" s="97"/>
      <c r="NG400" s="97"/>
      <c r="NH400" s="97"/>
      <c r="NI400" s="97"/>
      <c r="NJ400" s="97"/>
      <c r="NK400" s="97"/>
      <c r="NL400" s="97"/>
      <c r="NM400" s="97"/>
      <c r="NN400" s="97"/>
      <c r="NO400" s="97"/>
      <c r="NP400" s="97"/>
      <c r="NQ400" s="97"/>
      <c r="NR400" s="97"/>
      <c r="NS400" s="97"/>
      <c r="NT400" s="97"/>
      <c r="NU400" s="97"/>
      <c r="NV400" s="97"/>
      <c r="NW400" s="97"/>
      <c r="NX400" s="97"/>
      <c r="NY400" s="97"/>
      <c r="NZ400" s="97"/>
      <c r="OA400" s="97"/>
      <c r="OB400" s="97"/>
      <c r="OC400" s="97"/>
      <c r="OD400" s="97"/>
      <c r="OE400" s="97"/>
      <c r="OF400" s="97"/>
      <c r="OG400" s="97"/>
      <c r="OH400" s="97"/>
      <c r="OI400" s="97"/>
      <c r="OJ400" s="97"/>
      <c r="OK400" s="97"/>
      <c r="OL400" s="97"/>
      <c r="OM400" s="97"/>
      <c r="ON400" s="97"/>
      <c r="OO400" s="97"/>
      <c r="OP400" s="97"/>
      <c r="OQ400" s="97"/>
      <c r="OR400" s="97"/>
      <c r="OS400" s="97"/>
      <c r="OT400" s="97"/>
      <c r="OU400" s="97"/>
      <c r="OV400" s="97"/>
      <c r="OW400" s="97"/>
      <c r="OX400" s="97"/>
      <c r="OY400" s="97"/>
      <c r="OZ400" s="97"/>
      <c r="PA400" s="97"/>
      <c r="PB400" s="97"/>
      <c r="PC400" s="97"/>
      <c r="PD400" s="97"/>
      <c r="PE400" s="97"/>
      <c r="PF400" s="97"/>
      <c r="PG400" s="97"/>
      <c r="PH400" s="97"/>
      <c r="PI400" s="97"/>
      <c r="PJ400" s="97"/>
      <c r="PK400" s="97"/>
      <c r="PL400" s="97"/>
      <c r="PM400" s="97"/>
      <c r="PN400" s="97"/>
      <c r="PO400" s="97"/>
      <c r="PP400" s="97"/>
      <c r="PQ400" s="97"/>
      <c r="PR400" s="97"/>
      <c r="PS400" s="97"/>
      <c r="PT400" s="97"/>
      <c r="PU400" s="97"/>
      <c r="PV400" s="97"/>
      <c r="PW400" s="97"/>
      <c r="PX400" s="97"/>
      <c r="PY400" s="97"/>
      <c r="PZ400" s="97"/>
      <c r="QA400" s="97"/>
      <c r="QB400" s="97"/>
      <c r="QC400" s="97"/>
      <c r="QD400" s="97"/>
      <c r="QE400" s="97"/>
      <c r="QF400" s="97"/>
      <c r="QG400" s="97"/>
      <c r="QH400" s="97"/>
      <c r="QI400" s="97"/>
      <c r="QJ400" s="97"/>
      <c r="QK400" s="97"/>
      <c r="QL400" s="97"/>
      <c r="QM400" s="97"/>
      <c r="QN400" s="97"/>
      <c r="QO400" s="97"/>
      <c r="QP400" s="97"/>
      <c r="QQ400" s="97"/>
      <c r="QR400" s="97"/>
      <c r="QS400" s="97"/>
      <c r="QT400" s="97"/>
      <c r="QU400" s="97"/>
      <c r="QV400" s="97"/>
      <c r="QW400" s="97"/>
      <c r="QX400" s="97"/>
      <c r="QY400" s="97"/>
      <c r="QZ400" s="97"/>
      <c r="RA400" s="97"/>
      <c r="RB400" s="97"/>
      <c r="RC400" s="97"/>
      <c r="RD400" s="97"/>
      <c r="RE400" s="97"/>
      <c r="RF400" s="97"/>
      <c r="RG400" s="97"/>
      <c r="RH400" s="97"/>
      <c r="RI400" s="97"/>
      <c r="RJ400" s="97"/>
      <c r="RK400" s="97"/>
      <c r="RL400" s="97"/>
      <c r="RM400" s="97"/>
      <c r="RN400" s="97"/>
      <c r="RO400" s="97"/>
      <c r="RP400" s="97"/>
      <c r="RQ400" s="97"/>
      <c r="RR400" s="97"/>
      <c r="RS400" s="97"/>
      <c r="RT400" s="97"/>
      <c r="RU400" s="97"/>
      <c r="RV400" s="97"/>
      <c r="RW400" s="97"/>
      <c r="RX400" s="97"/>
      <c r="RY400" s="97"/>
      <c r="RZ400" s="97"/>
      <c r="SA400" s="97"/>
      <c r="SB400" s="97"/>
      <c r="SC400" s="97"/>
      <c r="SD400" s="97"/>
      <c r="SE400" s="97"/>
      <c r="SF400" s="97"/>
      <c r="SG400" s="97"/>
      <c r="SH400" s="97"/>
      <c r="SI400" s="97"/>
      <c r="SJ400" s="97"/>
      <c r="SK400" s="97"/>
      <c r="SL400" s="97"/>
      <c r="SM400" s="97"/>
      <c r="SN400" s="97"/>
      <c r="SO400" s="97"/>
      <c r="SP400" s="97"/>
      <c r="SQ400" s="97"/>
      <c r="SR400" s="97"/>
      <c r="SS400" s="97"/>
      <c r="ST400" s="97"/>
      <c r="SU400" s="97"/>
      <c r="SV400" s="97"/>
      <c r="SW400" s="97"/>
      <c r="SX400" s="97"/>
      <c r="SY400" s="97"/>
      <c r="SZ400" s="97"/>
      <c r="TA400" s="97"/>
      <c r="TB400" s="97"/>
      <c r="TC400" s="97"/>
      <c r="TD400" s="97"/>
      <c r="TE400" s="97"/>
      <c r="TF400" s="97"/>
      <c r="TG400" s="97"/>
      <c r="TH400" s="97"/>
      <c r="TI400" s="97"/>
      <c r="TJ400" s="97"/>
      <c r="TK400" s="97"/>
      <c r="TL400" s="97"/>
      <c r="TM400" s="97"/>
      <c r="TN400" s="97"/>
      <c r="TO400" s="97"/>
      <c r="TP400" s="97"/>
      <c r="TQ400" s="97"/>
      <c r="TR400" s="97"/>
      <c r="TS400" s="97"/>
      <c r="TT400" s="97"/>
      <c r="TU400" s="97"/>
      <c r="TV400" s="97"/>
      <c r="TW400" s="97"/>
      <c r="TX400" s="97"/>
      <c r="TY400" s="97"/>
      <c r="TZ400" s="97"/>
      <c r="UA400" s="97"/>
      <c r="UB400" s="97"/>
      <c r="UC400" s="97"/>
      <c r="UD400" s="97"/>
      <c r="UE400" s="97"/>
      <c r="UF400" s="97"/>
      <c r="UG400" s="97"/>
      <c r="UH400" s="97"/>
      <c r="UI400" s="97"/>
      <c r="UJ400" s="97"/>
      <c r="UK400" s="97"/>
      <c r="UL400" s="97"/>
      <c r="UM400" s="97"/>
      <c r="UN400" s="97"/>
      <c r="UO400" s="97"/>
      <c r="UP400" s="97"/>
      <c r="UQ400" s="97"/>
      <c r="UR400" s="97"/>
      <c r="US400" s="97"/>
      <c r="UT400" s="97"/>
      <c r="UU400" s="97"/>
      <c r="UV400" s="97"/>
      <c r="UW400" s="97"/>
      <c r="UX400" s="97"/>
      <c r="UY400" s="97"/>
      <c r="UZ400" s="97"/>
      <c r="VA400" s="97"/>
      <c r="VB400" s="97"/>
      <c r="VC400" s="97"/>
      <c r="VD400" s="97"/>
      <c r="VE400" s="97"/>
      <c r="VF400" s="97"/>
    </row>
    <row r="401" spans="1:578" s="98" customFormat="1" ht="15">
      <c r="A401" s="84">
        <v>27</v>
      </c>
      <c r="B401" s="29" t="s">
        <v>43</v>
      </c>
      <c r="C401" s="85" t="s">
        <v>44</v>
      </c>
      <c r="D401" s="86">
        <v>203</v>
      </c>
      <c r="E401" s="85" t="s">
        <v>45</v>
      </c>
      <c r="F401" s="29" t="s">
        <v>46</v>
      </c>
      <c r="G401" s="29" t="s">
        <v>962</v>
      </c>
      <c r="H401" s="26" t="s">
        <v>963</v>
      </c>
      <c r="I401" s="89">
        <v>43352</v>
      </c>
      <c r="J401" s="90" t="s">
        <v>58</v>
      </c>
      <c r="K401" s="90"/>
      <c r="L401" s="88">
        <v>40</v>
      </c>
      <c r="M401" s="88" t="s">
        <v>54</v>
      </c>
      <c r="N401" s="88" t="s">
        <v>59</v>
      </c>
      <c r="O401" s="36" t="s">
        <v>964</v>
      </c>
      <c r="P401" s="87" t="s">
        <v>1184</v>
      </c>
      <c r="Q401" s="87" t="s">
        <v>1150</v>
      </c>
      <c r="R401" s="88">
        <v>1</v>
      </c>
      <c r="S401" s="92">
        <v>14762</v>
      </c>
      <c r="T401" s="92">
        <v>500</v>
      </c>
      <c r="U401" s="92"/>
      <c r="V401" s="91">
        <f t="shared" si="165"/>
        <v>15262</v>
      </c>
      <c r="W401" s="92">
        <f>+V401*20%</f>
        <v>3052.4</v>
      </c>
      <c r="X401" s="92"/>
      <c r="Y401" s="92">
        <f t="shared" si="166"/>
        <v>18314.400000000001</v>
      </c>
      <c r="Z401" s="92">
        <v>1114</v>
      </c>
      <c r="AA401" s="92">
        <v>679</v>
      </c>
      <c r="AB401" s="93"/>
      <c r="AC401" s="92">
        <f t="shared" si="167"/>
        <v>3205.02</v>
      </c>
      <c r="AD401" s="92">
        <f t="shared" si="168"/>
        <v>549.43200000000002</v>
      </c>
      <c r="AE401" s="92">
        <f t="shared" si="169"/>
        <v>934.03440000000001</v>
      </c>
      <c r="AF401" s="92">
        <f t="shared" si="170"/>
        <v>366.28800000000001</v>
      </c>
      <c r="AG401" s="92">
        <f t="shared" si="171"/>
        <v>3351.2333333333336</v>
      </c>
      <c r="AH401" s="92">
        <f t="shared" si="172"/>
        <v>33512.333333333336</v>
      </c>
      <c r="AI401" s="92">
        <f t="shared" si="173"/>
        <v>10053.700000000001</v>
      </c>
      <c r="AJ401" s="92">
        <f t="shared" si="174"/>
        <v>29071.946622222225</v>
      </c>
      <c r="AK401" s="92">
        <f t="shared" si="175"/>
        <v>348863.3594666667</v>
      </c>
      <c r="AL401" s="92"/>
      <c r="AM401" s="92"/>
      <c r="AN401" s="92"/>
      <c r="AO401" s="92"/>
      <c r="AP401" s="97"/>
      <c r="AQ401" s="94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  <c r="BR401" s="97"/>
      <c r="BS401" s="97"/>
      <c r="BT401" s="97"/>
      <c r="BU401" s="97"/>
      <c r="BV401" s="97"/>
      <c r="BW401" s="97"/>
      <c r="BX401" s="97"/>
      <c r="BY401" s="97"/>
      <c r="BZ401" s="97"/>
      <c r="CA401" s="97"/>
      <c r="CB401" s="97"/>
      <c r="CC401" s="97"/>
      <c r="CD401" s="97"/>
      <c r="CE401" s="97"/>
      <c r="CF401" s="97"/>
      <c r="CG401" s="97"/>
      <c r="CH401" s="97"/>
      <c r="CI401" s="97"/>
      <c r="CJ401" s="97"/>
      <c r="CK401" s="97"/>
      <c r="CL401" s="97"/>
      <c r="CM401" s="97"/>
      <c r="CN401" s="97"/>
      <c r="CO401" s="97"/>
      <c r="CP401" s="97"/>
      <c r="CQ401" s="97"/>
      <c r="CR401" s="97"/>
      <c r="CS401" s="97"/>
      <c r="CT401" s="97"/>
      <c r="CU401" s="97"/>
      <c r="CV401" s="97"/>
      <c r="CW401" s="97"/>
      <c r="CX401" s="97"/>
      <c r="CY401" s="97"/>
      <c r="CZ401" s="97"/>
      <c r="DA401" s="97"/>
      <c r="DB401" s="97"/>
      <c r="DC401" s="97"/>
      <c r="DD401" s="97"/>
      <c r="DE401" s="97"/>
      <c r="DF401" s="97"/>
      <c r="DG401" s="97"/>
      <c r="DH401" s="97"/>
      <c r="DI401" s="97"/>
      <c r="DJ401" s="97"/>
      <c r="DK401" s="97"/>
      <c r="DL401" s="97"/>
      <c r="DM401" s="97"/>
      <c r="DN401" s="97"/>
      <c r="DO401" s="97"/>
      <c r="DP401" s="97"/>
      <c r="DQ401" s="97"/>
      <c r="DR401" s="97"/>
      <c r="DS401" s="97"/>
      <c r="DT401" s="97"/>
      <c r="DU401" s="97"/>
      <c r="DV401" s="97"/>
      <c r="DW401" s="97"/>
      <c r="DX401" s="97"/>
      <c r="DY401" s="97"/>
      <c r="DZ401" s="97"/>
      <c r="EA401" s="97"/>
      <c r="EB401" s="97"/>
      <c r="EC401" s="97"/>
      <c r="ED401" s="97"/>
      <c r="EE401" s="97"/>
      <c r="EF401" s="97"/>
      <c r="EG401" s="97"/>
      <c r="EH401" s="97"/>
      <c r="EI401" s="97"/>
      <c r="EJ401" s="97"/>
      <c r="EK401" s="97"/>
      <c r="EL401" s="97"/>
      <c r="EM401" s="97"/>
      <c r="EN401" s="97"/>
      <c r="EO401" s="97"/>
      <c r="EP401" s="97"/>
      <c r="EQ401" s="97"/>
      <c r="ER401" s="97"/>
      <c r="ES401" s="97"/>
      <c r="ET401" s="97"/>
      <c r="EU401" s="97"/>
      <c r="EV401" s="97"/>
      <c r="EW401" s="97"/>
      <c r="EX401" s="97"/>
      <c r="EY401" s="97"/>
      <c r="EZ401" s="97"/>
      <c r="FA401" s="97"/>
      <c r="FB401" s="97"/>
      <c r="FC401" s="97"/>
      <c r="FD401" s="97"/>
      <c r="FE401" s="97"/>
      <c r="FF401" s="97"/>
      <c r="FG401" s="97"/>
      <c r="FH401" s="97"/>
      <c r="FI401" s="97"/>
      <c r="FJ401" s="97"/>
      <c r="FK401" s="97"/>
      <c r="FL401" s="97"/>
      <c r="FM401" s="97"/>
      <c r="FN401" s="97"/>
      <c r="FO401" s="97"/>
      <c r="FP401" s="97"/>
      <c r="FQ401" s="97"/>
      <c r="FR401" s="97"/>
      <c r="FS401" s="97"/>
      <c r="FT401" s="97"/>
      <c r="FU401" s="97"/>
      <c r="FV401" s="97"/>
      <c r="FW401" s="97"/>
      <c r="FX401" s="97"/>
      <c r="FY401" s="97"/>
      <c r="FZ401" s="97"/>
      <c r="GA401" s="97"/>
      <c r="GB401" s="97"/>
      <c r="GC401" s="97"/>
      <c r="GD401" s="97"/>
      <c r="GE401" s="97"/>
      <c r="GF401" s="97"/>
      <c r="GG401" s="97"/>
      <c r="GH401" s="97"/>
      <c r="GI401" s="97"/>
      <c r="GJ401" s="97"/>
      <c r="GK401" s="97"/>
      <c r="GL401" s="97"/>
      <c r="GM401" s="97"/>
      <c r="GN401" s="97"/>
      <c r="GO401" s="97"/>
      <c r="GP401" s="97"/>
      <c r="GQ401" s="97"/>
      <c r="GR401" s="97"/>
      <c r="GS401" s="97"/>
      <c r="GT401" s="97"/>
      <c r="GU401" s="97"/>
      <c r="GV401" s="97"/>
      <c r="GW401" s="97"/>
      <c r="GX401" s="97"/>
      <c r="GY401" s="97"/>
      <c r="GZ401" s="97"/>
      <c r="HA401" s="97"/>
      <c r="HB401" s="97"/>
      <c r="HC401" s="97"/>
      <c r="HD401" s="97"/>
      <c r="HE401" s="97"/>
      <c r="HF401" s="97"/>
      <c r="HG401" s="97"/>
      <c r="HH401" s="97"/>
      <c r="HI401" s="97"/>
      <c r="HJ401" s="97"/>
      <c r="HK401" s="97"/>
      <c r="HL401" s="97"/>
      <c r="HM401" s="97"/>
      <c r="HN401" s="97"/>
      <c r="HO401" s="97"/>
      <c r="HP401" s="97"/>
      <c r="HQ401" s="97"/>
      <c r="HR401" s="97"/>
      <c r="HS401" s="97"/>
      <c r="HT401" s="97"/>
      <c r="HU401" s="97"/>
      <c r="HV401" s="97"/>
      <c r="HW401" s="97"/>
      <c r="HX401" s="97"/>
      <c r="HY401" s="97"/>
      <c r="HZ401" s="97"/>
      <c r="IA401" s="97"/>
      <c r="IB401" s="97"/>
      <c r="IC401" s="97"/>
      <c r="ID401" s="97"/>
      <c r="IE401" s="97"/>
      <c r="IF401" s="97"/>
      <c r="IG401" s="97"/>
      <c r="IH401" s="97"/>
      <c r="II401" s="97"/>
      <c r="IJ401" s="97"/>
      <c r="IK401" s="97"/>
      <c r="IL401" s="97"/>
      <c r="IM401" s="97"/>
      <c r="IN401" s="97"/>
      <c r="IO401" s="97"/>
      <c r="IP401" s="97"/>
      <c r="IQ401" s="97"/>
      <c r="IR401" s="97"/>
      <c r="IS401" s="97"/>
      <c r="IT401" s="97"/>
      <c r="IU401" s="97"/>
      <c r="IV401" s="97"/>
      <c r="IW401" s="97"/>
      <c r="IX401" s="97"/>
      <c r="IY401" s="97"/>
      <c r="IZ401" s="97"/>
      <c r="JA401" s="97"/>
      <c r="JB401" s="97"/>
      <c r="JC401" s="97"/>
      <c r="JD401" s="97"/>
      <c r="JE401" s="97"/>
      <c r="JF401" s="97"/>
      <c r="JG401" s="97"/>
      <c r="JH401" s="97"/>
      <c r="JI401" s="97"/>
      <c r="JJ401" s="97"/>
      <c r="JK401" s="97"/>
      <c r="JL401" s="97"/>
      <c r="JM401" s="97"/>
      <c r="JN401" s="97"/>
      <c r="JO401" s="97"/>
      <c r="JP401" s="97"/>
      <c r="JQ401" s="97"/>
      <c r="JR401" s="97"/>
      <c r="JS401" s="97"/>
      <c r="JT401" s="97"/>
      <c r="JU401" s="97"/>
      <c r="JV401" s="97"/>
      <c r="JW401" s="97"/>
      <c r="JX401" s="97"/>
      <c r="JY401" s="97"/>
      <c r="JZ401" s="97"/>
      <c r="KA401" s="97"/>
      <c r="KB401" s="97"/>
      <c r="KC401" s="97"/>
      <c r="KD401" s="97"/>
      <c r="KE401" s="97"/>
      <c r="KF401" s="97"/>
      <c r="KG401" s="97"/>
      <c r="KH401" s="97"/>
      <c r="KI401" s="97"/>
      <c r="KJ401" s="97"/>
      <c r="KK401" s="97"/>
      <c r="KL401" s="97"/>
      <c r="KM401" s="97"/>
      <c r="KN401" s="97"/>
      <c r="KO401" s="97"/>
      <c r="KP401" s="97"/>
      <c r="KQ401" s="97"/>
      <c r="KR401" s="97"/>
      <c r="KS401" s="97"/>
      <c r="KT401" s="97"/>
      <c r="KU401" s="97"/>
      <c r="KV401" s="97"/>
      <c r="KW401" s="97"/>
      <c r="KX401" s="97"/>
      <c r="KY401" s="97"/>
      <c r="KZ401" s="97"/>
      <c r="LA401" s="97"/>
      <c r="LB401" s="97"/>
      <c r="LC401" s="97"/>
      <c r="LD401" s="97"/>
      <c r="LE401" s="97"/>
      <c r="LF401" s="97"/>
      <c r="LG401" s="97"/>
      <c r="LH401" s="97"/>
      <c r="LI401" s="97"/>
      <c r="LJ401" s="97"/>
      <c r="LK401" s="97"/>
      <c r="LL401" s="97"/>
      <c r="LM401" s="97"/>
      <c r="LN401" s="97"/>
      <c r="LO401" s="97"/>
      <c r="LP401" s="97"/>
      <c r="LQ401" s="97"/>
      <c r="LR401" s="97"/>
      <c r="LS401" s="97"/>
      <c r="LT401" s="97"/>
      <c r="LU401" s="97"/>
      <c r="LV401" s="97"/>
      <c r="LW401" s="97"/>
      <c r="LX401" s="97"/>
      <c r="LY401" s="97"/>
      <c r="LZ401" s="97"/>
      <c r="MA401" s="97"/>
      <c r="MB401" s="97"/>
      <c r="MC401" s="97"/>
      <c r="MD401" s="97"/>
      <c r="ME401" s="97"/>
      <c r="MF401" s="97"/>
      <c r="MG401" s="97"/>
      <c r="MH401" s="97"/>
      <c r="MI401" s="97"/>
      <c r="MJ401" s="97"/>
      <c r="MK401" s="97"/>
      <c r="ML401" s="97"/>
      <c r="MM401" s="97"/>
      <c r="MN401" s="97"/>
      <c r="MO401" s="97"/>
      <c r="MP401" s="97"/>
      <c r="MQ401" s="97"/>
      <c r="MR401" s="97"/>
      <c r="MS401" s="97"/>
      <c r="MT401" s="97"/>
      <c r="MU401" s="97"/>
      <c r="MV401" s="97"/>
      <c r="MW401" s="97"/>
      <c r="MX401" s="97"/>
      <c r="MY401" s="97"/>
      <c r="MZ401" s="97"/>
      <c r="NA401" s="97"/>
      <c r="NB401" s="97"/>
      <c r="NC401" s="97"/>
      <c r="ND401" s="97"/>
      <c r="NE401" s="97"/>
      <c r="NF401" s="97"/>
      <c r="NG401" s="97"/>
      <c r="NH401" s="97"/>
      <c r="NI401" s="97"/>
      <c r="NJ401" s="97"/>
      <c r="NK401" s="97"/>
      <c r="NL401" s="97"/>
      <c r="NM401" s="97"/>
      <c r="NN401" s="97"/>
      <c r="NO401" s="97"/>
      <c r="NP401" s="97"/>
      <c r="NQ401" s="97"/>
      <c r="NR401" s="97"/>
      <c r="NS401" s="97"/>
      <c r="NT401" s="97"/>
      <c r="NU401" s="97"/>
      <c r="NV401" s="97"/>
      <c r="NW401" s="97"/>
      <c r="NX401" s="97"/>
      <c r="NY401" s="97"/>
      <c r="NZ401" s="97"/>
      <c r="OA401" s="97"/>
      <c r="OB401" s="97"/>
      <c r="OC401" s="97"/>
      <c r="OD401" s="97"/>
      <c r="OE401" s="97"/>
      <c r="OF401" s="97"/>
      <c r="OG401" s="97"/>
      <c r="OH401" s="97"/>
      <c r="OI401" s="97"/>
      <c r="OJ401" s="97"/>
      <c r="OK401" s="97"/>
      <c r="OL401" s="97"/>
      <c r="OM401" s="97"/>
      <c r="ON401" s="97"/>
      <c r="OO401" s="97"/>
      <c r="OP401" s="97"/>
      <c r="OQ401" s="97"/>
      <c r="OR401" s="97"/>
      <c r="OS401" s="97"/>
      <c r="OT401" s="97"/>
      <c r="OU401" s="97"/>
      <c r="OV401" s="97"/>
      <c r="OW401" s="97"/>
      <c r="OX401" s="97"/>
      <c r="OY401" s="97"/>
      <c r="OZ401" s="97"/>
      <c r="PA401" s="97"/>
      <c r="PB401" s="97"/>
      <c r="PC401" s="97"/>
      <c r="PD401" s="97"/>
      <c r="PE401" s="97"/>
      <c r="PF401" s="97"/>
      <c r="PG401" s="97"/>
      <c r="PH401" s="97"/>
      <c r="PI401" s="97"/>
      <c r="PJ401" s="97"/>
      <c r="PK401" s="97"/>
      <c r="PL401" s="97"/>
      <c r="PM401" s="97"/>
      <c r="PN401" s="97"/>
      <c r="PO401" s="97"/>
      <c r="PP401" s="97"/>
      <c r="PQ401" s="97"/>
      <c r="PR401" s="97"/>
      <c r="PS401" s="97"/>
      <c r="PT401" s="97"/>
      <c r="PU401" s="97"/>
      <c r="PV401" s="97"/>
      <c r="PW401" s="97"/>
      <c r="PX401" s="97"/>
      <c r="PY401" s="97"/>
      <c r="PZ401" s="97"/>
      <c r="QA401" s="97"/>
      <c r="QB401" s="97"/>
      <c r="QC401" s="97"/>
      <c r="QD401" s="97"/>
      <c r="QE401" s="97"/>
      <c r="QF401" s="97"/>
      <c r="QG401" s="97"/>
      <c r="QH401" s="97"/>
      <c r="QI401" s="97"/>
      <c r="QJ401" s="97"/>
      <c r="QK401" s="97"/>
      <c r="QL401" s="97"/>
      <c r="QM401" s="97"/>
      <c r="QN401" s="97"/>
      <c r="QO401" s="97"/>
      <c r="QP401" s="97"/>
      <c r="QQ401" s="97"/>
      <c r="QR401" s="97"/>
      <c r="QS401" s="97"/>
      <c r="QT401" s="97"/>
      <c r="QU401" s="97"/>
      <c r="QV401" s="97"/>
      <c r="QW401" s="97"/>
      <c r="QX401" s="97"/>
      <c r="QY401" s="97"/>
      <c r="QZ401" s="97"/>
      <c r="RA401" s="97"/>
      <c r="RB401" s="97"/>
      <c r="RC401" s="97"/>
      <c r="RD401" s="97"/>
      <c r="RE401" s="97"/>
      <c r="RF401" s="97"/>
      <c r="RG401" s="97"/>
      <c r="RH401" s="97"/>
      <c r="RI401" s="97"/>
      <c r="RJ401" s="97"/>
      <c r="RK401" s="97"/>
      <c r="RL401" s="97"/>
      <c r="RM401" s="97"/>
      <c r="RN401" s="97"/>
      <c r="RO401" s="97"/>
      <c r="RP401" s="97"/>
      <c r="RQ401" s="97"/>
      <c r="RR401" s="97"/>
      <c r="RS401" s="97"/>
      <c r="RT401" s="97"/>
      <c r="RU401" s="97"/>
      <c r="RV401" s="97"/>
      <c r="RW401" s="97"/>
      <c r="RX401" s="97"/>
      <c r="RY401" s="97"/>
      <c r="RZ401" s="97"/>
      <c r="SA401" s="97"/>
      <c r="SB401" s="97"/>
      <c r="SC401" s="97"/>
      <c r="SD401" s="97"/>
      <c r="SE401" s="97"/>
      <c r="SF401" s="97"/>
      <c r="SG401" s="97"/>
      <c r="SH401" s="97"/>
      <c r="SI401" s="97"/>
      <c r="SJ401" s="97"/>
      <c r="SK401" s="97"/>
      <c r="SL401" s="97"/>
      <c r="SM401" s="97"/>
      <c r="SN401" s="97"/>
      <c r="SO401" s="97"/>
      <c r="SP401" s="97"/>
      <c r="SQ401" s="97"/>
      <c r="SR401" s="97"/>
      <c r="SS401" s="97"/>
      <c r="ST401" s="97"/>
      <c r="SU401" s="97"/>
      <c r="SV401" s="97"/>
      <c r="SW401" s="97"/>
      <c r="SX401" s="97"/>
      <c r="SY401" s="97"/>
      <c r="SZ401" s="97"/>
      <c r="TA401" s="97"/>
      <c r="TB401" s="97"/>
      <c r="TC401" s="97"/>
      <c r="TD401" s="97"/>
      <c r="TE401" s="97"/>
      <c r="TF401" s="97"/>
      <c r="TG401" s="97"/>
      <c r="TH401" s="97"/>
      <c r="TI401" s="97"/>
      <c r="TJ401" s="97"/>
      <c r="TK401" s="97"/>
      <c r="TL401" s="97"/>
      <c r="TM401" s="97"/>
      <c r="TN401" s="97"/>
      <c r="TO401" s="97"/>
      <c r="TP401" s="97"/>
      <c r="TQ401" s="97"/>
      <c r="TR401" s="97"/>
      <c r="TS401" s="97"/>
      <c r="TT401" s="97"/>
      <c r="TU401" s="97"/>
      <c r="TV401" s="97"/>
      <c r="TW401" s="97"/>
      <c r="TX401" s="97"/>
      <c r="TY401" s="97"/>
      <c r="TZ401" s="97"/>
      <c r="UA401" s="97"/>
      <c r="UB401" s="97"/>
      <c r="UC401" s="97"/>
      <c r="UD401" s="97"/>
      <c r="UE401" s="97"/>
      <c r="UF401" s="97"/>
      <c r="UG401" s="97"/>
      <c r="UH401" s="97"/>
      <c r="UI401" s="97"/>
      <c r="UJ401" s="97"/>
      <c r="UK401" s="97"/>
      <c r="UL401" s="97"/>
      <c r="UM401" s="97"/>
      <c r="UN401" s="97"/>
      <c r="UO401" s="97"/>
      <c r="UP401" s="97"/>
      <c r="UQ401" s="97"/>
      <c r="UR401" s="97"/>
      <c r="US401" s="97"/>
      <c r="UT401" s="97"/>
      <c r="UU401" s="97"/>
      <c r="UV401" s="97"/>
      <c r="UW401" s="97"/>
      <c r="UX401" s="97"/>
      <c r="UY401" s="97"/>
      <c r="UZ401" s="97"/>
      <c r="VA401" s="97"/>
      <c r="VB401" s="97"/>
      <c r="VC401" s="97"/>
      <c r="VD401" s="97"/>
      <c r="VE401" s="97"/>
      <c r="VF401" s="97"/>
    </row>
    <row r="402" spans="1:578" s="98" customFormat="1" ht="15">
      <c r="A402" s="84">
        <v>28</v>
      </c>
      <c r="B402" s="29" t="s">
        <v>43</v>
      </c>
      <c r="C402" s="85" t="s">
        <v>44</v>
      </c>
      <c r="D402" s="86">
        <v>203</v>
      </c>
      <c r="E402" s="85" t="s">
        <v>45</v>
      </c>
      <c r="F402" s="29" t="s">
        <v>46</v>
      </c>
      <c r="G402" s="29" t="s">
        <v>965</v>
      </c>
      <c r="H402" s="26" t="s">
        <v>966</v>
      </c>
      <c r="I402" s="89">
        <v>41928</v>
      </c>
      <c r="J402" s="90" t="s">
        <v>87</v>
      </c>
      <c r="K402" s="90"/>
      <c r="L402" s="88">
        <v>40</v>
      </c>
      <c r="M402" s="88" t="s">
        <v>54</v>
      </c>
      <c r="N402" s="88" t="s">
        <v>59</v>
      </c>
      <c r="O402" s="36" t="s">
        <v>88</v>
      </c>
      <c r="P402" s="87" t="s">
        <v>1184</v>
      </c>
      <c r="Q402" s="87" t="s">
        <v>1150</v>
      </c>
      <c r="R402" s="88">
        <v>1</v>
      </c>
      <c r="S402" s="92">
        <v>13012</v>
      </c>
      <c r="T402" s="92">
        <v>600</v>
      </c>
      <c r="U402" s="92"/>
      <c r="V402" s="91">
        <f t="shared" si="165"/>
        <v>13612</v>
      </c>
      <c r="W402" s="92"/>
      <c r="X402" s="92"/>
      <c r="Y402" s="92">
        <f t="shared" si="166"/>
        <v>13612</v>
      </c>
      <c r="Z402" s="92">
        <v>957</v>
      </c>
      <c r="AA402" s="92">
        <v>661</v>
      </c>
      <c r="AB402" s="93">
        <f>102.68*2</f>
        <v>205.36</v>
      </c>
      <c r="AC402" s="92">
        <f t="shared" si="167"/>
        <v>2382.1</v>
      </c>
      <c r="AD402" s="92">
        <f t="shared" si="168"/>
        <v>408.35999999999996</v>
      </c>
      <c r="AE402" s="92">
        <f t="shared" si="169"/>
        <v>694.21199999999999</v>
      </c>
      <c r="AF402" s="92">
        <f t="shared" si="170"/>
        <v>272.24</v>
      </c>
      <c r="AG402" s="92">
        <f t="shared" si="171"/>
        <v>2538.3333333333335</v>
      </c>
      <c r="AH402" s="92">
        <f t="shared" si="172"/>
        <v>25383.333333333336</v>
      </c>
      <c r="AI402" s="92">
        <f t="shared" si="173"/>
        <v>7615</v>
      </c>
      <c r="AJ402" s="92">
        <f t="shared" si="174"/>
        <v>22153.660888888891</v>
      </c>
      <c r="AK402" s="92">
        <f t="shared" si="175"/>
        <v>265843.93066666671</v>
      </c>
      <c r="AL402" s="92"/>
      <c r="AM402" s="92"/>
      <c r="AN402" s="92"/>
      <c r="AO402" s="92"/>
      <c r="AP402" s="97"/>
      <c r="AQ402" s="94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  <c r="BR402" s="97"/>
      <c r="BS402" s="97"/>
      <c r="BT402" s="97"/>
      <c r="BU402" s="97"/>
      <c r="BV402" s="97"/>
      <c r="BW402" s="97"/>
      <c r="BX402" s="97"/>
      <c r="BY402" s="97"/>
      <c r="BZ402" s="97"/>
      <c r="CA402" s="97"/>
      <c r="CB402" s="97"/>
      <c r="CC402" s="97"/>
      <c r="CD402" s="97"/>
      <c r="CE402" s="97"/>
      <c r="CF402" s="97"/>
      <c r="CG402" s="97"/>
      <c r="CH402" s="97"/>
      <c r="CI402" s="97"/>
      <c r="CJ402" s="97"/>
      <c r="CK402" s="97"/>
      <c r="CL402" s="97"/>
      <c r="CM402" s="97"/>
      <c r="CN402" s="97"/>
      <c r="CO402" s="97"/>
      <c r="CP402" s="97"/>
      <c r="CQ402" s="97"/>
      <c r="CR402" s="97"/>
      <c r="CS402" s="97"/>
      <c r="CT402" s="97"/>
      <c r="CU402" s="97"/>
      <c r="CV402" s="97"/>
      <c r="CW402" s="97"/>
      <c r="CX402" s="97"/>
      <c r="CY402" s="97"/>
      <c r="CZ402" s="97"/>
      <c r="DA402" s="97"/>
      <c r="DB402" s="97"/>
      <c r="DC402" s="97"/>
      <c r="DD402" s="97"/>
      <c r="DE402" s="97"/>
      <c r="DF402" s="97"/>
      <c r="DG402" s="97"/>
      <c r="DH402" s="97"/>
      <c r="DI402" s="97"/>
      <c r="DJ402" s="97"/>
      <c r="DK402" s="97"/>
      <c r="DL402" s="97"/>
      <c r="DM402" s="97"/>
      <c r="DN402" s="97"/>
      <c r="DO402" s="97"/>
      <c r="DP402" s="97"/>
      <c r="DQ402" s="97"/>
      <c r="DR402" s="97"/>
      <c r="DS402" s="97"/>
      <c r="DT402" s="97"/>
      <c r="DU402" s="97"/>
      <c r="DV402" s="97"/>
      <c r="DW402" s="97"/>
      <c r="DX402" s="97"/>
      <c r="DY402" s="97"/>
      <c r="DZ402" s="97"/>
      <c r="EA402" s="97"/>
      <c r="EB402" s="97"/>
      <c r="EC402" s="97"/>
      <c r="ED402" s="97"/>
      <c r="EE402" s="97"/>
      <c r="EF402" s="97"/>
      <c r="EG402" s="97"/>
      <c r="EH402" s="97"/>
      <c r="EI402" s="97"/>
      <c r="EJ402" s="97"/>
      <c r="EK402" s="97"/>
      <c r="EL402" s="97"/>
      <c r="EM402" s="97"/>
      <c r="EN402" s="97"/>
      <c r="EO402" s="97"/>
      <c r="EP402" s="97"/>
      <c r="EQ402" s="97"/>
      <c r="ER402" s="97"/>
      <c r="ES402" s="97"/>
      <c r="ET402" s="97"/>
      <c r="EU402" s="97"/>
      <c r="EV402" s="97"/>
      <c r="EW402" s="97"/>
      <c r="EX402" s="97"/>
      <c r="EY402" s="97"/>
      <c r="EZ402" s="97"/>
      <c r="FA402" s="97"/>
      <c r="FB402" s="97"/>
      <c r="FC402" s="97"/>
      <c r="FD402" s="97"/>
      <c r="FE402" s="97"/>
      <c r="FF402" s="97"/>
      <c r="FG402" s="97"/>
      <c r="FH402" s="97"/>
      <c r="FI402" s="97"/>
      <c r="FJ402" s="97"/>
      <c r="FK402" s="97"/>
      <c r="FL402" s="97"/>
      <c r="FM402" s="97"/>
      <c r="FN402" s="97"/>
      <c r="FO402" s="97"/>
      <c r="FP402" s="97"/>
      <c r="FQ402" s="97"/>
      <c r="FR402" s="97"/>
      <c r="FS402" s="97"/>
      <c r="FT402" s="97"/>
      <c r="FU402" s="97"/>
      <c r="FV402" s="97"/>
      <c r="FW402" s="97"/>
      <c r="FX402" s="97"/>
      <c r="FY402" s="97"/>
      <c r="FZ402" s="97"/>
      <c r="GA402" s="97"/>
      <c r="GB402" s="97"/>
      <c r="GC402" s="97"/>
      <c r="GD402" s="97"/>
      <c r="GE402" s="97"/>
      <c r="GF402" s="97"/>
      <c r="GG402" s="97"/>
      <c r="GH402" s="97"/>
      <c r="GI402" s="97"/>
      <c r="GJ402" s="97"/>
      <c r="GK402" s="97"/>
      <c r="GL402" s="97"/>
      <c r="GM402" s="97"/>
      <c r="GN402" s="97"/>
      <c r="GO402" s="97"/>
      <c r="GP402" s="97"/>
      <c r="GQ402" s="97"/>
      <c r="GR402" s="97"/>
      <c r="GS402" s="97"/>
      <c r="GT402" s="97"/>
      <c r="GU402" s="97"/>
      <c r="GV402" s="97"/>
      <c r="GW402" s="97"/>
      <c r="GX402" s="97"/>
      <c r="GY402" s="97"/>
      <c r="GZ402" s="97"/>
      <c r="HA402" s="97"/>
      <c r="HB402" s="97"/>
      <c r="HC402" s="97"/>
      <c r="HD402" s="97"/>
      <c r="HE402" s="97"/>
      <c r="HF402" s="97"/>
      <c r="HG402" s="97"/>
      <c r="HH402" s="97"/>
      <c r="HI402" s="97"/>
      <c r="HJ402" s="97"/>
      <c r="HK402" s="97"/>
      <c r="HL402" s="97"/>
      <c r="HM402" s="97"/>
      <c r="HN402" s="97"/>
      <c r="HO402" s="97"/>
      <c r="HP402" s="97"/>
      <c r="HQ402" s="97"/>
      <c r="HR402" s="97"/>
      <c r="HS402" s="97"/>
      <c r="HT402" s="97"/>
      <c r="HU402" s="97"/>
      <c r="HV402" s="97"/>
      <c r="HW402" s="97"/>
      <c r="HX402" s="97"/>
      <c r="HY402" s="97"/>
      <c r="HZ402" s="97"/>
      <c r="IA402" s="97"/>
      <c r="IB402" s="97"/>
      <c r="IC402" s="97"/>
      <c r="ID402" s="97"/>
      <c r="IE402" s="97"/>
      <c r="IF402" s="97"/>
      <c r="IG402" s="97"/>
      <c r="IH402" s="97"/>
      <c r="II402" s="97"/>
      <c r="IJ402" s="97"/>
      <c r="IK402" s="97"/>
      <c r="IL402" s="97"/>
      <c r="IM402" s="97"/>
      <c r="IN402" s="97"/>
      <c r="IO402" s="97"/>
      <c r="IP402" s="97"/>
      <c r="IQ402" s="97"/>
      <c r="IR402" s="97"/>
      <c r="IS402" s="97"/>
      <c r="IT402" s="97"/>
      <c r="IU402" s="97"/>
      <c r="IV402" s="97"/>
      <c r="IW402" s="97"/>
      <c r="IX402" s="97"/>
      <c r="IY402" s="97"/>
      <c r="IZ402" s="97"/>
      <c r="JA402" s="97"/>
      <c r="JB402" s="97"/>
      <c r="JC402" s="97"/>
      <c r="JD402" s="97"/>
      <c r="JE402" s="97"/>
      <c r="JF402" s="97"/>
      <c r="JG402" s="97"/>
      <c r="JH402" s="97"/>
      <c r="JI402" s="97"/>
      <c r="JJ402" s="97"/>
      <c r="JK402" s="97"/>
      <c r="JL402" s="97"/>
      <c r="JM402" s="97"/>
      <c r="JN402" s="97"/>
      <c r="JO402" s="97"/>
      <c r="JP402" s="97"/>
      <c r="JQ402" s="97"/>
      <c r="JR402" s="97"/>
      <c r="JS402" s="97"/>
      <c r="JT402" s="97"/>
      <c r="JU402" s="97"/>
      <c r="JV402" s="97"/>
      <c r="JW402" s="97"/>
      <c r="JX402" s="97"/>
      <c r="JY402" s="97"/>
      <c r="JZ402" s="97"/>
      <c r="KA402" s="97"/>
      <c r="KB402" s="97"/>
      <c r="KC402" s="97"/>
      <c r="KD402" s="97"/>
      <c r="KE402" s="97"/>
      <c r="KF402" s="97"/>
      <c r="KG402" s="97"/>
      <c r="KH402" s="97"/>
      <c r="KI402" s="97"/>
      <c r="KJ402" s="97"/>
      <c r="KK402" s="97"/>
      <c r="KL402" s="97"/>
      <c r="KM402" s="97"/>
      <c r="KN402" s="97"/>
      <c r="KO402" s="97"/>
      <c r="KP402" s="97"/>
      <c r="KQ402" s="97"/>
      <c r="KR402" s="97"/>
      <c r="KS402" s="97"/>
      <c r="KT402" s="97"/>
      <c r="KU402" s="97"/>
      <c r="KV402" s="97"/>
      <c r="KW402" s="97"/>
      <c r="KX402" s="97"/>
      <c r="KY402" s="97"/>
      <c r="KZ402" s="97"/>
      <c r="LA402" s="97"/>
      <c r="LB402" s="97"/>
      <c r="LC402" s="97"/>
      <c r="LD402" s="97"/>
      <c r="LE402" s="97"/>
      <c r="LF402" s="97"/>
      <c r="LG402" s="97"/>
      <c r="LH402" s="97"/>
      <c r="LI402" s="97"/>
      <c r="LJ402" s="97"/>
      <c r="LK402" s="97"/>
      <c r="LL402" s="97"/>
      <c r="LM402" s="97"/>
      <c r="LN402" s="97"/>
      <c r="LO402" s="97"/>
      <c r="LP402" s="97"/>
      <c r="LQ402" s="97"/>
      <c r="LR402" s="97"/>
      <c r="LS402" s="97"/>
      <c r="LT402" s="97"/>
      <c r="LU402" s="97"/>
      <c r="LV402" s="97"/>
      <c r="LW402" s="97"/>
      <c r="LX402" s="97"/>
      <c r="LY402" s="97"/>
      <c r="LZ402" s="97"/>
      <c r="MA402" s="97"/>
      <c r="MB402" s="97"/>
      <c r="MC402" s="97"/>
      <c r="MD402" s="97"/>
      <c r="ME402" s="97"/>
      <c r="MF402" s="97"/>
      <c r="MG402" s="97"/>
      <c r="MH402" s="97"/>
      <c r="MI402" s="97"/>
      <c r="MJ402" s="97"/>
      <c r="MK402" s="97"/>
      <c r="ML402" s="97"/>
      <c r="MM402" s="97"/>
      <c r="MN402" s="97"/>
      <c r="MO402" s="97"/>
      <c r="MP402" s="97"/>
      <c r="MQ402" s="97"/>
      <c r="MR402" s="97"/>
      <c r="MS402" s="97"/>
      <c r="MT402" s="97"/>
      <c r="MU402" s="97"/>
      <c r="MV402" s="97"/>
      <c r="MW402" s="97"/>
      <c r="MX402" s="97"/>
      <c r="MY402" s="97"/>
      <c r="MZ402" s="97"/>
      <c r="NA402" s="97"/>
      <c r="NB402" s="97"/>
      <c r="NC402" s="97"/>
      <c r="ND402" s="97"/>
      <c r="NE402" s="97"/>
      <c r="NF402" s="97"/>
      <c r="NG402" s="97"/>
      <c r="NH402" s="97"/>
      <c r="NI402" s="97"/>
      <c r="NJ402" s="97"/>
      <c r="NK402" s="97"/>
      <c r="NL402" s="97"/>
      <c r="NM402" s="97"/>
      <c r="NN402" s="97"/>
      <c r="NO402" s="97"/>
      <c r="NP402" s="97"/>
      <c r="NQ402" s="97"/>
      <c r="NR402" s="97"/>
      <c r="NS402" s="97"/>
      <c r="NT402" s="97"/>
      <c r="NU402" s="97"/>
      <c r="NV402" s="97"/>
      <c r="NW402" s="97"/>
      <c r="NX402" s="97"/>
      <c r="NY402" s="97"/>
      <c r="NZ402" s="97"/>
      <c r="OA402" s="97"/>
      <c r="OB402" s="97"/>
      <c r="OC402" s="97"/>
      <c r="OD402" s="97"/>
      <c r="OE402" s="97"/>
      <c r="OF402" s="97"/>
      <c r="OG402" s="97"/>
      <c r="OH402" s="97"/>
      <c r="OI402" s="97"/>
      <c r="OJ402" s="97"/>
      <c r="OK402" s="97"/>
      <c r="OL402" s="97"/>
      <c r="OM402" s="97"/>
      <c r="ON402" s="97"/>
      <c r="OO402" s="97"/>
      <c r="OP402" s="97"/>
      <c r="OQ402" s="97"/>
      <c r="OR402" s="97"/>
      <c r="OS402" s="97"/>
      <c r="OT402" s="97"/>
      <c r="OU402" s="97"/>
      <c r="OV402" s="97"/>
      <c r="OW402" s="97"/>
      <c r="OX402" s="97"/>
      <c r="OY402" s="97"/>
      <c r="OZ402" s="97"/>
      <c r="PA402" s="97"/>
      <c r="PB402" s="97"/>
      <c r="PC402" s="97"/>
      <c r="PD402" s="97"/>
      <c r="PE402" s="97"/>
      <c r="PF402" s="97"/>
      <c r="PG402" s="97"/>
      <c r="PH402" s="97"/>
      <c r="PI402" s="97"/>
      <c r="PJ402" s="97"/>
      <c r="PK402" s="97"/>
      <c r="PL402" s="97"/>
      <c r="PM402" s="97"/>
      <c r="PN402" s="97"/>
      <c r="PO402" s="97"/>
      <c r="PP402" s="97"/>
      <c r="PQ402" s="97"/>
      <c r="PR402" s="97"/>
      <c r="PS402" s="97"/>
      <c r="PT402" s="97"/>
      <c r="PU402" s="97"/>
      <c r="PV402" s="97"/>
      <c r="PW402" s="97"/>
      <c r="PX402" s="97"/>
      <c r="PY402" s="97"/>
      <c r="PZ402" s="97"/>
      <c r="QA402" s="97"/>
      <c r="QB402" s="97"/>
      <c r="QC402" s="97"/>
      <c r="QD402" s="97"/>
      <c r="QE402" s="97"/>
      <c r="QF402" s="97"/>
      <c r="QG402" s="97"/>
      <c r="QH402" s="97"/>
      <c r="QI402" s="97"/>
      <c r="QJ402" s="97"/>
      <c r="QK402" s="97"/>
      <c r="QL402" s="97"/>
      <c r="QM402" s="97"/>
      <c r="QN402" s="97"/>
      <c r="QO402" s="97"/>
      <c r="QP402" s="97"/>
      <c r="QQ402" s="97"/>
      <c r="QR402" s="97"/>
      <c r="QS402" s="97"/>
      <c r="QT402" s="97"/>
      <c r="QU402" s="97"/>
      <c r="QV402" s="97"/>
      <c r="QW402" s="97"/>
      <c r="QX402" s="97"/>
      <c r="QY402" s="97"/>
      <c r="QZ402" s="97"/>
      <c r="RA402" s="97"/>
      <c r="RB402" s="97"/>
      <c r="RC402" s="97"/>
      <c r="RD402" s="97"/>
      <c r="RE402" s="97"/>
      <c r="RF402" s="97"/>
      <c r="RG402" s="97"/>
      <c r="RH402" s="97"/>
      <c r="RI402" s="97"/>
      <c r="RJ402" s="97"/>
      <c r="RK402" s="97"/>
      <c r="RL402" s="97"/>
      <c r="RM402" s="97"/>
      <c r="RN402" s="97"/>
      <c r="RO402" s="97"/>
      <c r="RP402" s="97"/>
      <c r="RQ402" s="97"/>
      <c r="RR402" s="97"/>
      <c r="RS402" s="97"/>
      <c r="RT402" s="97"/>
      <c r="RU402" s="97"/>
      <c r="RV402" s="97"/>
      <c r="RW402" s="97"/>
      <c r="RX402" s="97"/>
      <c r="RY402" s="97"/>
      <c r="RZ402" s="97"/>
      <c r="SA402" s="97"/>
      <c r="SB402" s="97"/>
      <c r="SC402" s="97"/>
      <c r="SD402" s="97"/>
      <c r="SE402" s="97"/>
      <c r="SF402" s="97"/>
      <c r="SG402" s="97"/>
      <c r="SH402" s="97"/>
      <c r="SI402" s="97"/>
      <c r="SJ402" s="97"/>
      <c r="SK402" s="97"/>
      <c r="SL402" s="97"/>
      <c r="SM402" s="97"/>
      <c r="SN402" s="97"/>
      <c r="SO402" s="97"/>
      <c r="SP402" s="97"/>
      <c r="SQ402" s="97"/>
      <c r="SR402" s="97"/>
      <c r="SS402" s="97"/>
      <c r="ST402" s="97"/>
      <c r="SU402" s="97"/>
      <c r="SV402" s="97"/>
      <c r="SW402" s="97"/>
      <c r="SX402" s="97"/>
      <c r="SY402" s="97"/>
      <c r="SZ402" s="97"/>
      <c r="TA402" s="97"/>
      <c r="TB402" s="97"/>
      <c r="TC402" s="97"/>
      <c r="TD402" s="97"/>
      <c r="TE402" s="97"/>
      <c r="TF402" s="97"/>
      <c r="TG402" s="97"/>
      <c r="TH402" s="97"/>
      <c r="TI402" s="97"/>
      <c r="TJ402" s="97"/>
      <c r="TK402" s="97"/>
      <c r="TL402" s="97"/>
      <c r="TM402" s="97"/>
      <c r="TN402" s="97"/>
      <c r="TO402" s="97"/>
      <c r="TP402" s="97"/>
      <c r="TQ402" s="97"/>
      <c r="TR402" s="97"/>
      <c r="TS402" s="97"/>
      <c r="TT402" s="97"/>
      <c r="TU402" s="97"/>
      <c r="TV402" s="97"/>
      <c r="TW402" s="97"/>
      <c r="TX402" s="97"/>
      <c r="TY402" s="97"/>
      <c r="TZ402" s="97"/>
      <c r="UA402" s="97"/>
      <c r="UB402" s="97"/>
      <c r="UC402" s="97"/>
      <c r="UD402" s="97"/>
      <c r="UE402" s="97"/>
      <c r="UF402" s="97"/>
      <c r="UG402" s="97"/>
      <c r="UH402" s="97"/>
      <c r="UI402" s="97"/>
      <c r="UJ402" s="97"/>
      <c r="UK402" s="97"/>
      <c r="UL402" s="97"/>
      <c r="UM402" s="97"/>
      <c r="UN402" s="97"/>
      <c r="UO402" s="97"/>
      <c r="UP402" s="97"/>
      <c r="UQ402" s="97"/>
      <c r="UR402" s="97"/>
      <c r="US402" s="97"/>
      <c r="UT402" s="97"/>
      <c r="UU402" s="97"/>
      <c r="UV402" s="97"/>
      <c r="UW402" s="97"/>
      <c r="UX402" s="97"/>
      <c r="UY402" s="97"/>
      <c r="UZ402" s="97"/>
      <c r="VA402" s="97"/>
      <c r="VB402" s="97"/>
      <c r="VC402" s="97"/>
      <c r="VD402" s="97"/>
      <c r="VE402" s="97"/>
      <c r="VF402" s="97"/>
    </row>
    <row r="403" spans="1:578" s="98" customFormat="1" ht="15">
      <c r="A403" s="84">
        <v>29</v>
      </c>
      <c r="B403" s="29" t="s">
        <v>43</v>
      </c>
      <c r="C403" s="85" t="s">
        <v>44</v>
      </c>
      <c r="D403" s="86">
        <v>203</v>
      </c>
      <c r="E403" s="85" t="s">
        <v>45</v>
      </c>
      <c r="F403" s="29" t="s">
        <v>46</v>
      </c>
      <c r="G403" s="29" t="s">
        <v>967</v>
      </c>
      <c r="H403" s="26" t="s">
        <v>968</v>
      </c>
      <c r="I403" s="89">
        <v>40994</v>
      </c>
      <c r="J403" s="90" t="s">
        <v>87</v>
      </c>
      <c r="K403" s="90"/>
      <c r="L403" s="88">
        <v>40</v>
      </c>
      <c r="M403" s="88" t="s">
        <v>54</v>
      </c>
      <c r="N403" s="88" t="s">
        <v>59</v>
      </c>
      <c r="O403" s="36" t="s">
        <v>88</v>
      </c>
      <c r="P403" s="87" t="s">
        <v>1184</v>
      </c>
      <c r="Q403" s="87" t="s">
        <v>1150</v>
      </c>
      <c r="R403" s="88">
        <v>1</v>
      </c>
      <c r="S403" s="92">
        <v>13012</v>
      </c>
      <c r="T403" s="92">
        <v>600</v>
      </c>
      <c r="U403" s="92"/>
      <c r="V403" s="91">
        <f t="shared" si="165"/>
        <v>13612</v>
      </c>
      <c r="W403" s="92"/>
      <c r="X403" s="92"/>
      <c r="Y403" s="92">
        <f t="shared" si="166"/>
        <v>13612</v>
      </c>
      <c r="Z403" s="92">
        <v>957</v>
      </c>
      <c r="AA403" s="92">
        <v>661</v>
      </c>
      <c r="AB403" s="93">
        <f>102.68*2</f>
        <v>205.36</v>
      </c>
      <c r="AC403" s="92">
        <f t="shared" si="167"/>
        <v>2382.1</v>
      </c>
      <c r="AD403" s="92">
        <f t="shared" si="168"/>
        <v>408.35999999999996</v>
      </c>
      <c r="AE403" s="92">
        <f t="shared" si="169"/>
        <v>694.21199999999999</v>
      </c>
      <c r="AF403" s="92">
        <f t="shared" si="170"/>
        <v>272.24</v>
      </c>
      <c r="AG403" s="92">
        <f t="shared" si="171"/>
        <v>2538.3333333333335</v>
      </c>
      <c r="AH403" s="92">
        <f t="shared" si="172"/>
        <v>25383.333333333336</v>
      </c>
      <c r="AI403" s="92">
        <f t="shared" si="173"/>
        <v>7615</v>
      </c>
      <c r="AJ403" s="92">
        <f t="shared" si="174"/>
        <v>22153.660888888891</v>
      </c>
      <c r="AK403" s="92">
        <f t="shared" si="175"/>
        <v>265843.93066666671</v>
      </c>
      <c r="AL403" s="92"/>
      <c r="AM403" s="92"/>
      <c r="AN403" s="92"/>
      <c r="AO403" s="92"/>
      <c r="AP403" s="97"/>
      <c r="AQ403" s="94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  <c r="BR403" s="97"/>
      <c r="BS403" s="97"/>
      <c r="BT403" s="97"/>
      <c r="BU403" s="97"/>
      <c r="BV403" s="97"/>
      <c r="BW403" s="97"/>
      <c r="BX403" s="97"/>
      <c r="BY403" s="97"/>
      <c r="BZ403" s="97"/>
      <c r="CA403" s="97"/>
      <c r="CB403" s="97"/>
      <c r="CC403" s="97"/>
      <c r="CD403" s="97"/>
      <c r="CE403" s="97"/>
      <c r="CF403" s="97"/>
      <c r="CG403" s="97"/>
      <c r="CH403" s="97"/>
      <c r="CI403" s="97"/>
      <c r="CJ403" s="97"/>
      <c r="CK403" s="97"/>
      <c r="CL403" s="97"/>
      <c r="CM403" s="97"/>
      <c r="CN403" s="97"/>
      <c r="CO403" s="97"/>
      <c r="CP403" s="97"/>
      <c r="CQ403" s="97"/>
      <c r="CR403" s="97"/>
      <c r="CS403" s="97"/>
      <c r="CT403" s="97"/>
      <c r="CU403" s="97"/>
      <c r="CV403" s="97"/>
      <c r="CW403" s="97"/>
      <c r="CX403" s="97"/>
      <c r="CY403" s="97"/>
      <c r="CZ403" s="97"/>
      <c r="DA403" s="97"/>
      <c r="DB403" s="97"/>
      <c r="DC403" s="97"/>
      <c r="DD403" s="97"/>
      <c r="DE403" s="97"/>
      <c r="DF403" s="97"/>
      <c r="DG403" s="97"/>
      <c r="DH403" s="97"/>
      <c r="DI403" s="97"/>
      <c r="DJ403" s="97"/>
      <c r="DK403" s="97"/>
      <c r="DL403" s="97"/>
      <c r="DM403" s="97"/>
      <c r="DN403" s="97"/>
      <c r="DO403" s="97"/>
      <c r="DP403" s="97"/>
      <c r="DQ403" s="97"/>
      <c r="DR403" s="97"/>
      <c r="DS403" s="97"/>
      <c r="DT403" s="97"/>
      <c r="DU403" s="97"/>
      <c r="DV403" s="97"/>
      <c r="DW403" s="97"/>
      <c r="DX403" s="97"/>
      <c r="DY403" s="97"/>
      <c r="DZ403" s="97"/>
      <c r="EA403" s="97"/>
      <c r="EB403" s="97"/>
      <c r="EC403" s="97"/>
      <c r="ED403" s="97"/>
      <c r="EE403" s="97"/>
      <c r="EF403" s="97"/>
      <c r="EG403" s="97"/>
      <c r="EH403" s="97"/>
      <c r="EI403" s="97"/>
      <c r="EJ403" s="97"/>
      <c r="EK403" s="97"/>
      <c r="EL403" s="97"/>
      <c r="EM403" s="97"/>
      <c r="EN403" s="97"/>
      <c r="EO403" s="97"/>
      <c r="EP403" s="97"/>
      <c r="EQ403" s="97"/>
      <c r="ER403" s="97"/>
      <c r="ES403" s="97"/>
      <c r="ET403" s="97"/>
      <c r="EU403" s="97"/>
      <c r="EV403" s="97"/>
      <c r="EW403" s="97"/>
      <c r="EX403" s="97"/>
      <c r="EY403" s="97"/>
      <c r="EZ403" s="97"/>
      <c r="FA403" s="97"/>
      <c r="FB403" s="97"/>
      <c r="FC403" s="97"/>
      <c r="FD403" s="97"/>
      <c r="FE403" s="97"/>
      <c r="FF403" s="97"/>
      <c r="FG403" s="97"/>
      <c r="FH403" s="97"/>
      <c r="FI403" s="97"/>
      <c r="FJ403" s="97"/>
      <c r="FK403" s="97"/>
      <c r="FL403" s="97"/>
      <c r="FM403" s="97"/>
      <c r="FN403" s="97"/>
      <c r="FO403" s="97"/>
      <c r="FP403" s="97"/>
      <c r="FQ403" s="97"/>
      <c r="FR403" s="97"/>
      <c r="FS403" s="97"/>
      <c r="FT403" s="97"/>
      <c r="FU403" s="97"/>
      <c r="FV403" s="97"/>
      <c r="FW403" s="97"/>
      <c r="FX403" s="97"/>
      <c r="FY403" s="97"/>
      <c r="FZ403" s="97"/>
      <c r="GA403" s="97"/>
      <c r="GB403" s="97"/>
      <c r="GC403" s="97"/>
      <c r="GD403" s="97"/>
      <c r="GE403" s="97"/>
      <c r="GF403" s="97"/>
      <c r="GG403" s="97"/>
      <c r="GH403" s="97"/>
      <c r="GI403" s="97"/>
      <c r="GJ403" s="97"/>
      <c r="GK403" s="97"/>
      <c r="GL403" s="97"/>
      <c r="GM403" s="97"/>
      <c r="GN403" s="97"/>
      <c r="GO403" s="97"/>
      <c r="GP403" s="97"/>
      <c r="GQ403" s="97"/>
      <c r="GR403" s="97"/>
      <c r="GS403" s="97"/>
      <c r="GT403" s="97"/>
      <c r="GU403" s="97"/>
      <c r="GV403" s="97"/>
      <c r="GW403" s="97"/>
      <c r="GX403" s="97"/>
      <c r="GY403" s="97"/>
      <c r="GZ403" s="97"/>
      <c r="HA403" s="97"/>
      <c r="HB403" s="97"/>
      <c r="HC403" s="97"/>
      <c r="HD403" s="97"/>
      <c r="HE403" s="97"/>
      <c r="HF403" s="97"/>
      <c r="HG403" s="97"/>
      <c r="HH403" s="97"/>
      <c r="HI403" s="97"/>
      <c r="HJ403" s="97"/>
      <c r="HK403" s="97"/>
      <c r="HL403" s="97"/>
      <c r="HM403" s="97"/>
      <c r="HN403" s="97"/>
      <c r="HO403" s="97"/>
      <c r="HP403" s="97"/>
      <c r="HQ403" s="97"/>
      <c r="HR403" s="97"/>
      <c r="HS403" s="97"/>
      <c r="HT403" s="97"/>
      <c r="HU403" s="97"/>
      <c r="HV403" s="97"/>
      <c r="HW403" s="97"/>
      <c r="HX403" s="97"/>
      <c r="HY403" s="97"/>
      <c r="HZ403" s="97"/>
      <c r="IA403" s="97"/>
      <c r="IB403" s="97"/>
      <c r="IC403" s="97"/>
      <c r="ID403" s="97"/>
      <c r="IE403" s="97"/>
      <c r="IF403" s="97"/>
      <c r="IG403" s="97"/>
      <c r="IH403" s="97"/>
      <c r="II403" s="97"/>
      <c r="IJ403" s="97"/>
      <c r="IK403" s="97"/>
      <c r="IL403" s="97"/>
      <c r="IM403" s="97"/>
      <c r="IN403" s="97"/>
      <c r="IO403" s="97"/>
      <c r="IP403" s="97"/>
      <c r="IQ403" s="97"/>
      <c r="IR403" s="97"/>
      <c r="IS403" s="97"/>
      <c r="IT403" s="97"/>
      <c r="IU403" s="97"/>
      <c r="IV403" s="97"/>
      <c r="IW403" s="97"/>
      <c r="IX403" s="97"/>
      <c r="IY403" s="97"/>
      <c r="IZ403" s="97"/>
      <c r="JA403" s="97"/>
      <c r="JB403" s="97"/>
      <c r="JC403" s="97"/>
      <c r="JD403" s="97"/>
      <c r="JE403" s="97"/>
      <c r="JF403" s="97"/>
      <c r="JG403" s="97"/>
      <c r="JH403" s="97"/>
      <c r="JI403" s="97"/>
      <c r="JJ403" s="97"/>
      <c r="JK403" s="97"/>
      <c r="JL403" s="97"/>
      <c r="JM403" s="97"/>
      <c r="JN403" s="97"/>
      <c r="JO403" s="97"/>
      <c r="JP403" s="97"/>
      <c r="JQ403" s="97"/>
      <c r="JR403" s="97"/>
      <c r="JS403" s="97"/>
      <c r="JT403" s="97"/>
      <c r="JU403" s="97"/>
      <c r="JV403" s="97"/>
      <c r="JW403" s="97"/>
      <c r="JX403" s="97"/>
      <c r="JY403" s="97"/>
      <c r="JZ403" s="97"/>
      <c r="KA403" s="97"/>
      <c r="KB403" s="97"/>
      <c r="KC403" s="97"/>
      <c r="KD403" s="97"/>
      <c r="KE403" s="97"/>
      <c r="KF403" s="97"/>
      <c r="KG403" s="97"/>
      <c r="KH403" s="97"/>
      <c r="KI403" s="97"/>
      <c r="KJ403" s="97"/>
      <c r="KK403" s="97"/>
      <c r="KL403" s="97"/>
      <c r="KM403" s="97"/>
      <c r="KN403" s="97"/>
      <c r="KO403" s="97"/>
      <c r="KP403" s="97"/>
      <c r="KQ403" s="97"/>
      <c r="KR403" s="97"/>
      <c r="KS403" s="97"/>
      <c r="KT403" s="97"/>
      <c r="KU403" s="97"/>
      <c r="KV403" s="97"/>
      <c r="KW403" s="97"/>
      <c r="KX403" s="97"/>
      <c r="KY403" s="97"/>
      <c r="KZ403" s="97"/>
      <c r="LA403" s="97"/>
      <c r="LB403" s="97"/>
      <c r="LC403" s="97"/>
      <c r="LD403" s="97"/>
      <c r="LE403" s="97"/>
      <c r="LF403" s="97"/>
      <c r="LG403" s="97"/>
      <c r="LH403" s="97"/>
      <c r="LI403" s="97"/>
      <c r="LJ403" s="97"/>
      <c r="LK403" s="97"/>
      <c r="LL403" s="97"/>
      <c r="LM403" s="97"/>
      <c r="LN403" s="97"/>
      <c r="LO403" s="97"/>
      <c r="LP403" s="97"/>
      <c r="LQ403" s="97"/>
      <c r="LR403" s="97"/>
      <c r="LS403" s="97"/>
      <c r="LT403" s="97"/>
      <c r="LU403" s="97"/>
      <c r="LV403" s="97"/>
      <c r="LW403" s="97"/>
      <c r="LX403" s="97"/>
      <c r="LY403" s="97"/>
      <c r="LZ403" s="97"/>
      <c r="MA403" s="97"/>
      <c r="MB403" s="97"/>
      <c r="MC403" s="97"/>
      <c r="MD403" s="97"/>
      <c r="ME403" s="97"/>
      <c r="MF403" s="97"/>
      <c r="MG403" s="97"/>
      <c r="MH403" s="97"/>
      <c r="MI403" s="97"/>
      <c r="MJ403" s="97"/>
      <c r="MK403" s="97"/>
      <c r="ML403" s="97"/>
      <c r="MM403" s="97"/>
      <c r="MN403" s="97"/>
      <c r="MO403" s="97"/>
      <c r="MP403" s="97"/>
      <c r="MQ403" s="97"/>
      <c r="MR403" s="97"/>
      <c r="MS403" s="97"/>
      <c r="MT403" s="97"/>
      <c r="MU403" s="97"/>
      <c r="MV403" s="97"/>
      <c r="MW403" s="97"/>
      <c r="MX403" s="97"/>
      <c r="MY403" s="97"/>
      <c r="MZ403" s="97"/>
      <c r="NA403" s="97"/>
      <c r="NB403" s="97"/>
      <c r="NC403" s="97"/>
      <c r="ND403" s="97"/>
      <c r="NE403" s="97"/>
      <c r="NF403" s="97"/>
      <c r="NG403" s="97"/>
      <c r="NH403" s="97"/>
      <c r="NI403" s="97"/>
      <c r="NJ403" s="97"/>
      <c r="NK403" s="97"/>
      <c r="NL403" s="97"/>
      <c r="NM403" s="97"/>
      <c r="NN403" s="97"/>
      <c r="NO403" s="97"/>
      <c r="NP403" s="97"/>
      <c r="NQ403" s="97"/>
      <c r="NR403" s="97"/>
      <c r="NS403" s="97"/>
      <c r="NT403" s="97"/>
      <c r="NU403" s="97"/>
      <c r="NV403" s="97"/>
      <c r="NW403" s="97"/>
      <c r="NX403" s="97"/>
      <c r="NY403" s="97"/>
      <c r="NZ403" s="97"/>
      <c r="OA403" s="97"/>
      <c r="OB403" s="97"/>
      <c r="OC403" s="97"/>
      <c r="OD403" s="97"/>
      <c r="OE403" s="97"/>
      <c r="OF403" s="97"/>
      <c r="OG403" s="97"/>
      <c r="OH403" s="97"/>
      <c r="OI403" s="97"/>
      <c r="OJ403" s="97"/>
      <c r="OK403" s="97"/>
      <c r="OL403" s="97"/>
      <c r="OM403" s="97"/>
      <c r="ON403" s="97"/>
      <c r="OO403" s="97"/>
      <c r="OP403" s="97"/>
      <c r="OQ403" s="97"/>
      <c r="OR403" s="97"/>
      <c r="OS403" s="97"/>
      <c r="OT403" s="97"/>
      <c r="OU403" s="97"/>
      <c r="OV403" s="97"/>
      <c r="OW403" s="97"/>
      <c r="OX403" s="97"/>
      <c r="OY403" s="97"/>
      <c r="OZ403" s="97"/>
      <c r="PA403" s="97"/>
      <c r="PB403" s="97"/>
      <c r="PC403" s="97"/>
      <c r="PD403" s="97"/>
      <c r="PE403" s="97"/>
      <c r="PF403" s="97"/>
      <c r="PG403" s="97"/>
      <c r="PH403" s="97"/>
      <c r="PI403" s="97"/>
      <c r="PJ403" s="97"/>
      <c r="PK403" s="97"/>
      <c r="PL403" s="97"/>
      <c r="PM403" s="97"/>
      <c r="PN403" s="97"/>
      <c r="PO403" s="97"/>
      <c r="PP403" s="97"/>
      <c r="PQ403" s="97"/>
      <c r="PR403" s="97"/>
      <c r="PS403" s="97"/>
      <c r="PT403" s="97"/>
      <c r="PU403" s="97"/>
      <c r="PV403" s="97"/>
      <c r="PW403" s="97"/>
      <c r="PX403" s="97"/>
      <c r="PY403" s="97"/>
      <c r="PZ403" s="97"/>
      <c r="QA403" s="97"/>
      <c r="QB403" s="97"/>
      <c r="QC403" s="97"/>
      <c r="QD403" s="97"/>
      <c r="QE403" s="97"/>
      <c r="QF403" s="97"/>
      <c r="QG403" s="97"/>
      <c r="QH403" s="97"/>
      <c r="QI403" s="97"/>
      <c r="QJ403" s="97"/>
      <c r="QK403" s="97"/>
      <c r="QL403" s="97"/>
      <c r="QM403" s="97"/>
      <c r="QN403" s="97"/>
      <c r="QO403" s="97"/>
      <c r="QP403" s="97"/>
      <c r="QQ403" s="97"/>
      <c r="QR403" s="97"/>
      <c r="QS403" s="97"/>
      <c r="QT403" s="97"/>
      <c r="QU403" s="97"/>
      <c r="QV403" s="97"/>
      <c r="QW403" s="97"/>
      <c r="QX403" s="97"/>
      <c r="QY403" s="97"/>
      <c r="QZ403" s="97"/>
      <c r="RA403" s="97"/>
      <c r="RB403" s="97"/>
      <c r="RC403" s="97"/>
      <c r="RD403" s="97"/>
      <c r="RE403" s="97"/>
      <c r="RF403" s="97"/>
      <c r="RG403" s="97"/>
      <c r="RH403" s="97"/>
      <c r="RI403" s="97"/>
      <c r="RJ403" s="97"/>
      <c r="RK403" s="97"/>
      <c r="RL403" s="97"/>
      <c r="RM403" s="97"/>
      <c r="RN403" s="97"/>
      <c r="RO403" s="97"/>
      <c r="RP403" s="97"/>
      <c r="RQ403" s="97"/>
      <c r="RR403" s="97"/>
      <c r="RS403" s="97"/>
      <c r="RT403" s="97"/>
      <c r="RU403" s="97"/>
      <c r="RV403" s="97"/>
      <c r="RW403" s="97"/>
      <c r="RX403" s="97"/>
      <c r="RY403" s="97"/>
      <c r="RZ403" s="97"/>
      <c r="SA403" s="97"/>
      <c r="SB403" s="97"/>
      <c r="SC403" s="97"/>
      <c r="SD403" s="97"/>
      <c r="SE403" s="97"/>
      <c r="SF403" s="97"/>
      <c r="SG403" s="97"/>
      <c r="SH403" s="97"/>
      <c r="SI403" s="97"/>
      <c r="SJ403" s="97"/>
      <c r="SK403" s="97"/>
      <c r="SL403" s="97"/>
      <c r="SM403" s="97"/>
      <c r="SN403" s="97"/>
      <c r="SO403" s="97"/>
      <c r="SP403" s="97"/>
      <c r="SQ403" s="97"/>
      <c r="SR403" s="97"/>
      <c r="SS403" s="97"/>
      <c r="ST403" s="97"/>
      <c r="SU403" s="97"/>
      <c r="SV403" s="97"/>
      <c r="SW403" s="97"/>
      <c r="SX403" s="97"/>
      <c r="SY403" s="97"/>
      <c r="SZ403" s="97"/>
      <c r="TA403" s="97"/>
      <c r="TB403" s="97"/>
      <c r="TC403" s="97"/>
      <c r="TD403" s="97"/>
      <c r="TE403" s="97"/>
      <c r="TF403" s="97"/>
      <c r="TG403" s="97"/>
      <c r="TH403" s="97"/>
      <c r="TI403" s="97"/>
      <c r="TJ403" s="97"/>
      <c r="TK403" s="97"/>
      <c r="TL403" s="97"/>
      <c r="TM403" s="97"/>
      <c r="TN403" s="97"/>
      <c r="TO403" s="97"/>
      <c r="TP403" s="97"/>
      <c r="TQ403" s="97"/>
      <c r="TR403" s="97"/>
      <c r="TS403" s="97"/>
      <c r="TT403" s="97"/>
      <c r="TU403" s="97"/>
      <c r="TV403" s="97"/>
      <c r="TW403" s="97"/>
      <c r="TX403" s="97"/>
      <c r="TY403" s="97"/>
      <c r="TZ403" s="97"/>
      <c r="UA403" s="97"/>
      <c r="UB403" s="97"/>
      <c r="UC403" s="97"/>
      <c r="UD403" s="97"/>
      <c r="UE403" s="97"/>
      <c r="UF403" s="97"/>
      <c r="UG403" s="97"/>
      <c r="UH403" s="97"/>
      <c r="UI403" s="97"/>
      <c r="UJ403" s="97"/>
      <c r="UK403" s="97"/>
      <c r="UL403" s="97"/>
      <c r="UM403" s="97"/>
      <c r="UN403" s="97"/>
      <c r="UO403" s="97"/>
      <c r="UP403" s="97"/>
      <c r="UQ403" s="97"/>
      <c r="UR403" s="97"/>
      <c r="US403" s="97"/>
      <c r="UT403" s="97"/>
      <c r="UU403" s="97"/>
      <c r="UV403" s="97"/>
      <c r="UW403" s="97"/>
      <c r="UX403" s="97"/>
      <c r="UY403" s="97"/>
      <c r="UZ403" s="97"/>
      <c r="VA403" s="97"/>
      <c r="VB403" s="97"/>
      <c r="VC403" s="97"/>
      <c r="VD403" s="97"/>
      <c r="VE403" s="97"/>
      <c r="VF403" s="97"/>
    </row>
    <row r="404" spans="1:578" s="98" customFormat="1" ht="15">
      <c r="A404" s="84">
        <v>30</v>
      </c>
      <c r="B404" s="29" t="s">
        <v>43</v>
      </c>
      <c r="C404" s="85" t="s">
        <v>44</v>
      </c>
      <c r="D404" s="86">
        <v>203</v>
      </c>
      <c r="E404" s="85" t="s">
        <v>45</v>
      </c>
      <c r="F404" s="29" t="s">
        <v>46</v>
      </c>
      <c r="G404" s="29" t="s">
        <v>969</v>
      </c>
      <c r="H404" s="26" t="s">
        <v>970</v>
      </c>
      <c r="I404" s="89">
        <v>37412</v>
      </c>
      <c r="J404" s="90"/>
      <c r="K404" s="90">
        <v>11</v>
      </c>
      <c r="L404" s="88">
        <v>40</v>
      </c>
      <c r="M404" s="88" t="s">
        <v>54</v>
      </c>
      <c r="N404" s="88" t="s">
        <v>50</v>
      </c>
      <c r="O404" s="36" t="s">
        <v>971</v>
      </c>
      <c r="P404" s="87" t="s">
        <v>1186</v>
      </c>
      <c r="Q404" s="87" t="s">
        <v>1150</v>
      </c>
      <c r="R404" s="88">
        <v>1</v>
      </c>
      <c r="S404" s="91">
        <v>14133</v>
      </c>
      <c r="T404" s="91">
        <v>600</v>
      </c>
      <c r="U404" s="91">
        <v>337</v>
      </c>
      <c r="V404" s="91">
        <f t="shared" si="165"/>
        <v>15070</v>
      </c>
      <c r="W404" s="92"/>
      <c r="X404" s="92"/>
      <c r="Y404" s="92">
        <f t="shared" si="166"/>
        <v>15070</v>
      </c>
      <c r="Z404" s="91">
        <v>1093</v>
      </c>
      <c r="AA404" s="91">
        <v>679</v>
      </c>
      <c r="AB404" s="93">
        <f>102.68*4</f>
        <v>410.72</v>
      </c>
      <c r="AC404" s="92">
        <f t="shared" si="167"/>
        <v>2637.25</v>
      </c>
      <c r="AD404" s="92">
        <f t="shared" si="168"/>
        <v>452.09999999999997</v>
      </c>
      <c r="AE404" s="92">
        <f t="shared" si="169"/>
        <v>768.56999999999994</v>
      </c>
      <c r="AF404" s="92">
        <f t="shared" si="170"/>
        <v>301.40000000000003</v>
      </c>
      <c r="AG404" s="92">
        <f t="shared" si="171"/>
        <v>2807</v>
      </c>
      <c r="AH404" s="92">
        <f t="shared" si="172"/>
        <v>28070</v>
      </c>
      <c r="AI404" s="92">
        <f t="shared" si="173"/>
        <v>8421</v>
      </c>
      <c r="AJ404" s="92">
        <f t="shared" si="174"/>
        <v>24686.873333333333</v>
      </c>
      <c r="AK404" s="92">
        <f t="shared" si="175"/>
        <v>296242.48</v>
      </c>
      <c r="AL404" s="92"/>
      <c r="AM404" s="92"/>
      <c r="AN404" s="92"/>
      <c r="AO404" s="92"/>
      <c r="AP404" s="97"/>
      <c r="AQ404" s="94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  <c r="BR404" s="97"/>
      <c r="BS404" s="97"/>
      <c r="BT404" s="97"/>
      <c r="BU404" s="97"/>
      <c r="BV404" s="97"/>
      <c r="BW404" s="97"/>
      <c r="BX404" s="97"/>
      <c r="BY404" s="97"/>
      <c r="BZ404" s="97"/>
      <c r="CA404" s="97"/>
      <c r="CB404" s="97"/>
      <c r="CC404" s="97"/>
      <c r="CD404" s="97"/>
      <c r="CE404" s="97"/>
      <c r="CF404" s="97"/>
      <c r="CG404" s="97"/>
      <c r="CH404" s="97"/>
      <c r="CI404" s="97"/>
      <c r="CJ404" s="97"/>
      <c r="CK404" s="97"/>
      <c r="CL404" s="97"/>
      <c r="CM404" s="97"/>
      <c r="CN404" s="97"/>
      <c r="CO404" s="97"/>
      <c r="CP404" s="97"/>
      <c r="CQ404" s="97"/>
      <c r="CR404" s="97"/>
      <c r="CS404" s="97"/>
      <c r="CT404" s="97"/>
      <c r="CU404" s="97"/>
      <c r="CV404" s="97"/>
      <c r="CW404" s="97"/>
      <c r="CX404" s="97"/>
      <c r="CY404" s="97"/>
      <c r="CZ404" s="97"/>
      <c r="DA404" s="97"/>
      <c r="DB404" s="97"/>
      <c r="DC404" s="97"/>
      <c r="DD404" s="97"/>
      <c r="DE404" s="97"/>
      <c r="DF404" s="97"/>
      <c r="DG404" s="97"/>
      <c r="DH404" s="97"/>
      <c r="DI404" s="97"/>
      <c r="DJ404" s="97"/>
      <c r="DK404" s="97"/>
      <c r="DL404" s="97"/>
      <c r="DM404" s="97"/>
      <c r="DN404" s="97"/>
      <c r="DO404" s="97"/>
      <c r="DP404" s="97"/>
      <c r="DQ404" s="97"/>
      <c r="DR404" s="97"/>
      <c r="DS404" s="97"/>
      <c r="DT404" s="97"/>
      <c r="DU404" s="97"/>
      <c r="DV404" s="97"/>
      <c r="DW404" s="97"/>
      <c r="DX404" s="97"/>
      <c r="DY404" s="97"/>
      <c r="DZ404" s="97"/>
      <c r="EA404" s="97"/>
      <c r="EB404" s="97"/>
      <c r="EC404" s="97"/>
      <c r="ED404" s="97"/>
      <c r="EE404" s="97"/>
      <c r="EF404" s="97"/>
      <c r="EG404" s="97"/>
      <c r="EH404" s="97"/>
      <c r="EI404" s="97"/>
      <c r="EJ404" s="97"/>
      <c r="EK404" s="97"/>
      <c r="EL404" s="97"/>
      <c r="EM404" s="97"/>
      <c r="EN404" s="97"/>
      <c r="EO404" s="97"/>
      <c r="EP404" s="97"/>
      <c r="EQ404" s="97"/>
      <c r="ER404" s="97"/>
      <c r="ES404" s="97"/>
      <c r="ET404" s="97"/>
      <c r="EU404" s="97"/>
      <c r="EV404" s="97"/>
      <c r="EW404" s="97"/>
      <c r="EX404" s="97"/>
      <c r="EY404" s="97"/>
      <c r="EZ404" s="97"/>
      <c r="FA404" s="97"/>
      <c r="FB404" s="97"/>
      <c r="FC404" s="97"/>
      <c r="FD404" s="97"/>
      <c r="FE404" s="97"/>
      <c r="FF404" s="97"/>
      <c r="FG404" s="97"/>
      <c r="FH404" s="97"/>
      <c r="FI404" s="97"/>
      <c r="FJ404" s="97"/>
      <c r="FK404" s="97"/>
      <c r="FL404" s="97"/>
      <c r="FM404" s="97"/>
      <c r="FN404" s="97"/>
      <c r="FO404" s="97"/>
      <c r="FP404" s="97"/>
      <c r="FQ404" s="97"/>
      <c r="FR404" s="97"/>
      <c r="FS404" s="97"/>
      <c r="FT404" s="97"/>
      <c r="FU404" s="97"/>
      <c r="FV404" s="97"/>
      <c r="FW404" s="97"/>
      <c r="FX404" s="97"/>
      <c r="FY404" s="97"/>
      <c r="FZ404" s="97"/>
      <c r="GA404" s="97"/>
      <c r="GB404" s="97"/>
      <c r="GC404" s="97"/>
      <c r="GD404" s="97"/>
      <c r="GE404" s="97"/>
      <c r="GF404" s="97"/>
      <c r="GG404" s="97"/>
      <c r="GH404" s="97"/>
      <c r="GI404" s="97"/>
      <c r="GJ404" s="97"/>
      <c r="GK404" s="97"/>
      <c r="GL404" s="97"/>
      <c r="GM404" s="97"/>
      <c r="GN404" s="97"/>
      <c r="GO404" s="97"/>
      <c r="GP404" s="97"/>
      <c r="GQ404" s="97"/>
      <c r="GR404" s="97"/>
      <c r="GS404" s="97"/>
      <c r="GT404" s="97"/>
      <c r="GU404" s="97"/>
      <c r="GV404" s="97"/>
      <c r="GW404" s="97"/>
      <c r="GX404" s="97"/>
      <c r="GY404" s="97"/>
      <c r="GZ404" s="97"/>
      <c r="HA404" s="97"/>
      <c r="HB404" s="97"/>
      <c r="HC404" s="97"/>
      <c r="HD404" s="97"/>
      <c r="HE404" s="97"/>
      <c r="HF404" s="97"/>
      <c r="HG404" s="97"/>
      <c r="HH404" s="97"/>
      <c r="HI404" s="97"/>
      <c r="HJ404" s="97"/>
      <c r="HK404" s="97"/>
      <c r="HL404" s="97"/>
      <c r="HM404" s="97"/>
      <c r="HN404" s="97"/>
      <c r="HO404" s="97"/>
      <c r="HP404" s="97"/>
      <c r="HQ404" s="97"/>
      <c r="HR404" s="97"/>
      <c r="HS404" s="97"/>
      <c r="HT404" s="97"/>
      <c r="HU404" s="97"/>
      <c r="HV404" s="97"/>
      <c r="HW404" s="97"/>
      <c r="HX404" s="97"/>
      <c r="HY404" s="97"/>
      <c r="HZ404" s="97"/>
      <c r="IA404" s="97"/>
      <c r="IB404" s="97"/>
      <c r="IC404" s="97"/>
      <c r="ID404" s="97"/>
      <c r="IE404" s="97"/>
      <c r="IF404" s="97"/>
      <c r="IG404" s="97"/>
      <c r="IH404" s="97"/>
      <c r="II404" s="97"/>
      <c r="IJ404" s="97"/>
      <c r="IK404" s="97"/>
      <c r="IL404" s="97"/>
      <c r="IM404" s="97"/>
      <c r="IN404" s="97"/>
      <c r="IO404" s="97"/>
      <c r="IP404" s="97"/>
      <c r="IQ404" s="97"/>
      <c r="IR404" s="97"/>
      <c r="IS404" s="97"/>
      <c r="IT404" s="97"/>
      <c r="IU404" s="97"/>
      <c r="IV404" s="97"/>
      <c r="IW404" s="97"/>
      <c r="IX404" s="97"/>
      <c r="IY404" s="97"/>
      <c r="IZ404" s="97"/>
      <c r="JA404" s="97"/>
      <c r="JB404" s="97"/>
      <c r="JC404" s="97"/>
      <c r="JD404" s="97"/>
      <c r="JE404" s="97"/>
      <c r="JF404" s="97"/>
      <c r="JG404" s="97"/>
      <c r="JH404" s="97"/>
      <c r="JI404" s="97"/>
      <c r="JJ404" s="97"/>
      <c r="JK404" s="97"/>
      <c r="JL404" s="97"/>
      <c r="JM404" s="97"/>
      <c r="JN404" s="97"/>
      <c r="JO404" s="97"/>
      <c r="JP404" s="97"/>
      <c r="JQ404" s="97"/>
      <c r="JR404" s="97"/>
      <c r="JS404" s="97"/>
      <c r="JT404" s="97"/>
      <c r="JU404" s="97"/>
      <c r="JV404" s="97"/>
      <c r="JW404" s="97"/>
      <c r="JX404" s="97"/>
      <c r="JY404" s="97"/>
      <c r="JZ404" s="97"/>
      <c r="KA404" s="97"/>
      <c r="KB404" s="97"/>
      <c r="KC404" s="97"/>
      <c r="KD404" s="97"/>
      <c r="KE404" s="97"/>
      <c r="KF404" s="97"/>
      <c r="KG404" s="97"/>
      <c r="KH404" s="97"/>
      <c r="KI404" s="97"/>
      <c r="KJ404" s="97"/>
      <c r="KK404" s="97"/>
      <c r="KL404" s="97"/>
      <c r="KM404" s="97"/>
      <c r="KN404" s="97"/>
      <c r="KO404" s="97"/>
      <c r="KP404" s="97"/>
      <c r="KQ404" s="97"/>
      <c r="KR404" s="97"/>
      <c r="KS404" s="97"/>
      <c r="KT404" s="97"/>
      <c r="KU404" s="97"/>
      <c r="KV404" s="97"/>
      <c r="KW404" s="97"/>
      <c r="KX404" s="97"/>
      <c r="KY404" s="97"/>
      <c r="KZ404" s="97"/>
      <c r="LA404" s="97"/>
      <c r="LB404" s="97"/>
      <c r="LC404" s="97"/>
      <c r="LD404" s="97"/>
      <c r="LE404" s="97"/>
      <c r="LF404" s="97"/>
      <c r="LG404" s="97"/>
      <c r="LH404" s="97"/>
      <c r="LI404" s="97"/>
      <c r="LJ404" s="97"/>
      <c r="LK404" s="97"/>
      <c r="LL404" s="97"/>
      <c r="LM404" s="97"/>
      <c r="LN404" s="97"/>
      <c r="LO404" s="97"/>
      <c r="LP404" s="97"/>
      <c r="LQ404" s="97"/>
      <c r="LR404" s="97"/>
      <c r="LS404" s="97"/>
      <c r="LT404" s="97"/>
      <c r="LU404" s="97"/>
      <c r="LV404" s="97"/>
      <c r="LW404" s="97"/>
      <c r="LX404" s="97"/>
      <c r="LY404" s="97"/>
      <c r="LZ404" s="97"/>
      <c r="MA404" s="97"/>
      <c r="MB404" s="97"/>
      <c r="MC404" s="97"/>
      <c r="MD404" s="97"/>
      <c r="ME404" s="97"/>
      <c r="MF404" s="97"/>
      <c r="MG404" s="97"/>
      <c r="MH404" s="97"/>
      <c r="MI404" s="97"/>
      <c r="MJ404" s="97"/>
      <c r="MK404" s="97"/>
      <c r="ML404" s="97"/>
      <c r="MM404" s="97"/>
      <c r="MN404" s="97"/>
      <c r="MO404" s="97"/>
      <c r="MP404" s="97"/>
      <c r="MQ404" s="97"/>
      <c r="MR404" s="97"/>
      <c r="MS404" s="97"/>
      <c r="MT404" s="97"/>
      <c r="MU404" s="97"/>
      <c r="MV404" s="97"/>
      <c r="MW404" s="97"/>
      <c r="MX404" s="97"/>
      <c r="MY404" s="97"/>
      <c r="MZ404" s="97"/>
      <c r="NA404" s="97"/>
      <c r="NB404" s="97"/>
      <c r="NC404" s="97"/>
      <c r="ND404" s="97"/>
      <c r="NE404" s="97"/>
      <c r="NF404" s="97"/>
      <c r="NG404" s="97"/>
      <c r="NH404" s="97"/>
      <c r="NI404" s="97"/>
      <c r="NJ404" s="97"/>
      <c r="NK404" s="97"/>
      <c r="NL404" s="97"/>
      <c r="NM404" s="97"/>
      <c r="NN404" s="97"/>
      <c r="NO404" s="97"/>
      <c r="NP404" s="97"/>
      <c r="NQ404" s="97"/>
      <c r="NR404" s="97"/>
      <c r="NS404" s="97"/>
      <c r="NT404" s="97"/>
      <c r="NU404" s="97"/>
      <c r="NV404" s="97"/>
      <c r="NW404" s="97"/>
      <c r="NX404" s="97"/>
      <c r="NY404" s="97"/>
      <c r="NZ404" s="97"/>
      <c r="OA404" s="97"/>
      <c r="OB404" s="97"/>
      <c r="OC404" s="97"/>
      <c r="OD404" s="97"/>
      <c r="OE404" s="97"/>
      <c r="OF404" s="97"/>
      <c r="OG404" s="97"/>
      <c r="OH404" s="97"/>
      <c r="OI404" s="97"/>
      <c r="OJ404" s="97"/>
      <c r="OK404" s="97"/>
      <c r="OL404" s="97"/>
      <c r="OM404" s="97"/>
      <c r="ON404" s="97"/>
      <c r="OO404" s="97"/>
      <c r="OP404" s="97"/>
      <c r="OQ404" s="97"/>
      <c r="OR404" s="97"/>
      <c r="OS404" s="97"/>
      <c r="OT404" s="97"/>
      <c r="OU404" s="97"/>
      <c r="OV404" s="97"/>
      <c r="OW404" s="97"/>
      <c r="OX404" s="97"/>
      <c r="OY404" s="97"/>
      <c r="OZ404" s="97"/>
      <c r="PA404" s="97"/>
      <c r="PB404" s="97"/>
      <c r="PC404" s="97"/>
      <c r="PD404" s="97"/>
      <c r="PE404" s="97"/>
      <c r="PF404" s="97"/>
      <c r="PG404" s="97"/>
      <c r="PH404" s="97"/>
      <c r="PI404" s="97"/>
      <c r="PJ404" s="97"/>
      <c r="PK404" s="97"/>
      <c r="PL404" s="97"/>
      <c r="PM404" s="97"/>
      <c r="PN404" s="97"/>
      <c r="PO404" s="97"/>
      <c r="PP404" s="97"/>
      <c r="PQ404" s="97"/>
      <c r="PR404" s="97"/>
      <c r="PS404" s="97"/>
      <c r="PT404" s="97"/>
      <c r="PU404" s="97"/>
      <c r="PV404" s="97"/>
      <c r="PW404" s="97"/>
      <c r="PX404" s="97"/>
      <c r="PY404" s="97"/>
      <c r="PZ404" s="97"/>
      <c r="QA404" s="97"/>
      <c r="QB404" s="97"/>
      <c r="QC404" s="97"/>
      <c r="QD404" s="97"/>
      <c r="QE404" s="97"/>
      <c r="QF404" s="97"/>
      <c r="QG404" s="97"/>
      <c r="QH404" s="97"/>
      <c r="QI404" s="97"/>
      <c r="QJ404" s="97"/>
      <c r="QK404" s="97"/>
      <c r="QL404" s="97"/>
      <c r="QM404" s="97"/>
      <c r="QN404" s="97"/>
      <c r="QO404" s="97"/>
      <c r="QP404" s="97"/>
      <c r="QQ404" s="97"/>
      <c r="QR404" s="97"/>
      <c r="QS404" s="97"/>
      <c r="QT404" s="97"/>
      <c r="QU404" s="97"/>
      <c r="QV404" s="97"/>
      <c r="QW404" s="97"/>
      <c r="QX404" s="97"/>
      <c r="QY404" s="97"/>
      <c r="QZ404" s="97"/>
      <c r="RA404" s="97"/>
      <c r="RB404" s="97"/>
      <c r="RC404" s="97"/>
      <c r="RD404" s="97"/>
      <c r="RE404" s="97"/>
      <c r="RF404" s="97"/>
      <c r="RG404" s="97"/>
      <c r="RH404" s="97"/>
      <c r="RI404" s="97"/>
      <c r="RJ404" s="97"/>
      <c r="RK404" s="97"/>
      <c r="RL404" s="97"/>
      <c r="RM404" s="97"/>
      <c r="RN404" s="97"/>
      <c r="RO404" s="97"/>
      <c r="RP404" s="97"/>
      <c r="RQ404" s="97"/>
      <c r="RR404" s="97"/>
      <c r="RS404" s="97"/>
      <c r="RT404" s="97"/>
      <c r="RU404" s="97"/>
      <c r="RV404" s="97"/>
      <c r="RW404" s="97"/>
      <c r="RX404" s="97"/>
      <c r="RY404" s="97"/>
      <c r="RZ404" s="97"/>
      <c r="SA404" s="97"/>
      <c r="SB404" s="97"/>
      <c r="SC404" s="97"/>
      <c r="SD404" s="97"/>
      <c r="SE404" s="97"/>
      <c r="SF404" s="97"/>
      <c r="SG404" s="97"/>
      <c r="SH404" s="97"/>
      <c r="SI404" s="97"/>
      <c r="SJ404" s="97"/>
      <c r="SK404" s="97"/>
      <c r="SL404" s="97"/>
      <c r="SM404" s="97"/>
      <c r="SN404" s="97"/>
      <c r="SO404" s="97"/>
      <c r="SP404" s="97"/>
      <c r="SQ404" s="97"/>
      <c r="SR404" s="97"/>
      <c r="SS404" s="97"/>
      <c r="ST404" s="97"/>
      <c r="SU404" s="97"/>
      <c r="SV404" s="97"/>
      <c r="SW404" s="97"/>
      <c r="SX404" s="97"/>
      <c r="SY404" s="97"/>
      <c r="SZ404" s="97"/>
      <c r="TA404" s="97"/>
      <c r="TB404" s="97"/>
      <c r="TC404" s="97"/>
      <c r="TD404" s="97"/>
      <c r="TE404" s="97"/>
      <c r="TF404" s="97"/>
      <c r="TG404" s="97"/>
      <c r="TH404" s="97"/>
      <c r="TI404" s="97"/>
      <c r="TJ404" s="97"/>
      <c r="TK404" s="97"/>
      <c r="TL404" s="97"/>
      <c r="TM404" s="97"/>
      <c r="TN404" s="97"/>
      <c r="TO404" s="97"/>
      <c r="TP404" s="97"/>
      <c r="TQ404" s="97"/>
      <c r="TR404" s="97"/>
      <c r="TS404" s="97"/>
      <c r="TT404" s="97"/>
      <c r="TU404" s="97"/>
      <c r="TV404" s="97"/>
      <c r="TW404" s="97"/>
      <c r="TX404" s="97"/>
      <c r="TY404" s="97"/>
      <c r="TZ404" s="97"/>
      <c r="UA404" s="97"/>
      <c r="UB404" s="97"/>
      <c r="UC404" s="97"/>
      <c r="UD404" s="97"/>
      <c r="UE404" s="97"/>
      <c r="UF404" s="97"/>
      <c r="UG404" s="97"/>
      <c r="UH404" s="97"/>
      <c r="UI404" s="97"/>
      <c r="UJ404" s="97"/>
      <c r="UK404" s="97"/>
      <c r="UL404" s="97"/>
      <c r="UM404" s="97"/>
      <c r="UN404" s="97"/>
      <c r="UO404" s="97"/>
      <c r="UP404" s="97"/>
      <c r="UQ404" s="97"/>
      <c r="UR404" s="97"/>
      <c r="US404" s="97"/>
      <c r="UT404" s="97"/>
      <c r="UU404" s="97"/>
      <c r="UV404" s="97"/>
      <c r="UW404" s="97"/>
      <c r="UX404" s="97"/>
      <c r="UY404" s="97"/>
      <c r="UZ404" s="97"/>
      <c r="VA404" s="97"/>
      <c r="VB404" s="97"/>
      <c r="VC404" s="97"/>
      <c r="VD404" s="97"/>
      <c r="VE404" s="97"/>
      <c r="VF404" s="97"/>
    </row>
    <row r="405" spans="1:578" s="98" customFormat="1" ht="15">
      <c r="A405" s="84">
        <v>31</v>
      </c>
      <c r="B405" s="29" t="s">
        <v>43</v>
      </c>
      <c r="C405" s="85" t="s">
        <v>44</v>
      </c>
      <c r="D405" s="86">
        <v>203</v>
      </c>
      <c r="E405" s="85" t="s">
        <v>45</v>
      </c>
      <c r="F405" s="29" t="s">
        <v>46</v>
      </c>
      <c r="G405" s="29"/>
      <c r="H405" s="27" t="s">
        <v>439</v>
      </c>
      <c r="I405" s="89"/>
      <c r="J405" s="90"/>
      <c r="K405" s="90">
        <v>11</v>
      </c>
      <c r="L405" s="88">
        <v>40</v>
      </c>
      <c r="M405" s="88" t="s">
        <v>54</v>
      </c>
      <c r="N405" s="88" t="s">
        <v>50</v>
      </c>
      <c r="O405" s="36" t="s">
        <v>972</v>
      </c>
      <c r="P405" s="87" t="s">
        <v>1186</v>
      </c>
      <c r="Q405" s="87" t="s">
        <v>1150</v>
      </c>
      <c r="R405" s="88">
        <v>1</v>
      </c>
      <c r="S405" s="91">
        <v>14133</v>
      </c>
      <c r="T405" s="91">
        <v>600</v>
      </c>
      <c r="U405" s="91"/>
      <c r="V405" s="91">
        <f t="shared" si="165"/>
        <v>14733</v>
      </c>
      <c r="W405" s="92"/>
      <c r="X405" s="92"/>
      <c r="Y405" s="92">
        <f t="shared" si="166"/>
        <v>14733</v>
      </c>
      <c r="Z405" s="91">
        <v>1093</v>
      </c>
      <c r="AA405" s="91">
        <v>679</v>
      </c>
      <c r="AB405" s="93">
        <f>102.68*2</f>
        <v>205.36</v>
      </c>
      <c r="AC405" s="92">
        <f t="shared" si="167"/>
        <v>2578.2749999999996</v>
      </c>
      <c r="AD405" s="92">
        <f t="shared" si="168"/>
        <v>441.99</v>
      </c>
      <c r="AE405" s="92">
        <f t="shared" si="169"/>
        <v>751.38299999999992</v>
      </c>
      <c r="AF405" s="92">
        <f t="shared" si="170"/>
        <v>294.66000000000003</v>
      </c>
      <c r="AG405" s="92">
        <f t="shared" si="171"/>
        <v>2750.833333333333</v>
      </c>
      <c r="AH405" s="92">
        <f t="shared" si="172"/>
        <v>27508.333333333332</v>
      </c>
      <c r="AI405" s="92">
        <f t="shared" si="173"/>
        <v>8252.5</v>
      </c>
      <c r="AJ405" s="92">
        <f t="shared" si="174"/>
        <v>23985.97355555556</v>
      </c>
      <c r="AK405" s="92">
        <f t="shared" si="175"/>
        <v>287831.68266666669</v>
      </c>
      <c r="AL405" s="92"/>
      <c r="AM405" s="92"/>
      <c r="AN405" s="92"/>
      <c r="AO405" s="92"/>
      <c r="AP405" s="97"/>
      <c r="AQ405" s="94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  <c r="BR405" s="97"/>
      <c r="BS405" s="97"/>
      <c r="BT405" s="97"/>
      <c r="BU405" s="97"/>
      <c r="BV405" s="97"/>
      <c r="BW405" s="97"/>
      <c r="BX405" s="97"/>
      <c r="BY405" s="97"/>
      <c r="BZ405" s="97"/>
      <c r="CA405" s="97"/>
      <c r="CB405" s="97"/>
      <c r="CC405" s="97"/>
      <c r="CD405" s="97"/>
      <c r="CE405" s="97"/>
      <c r="CF405" s="97"/>
      <c r="CG405" s="97"/>
      <c r="CH405" s="97"/>
      <c r="CI405" s="97"/>
      <c r="CJ405" s="97"/>
      <c r="CK405" s="97"/>
      <c r="CL405" s="97"/>
      <c r="CM405" s="97"/>
      <c r="CN405" s="97"/>
      <c r="CO405" s="97"/>
      <c r="CP405" s="97"/>
      <c r="CQ405" s="97"/>
      <c r="CR405" s="97"/>
      <c r="CS405" s="97"/>
      <c r="CT405" s="97"/>
      <c r="CU405" s="97"/>
      <c r="CV405" s="97"/>
      <c r="CW405" s="97"/>
      <c r="CX405" s="97"/>
      <c r="CY405" s="97"/>
      <c r="CZ405" s="97"/>
      <c r="DA405" s="97"/>
      <c r="DB405" s="97"/>
      <c r="DC405" s="97"/>
      <c r="DD405" s="97"/>
      <c r="DE405" s="97"/>
      <c r="DF405" s="97"/>
      <c r="DG405" s="97"/>
      <c r="DH405" s="97"/>
      <c r="DI405" s="97"/>
      <c r="DJ405" s="97"/>
      <c r="DK405" s="97"/>
      <c r="DL405" s="97"/>
      <c r="DM405" s="97"/>
      <c r="DN405" s="97"/>
      <c r="DO405" s="97"/>
      <c r="DP405" s="97"/>
      <c r="DQ405" s="97"/>
      <c r="DR405" s="97"/>
      <c r="DS405" s="97"/>
      <c r="DT405" s="97"/>
      <c r="DU405" s="97"/>
      <c r="DV405" s="97"/>
      <c r="DW405" s="97"/>
      <c r="DX405" s="97"/>
      <c r="DY405" s="97"/>
      <c r="DZ405" s="97"/>
      <c r="EA405" s="97"/>
      <c r="EB405" s="97"/>
      <c r="EC405" s="97"/>
      <c r="ED405" s="97"/>
      <c r="EE405" s="97"/>
      <c r="EF405" s="97"/>
      <c r="EG405" s="97"/>
      <c r="EH405" s="97"/>
      <c r="EI405" s="97"/>
      <c r="EJ405" s="97"/>
      <c r="EK405" s="97"/>
      <c r="EL405" s="97"/>
      <c r="EM405" s="97"/>
      <c r="EN405" s="97"/>
      <c r="EO405" s="97"/>
      <c r="EP405" s="97"/>
      <c r="EQ405" s="97"/>
      <c r="ER405" s="97"/>
      <c r="ES405" s="97"/>
      <c r="ET405" s="97"/>
      <c r="EU405" s="97"/>
      <c r="EV405" s="97"/>
      <c r="EW405" s="97"/>
      <c r="EX405" s="97"/>
      <c r="EY405" s="97"/>
      <c r="EZ405" s="97"/>
      <c r="FA405" s="97"/>
      <c r="FB405" s="97"/>
      <c r="FC405" s="97"/>
      <c r="FD405" s="97"/>
      <c r="FE405" s="97"/>
      <c r="FF405" s="97"/>
      <c r="FG405" s="97"/>
      <c r="FH405" s="97"/>
      <c r="FI405" s="97"/>
      <c r="FJ405" s="97"/>
      <c r="FK405" s="97"/>
      <c r="FL405" s="97"/>
      <c r="FM405" s="97"/>
      <c r="FN405" s="97"/>
      <c r="FO405" s="97"/>
      <c r="FP405" s="97"/>
      <c r="FQ405" s="97"/>
      <c r="FR405" s="97"/>
      <c r="FS405" s="97"/>
      <c r="FT405" s="97"/>
      <c r="FU405" s="97"/>
      <c r="FV405" s="97"/>
      <c r="FW405" s="97"/>
      <c r="FX405" s="97"/>
      <c r="FY405" s="97"/>
      <c r="FZ405" s="97"/>
      <c r="GA405" s="97"/>
      <c r="GB405" s="97"/>
      <c r="GC405" s="97"/>
      <c r="GD405" s="97"/>
      <c r="GE405" s="97"/>
      <c r="GF405" s="97"/>
      <c r="GG405" s="97"/>
      <c r="GH405" s="97"/>
      <c r="GI405" s="97"/>
      <c r="GJ405" s="97"/>
      <c r="GK405" s="97"/>
      <c r="GL405" s="97"/>
      <c r="GM405" s="97"/>
      <c r="GN405" s="97"/>
      <c r="GO405" s="97"/>
      <c r="GP405" s="97"/>
      <c r="GQ405" s="97"/>
      <c r="GR405" s="97"/>
      <c r="GS405" s="97"/>
      <c r="GT405" s="97"/>
      <c r="GU405" s="97"/>
      <c r="GV405" s="97"/>
      <c r="GW405" s="97"/>
      <c r="GX405" s="97"/>
      <c r="GY405" s="97"/>
      <c r="GZ405" s="97"/>
      <c r="HA405" s="97"/>
      <c r="HB405" s="97"/>
      <c r="HC405" s="97"/>
      <c r="HD405" s="97"/>
      <c r="HE405" s="97"/>
      <c r="HF405" s="97"/>
      <c r="HG405" s="97"/>
      <c r="HH405" s="97"/>
      <c r="HI405" s="97"/>
      <c r="HJ405" s="97"/>
      <c r="HK405" s="97"/>
      <c r="HL405" s="97"/>
      <c r="HM405" s="97"/>
      <c r="HN405" s="97"/>
      <c r="HO405" s="97"/>
      <c r="HP405" s="97"/>
      <c r="HQ405" s="97"/>
      <c r="HR405" s="97"/>
      <c r="HS405" s="97"/>
      <c r="HT405" s="97"/>
      <c r="HU405" s="97"/>
      <c r="HV405" s="97"/>
      <c r="HW405" s="97"/>
      <c r="HX405" s="97"/>
      <c r="HY405" s="97"/>
      <c r="HZ405" s="97"/>
      <c r="IA405" s="97"/>
      <c r="IB405" s="97"/>
      <c r="IC405" s="97"/>
      <c r="ID405" s="97"/>
      <c r="IE405" s="97"/>
      <c r="IF405" s="97"/>
      <c r="IG405" s="97"/>
      <c r="IH405" s="97"/>
      <c r="II405" s="97"/>
      <c r="IJ405" s="97"/>
      <c r="IK405" s="97"/>
      <c r="IL405" s="97"/>
      <c r="IM405" s="97"/>
      <c r="IN405" s="97"/>
      <c r="IO405" s="97"/>
      <c r="IP405" s="97"/>
      <c r="IQ405" s="97"/>
      <c r="IR405" s="97"/>
      <c r="IS405" s="97"/>
      <c r="IT405" s="97"/>
      <c r="IU405" s="97"/>
      <c r="IV405" s="97"/>
      <c r="IW405" s="97"/>
      <c r="IX405" s="97"/>
      <c r="IY405" s="97"/>
      <c r="IZ405" s="97"/>
      <c r="JA405" s="97"/>
      <c r="JB405" s="97"/>
      <c r="JC405" s="97"/>
      <c r="JD405" s="97"/>
      <c r="JE405" s="97"/>
      <c r="JF405" s="97"/>
      <c r="JG405" s="97"/>
      <c r="JH405" s="97"/>
      <c r="JI405" s="97"/>
      <c r="JJ405" s="97"/>
      <c r="JK405" s="97"/>
      <c r="JL405" s="97"/>
      <c r="JM405" s="97"/>
      <c r="JN405" s="97"/>
      <c r="JO405" s="97"/>
      <c r="JP405" s="97"/>
      <c r="JQ405" s="97"/>
      <c r="JR405" s="97"/>
      <c r="JS405" s="97"/>
      <c r="JT405" s="97"/>
      <c r="JU405" s="97"/>
      <c r="JV405" s="97"/>
      <c r="JW405" s="97"/>
      <c r="JX405" s="97"/>
      <c r="JY405" s="97"/>
      <c r="JZ405" s="97"/>
      <c r="KA405" s="97"/>
      <c r="KB405" s="97"/>
      <c r="KC405" s="97"/>
      <c r="KD405" s="97"/>
      <c r="KE405" s="97"/>
      <c r="KF405" s="97"/>
      <c r="KG405" s="97"/>
      <c r="KH405" s="97"/>
      <c r="KI405" s="97"/>
      <c r="KJ405" s="97"/>
      <c r="KK405" s="97"/>
      <c r="KL405" s="97"/>
      <c r="KM405" s="97"/>
      <c r="KN405" s="97"/>
      <c r="KO405" s="97"/>
      <c r="KP405" s="97"/>
      <c r="KQ405" s="97"/>
      <c r="KR405" s="97"/>
      <c r="KS405" s="97"/>
      <c r="KT405" s="97"/>
      <c r="KU405" s="97"/>
      <c r="KV405" s="97"/>
      <c r="KW405" s="97"/>
      <c r="KX405" s="97"/>
      <c r="KY405" s="97"/>
      <c r="KZ405" s="97"/>
      <c r="LA405" s="97"/>
      <c r="LB405" s="97"/>
      <c r="LC405" s="97"/>
      <c r="LD405" s="97"/>
      <c r="LE405" s="97"/>
      <c r="LF405" s="97"/>
      <c r="LG405" s="97"/>
      <c r="LH405" s="97"/>
      <c r="LI405" s="97"/>
      <c r="LJ405" s="97"/>
      <c r="LK405" s="97"/>
      <c r="LL405" s="97"/>
      <c r="LM405" s="97"/>
      <c r="LN405" s="97"/>
      <c r="LO405" s="97"/>
      <c r="LP405" s="97"/>
      <c r="LQ405" s="97"/>
      <c r="LR405" s="97"/>
      <c r="LS405" s="97"/>
      <c r="LT405" s="97"/>
      <c r="LU405" s="97"/>
      <c r="LV405" s="97"/>
      <c r="LW405" s="97"/>
      <c r="LX405" s="97"/>
      <c r="LY405" s="97"/>
      <c r="LZ405" s="97"/>
      <c r="MA405" s="97"/>
      <c r="MB405" s="97"/>
      <c r="MC405" s="97"/>
      <c r="MD405" s="97"/>
      <c r="ME405" s="97"/>
      <c r="MF405" s="97"/>
      <c r="MG405" s="97"/>
      <c r="MH405" s="97"/>
      <c r="MI405" s="97"/>
      <c r="MJ405" s="97"/>
      <c r="MK405" s="97"/>
      <c r="ML405" s="97"/>
      <c r="MM405" s="97"/>
      <c r="MN405" s="97"/>
      <c r="MO405" s="97"/>
      <c r="MP405" s="97"/>
      <c r="MQ405" s="97"/>
      <c r="MR405" s="97"/>
      <c r="MS405" s="97"/>
      <c r="MT405" s="97"/>
      <c r="MU405" s="97"/>
      <c r="MV405" s="97"/>
      <c r="MW405" s="97"/>
      <c r="MX405" s="97"/>
      <c r="MY405" s="97"/>
      <c r="MZ405" s="97"/>
      <c r="NA405" s="97"/>
      <c r="NB405" s="97"/>
      <c r="NC405" s="97"/>
      <c r="ND405" s="97"/>
      <c r="NE405" s="97"/>
      <c r="NF405" s="97"/>
      <c r="NG405" s="97"/>
      <c r="NH405" s="97"/>
      <c r="NI405" s="97"/>
      <c r="NJ405" s="97"/>
      <c r="NK405" s="97"/>
      <c r="NL405" s="97"/>
      <c r="NM405" s="97"/>
      <c r="NN405" s="97"/>
      <c r="NO405" s="97"/>
      <c r="NP405" s="97"/>
      <c r="NQ405" s="97"/>
      <c r="NR405" s="97"/>
      <c r="NS405" s="97"/>
      <c r="NT405" s="97"/>
      <c r="NU405" s="97"/>
      <c r="NV405" s="97"/>
      <c r="NW405" s="97"/>
      <c r="NX405" s="97"/>
      <c r="NY405" s="97"/>
      <c r="NZ405" s="97"/>
      <c r="OA405" s="97"/>
      <c r="OB405" s="97"/>
      <c r="OC405" s="97"/>
      <c r="OD405" s="97"/>
      <c r="OE405" s="97"/>
      <c r="OF405" s="97"/>
      <c r="OG405" s="97"/>
      <c r="OH405" s="97"/>
      <c r="OI405" s="97"/>
      <c r="OJ405" s="97"/>
      <c r="OK405" s="97"/>
      <c r="OL405" s="97"/>
      <c r="OM405" s="97"/>
      <c r="ON405" s="97"/>
      <c r="OO405" s="97"/>
      <c r="OP405" s="97"/>
      <c r="OQ405" s="97"/>
      <c r="OR405" s="97"/>
      <c r="OS405" s="97"/>
      <c r="OT405" s="97"/>
      <c r="OU405" s="97"/>
      <c r="OV405" s="97"/>
      <c r="OW405" s="97"/>
      <c r="OX405" s="97"/>
      <c r="OY405" s="97"/>
      <c r="OZ405" s="97"/>
      <c r="PA405" s="97"/>
      <c r="PB405" s="97"/>
      <c r="PC405" s="97"/>
      <c r="PD405" s="97"/>
      <c r="PE405" s="97"/>
      <c r="PF405" s="97"/>
      <c r="PG405" s="97"/>
      <c r="PH405" s="97"/>
      <c r="PI405" s="97"/>
      <c r="PJ405" s="97"/>
      <c r="PK405" s="97"/>
      <c r="PL405" s="97"/>
      <c r="PM405" s="97"/>
      <c r="PN405" s="97"/>
      <c r="PO405" s="97"/>
      <c r="PP405" s="97"/>
      <c r="PQ405" s="97"/>
      <c r="PR405" s="97"/>
      <c r="PS405" s="97"/>
      <c r="PT405" s="97"/>
      <c r="PU405" s="97"/>
      <c r="PV405" s="97"/>
      <c r="PW405" s="97"/>
      <c r="PX405" s="97"/>
      <c r="PY405" s="97"/>
      <c r="PZ405" s="97"/>
      <c r="QA405" s="97"/>
      <c r="QB405" s="97"/>
      <c r="QC405" s="97"/>
      <c r="QD405" s="97"/>
      <c r="QE405" s="97"/>
      <c r="QF405" s="97"/>
      <c r="QG405" s="97"/>
      <c r="QH405" s="97"/>
      <c r="QI405" s="97"/>
      <c r="QJ405" s="97"/>
      <c r="QK405" s="97"/>
      <c r="QL405" s="97"/>
      <c r="QM405" s="97"/>
      <c r="QN405" s="97"/>
      <c r="QO405" s="97"/>
      <c r="QP405" s="97"/>
      <c r="QQ405" s="97"/>
      <c r="QR405" s="97"/>
      <c r="QS405" s="97"/>
      <c r="QT405" s="97"/>
      <c r="QU405" s="97"/>
      <c r="QV405" s="97"/>
      <c r="QW405" s="97"/>
      <c r="QX405" s="97"/>
      <c r="QY405" s="97"/>
      <c r="QZ405" s="97"/>
      <c r="RA405" s="97"/>
      <c r="RB405" s="97"/>
      <c r="RC405" s="97"/>
      <c r="RD405" s="97"/>
      <c r="RE405" s="97"/>
      <c r="RF405" s="97"/>
      <c r="RG405" s="97"/>
      <c r="RH405" s="97"/>
      <c r="RI405" s="97"/>
      <c r="RJ405" s="97"/>
      <c r="RK405" s="97"/>
      <c r="RL405" s="97"/>
      <c r="RM405" s="97"/>
      <c r="RN405" s="97"/>
      <c r="RO405" s="97"/>
      <c r="RP405" s="97"/>
      <c r="RQ405" s="97"/>
      <c r="RR405" s="97"/>
      <c r="RS405" s="97"/>
      <c r="RT405" s="97"/>
      <c r="RU405" s="97"/>
      <c r="RV405" s="97"/>
      <c r="RW405" s="97"/>
      <c r="RX405" s="97"/>
      <c r="RY405" s="97"/>
      <c r="RZ405" s="97"/>
      <c r="SA405" s="97"/>
      <c r="SB405" s="97"/>
      <c r="SC405" s="97"/>
      <c r="SD405" s="97"/>
      <c r="SE405" s="97"/>
      <c r="SF405" s="97"/>
      <c r="SG405" s="97"/>
      <c r="SH405" s="97"/>
      <c r="SI405" s="97"/>
      <c r="SJ405" s="97"/>
      <c r="SK405" s="97"/>
      <c r="SL405" s="97"/>
      <c r="SM405" s="97"/>
      <c r="SN405" s="97"/>
      <c r="SO405" s="97"/>
      <c r="SP405" s="97"/>
      <c r="SQ405" s="97"/>
      <c r="SR405" s="97"/>
      <c r="SS405" s="97"/>
      <c r="ST405" s="97"/>
      <c r="SU405" s="97"/>
      <c r="SV405" s="97"/>
      <c r="SW405" s="97"/>
      <c r="SX405" s="97"/>
      <c r="SY405" s="97"/>
      <c r="SZ405" s="97"/>
      <c r="TA405" s="97"/>
      <c r="TB405" s="97"/>
      <c r="TC405" s="97"/>
      <c r="TD405" s="97"/>
      <c r="TE405" s="97"/>
      <c r="TF405" s="97"/>
      <c r="TG405" s="97"/>
      <c r="TH405" s="97"/>
      <c r="TI405" s="97"/>
      <c r="TJ405" s="97"/>
      <c r="TK405" s="97"/>
      <c r="TL405" s="97"/>
      <c r="TM405" s="97"/>
      <c r="TN405" s="97"/>
      <c r="TO405" s="97"/>
      <c r="TP405" s="97"/>
      <c r="TQ405" s="97"/>
      <c r="TR405" s="97"/>
      <c r="TS405" s="97"/>
      <c r="TT405" s="97"/>
      <c r="TU405" s="97"/>
      <c r="TV405" s="97"/>
      <c r="TW405" s="97"/>
      <c r="TX405" s="97"/>
      <c r="TY405" s="97"/>
      <c r="TZ405" s="97"/>
      <c r="UA405" s="97"/>
      <c r="UB405" s="97"/>
      <c r="UC405" s="97"/>
      <c r="UD405" s="97"/>
      <c r="UE405" s="97"/>
      <c r="UF405" s="97"/>
      <c r="UG405" s="97"/>
      <c r="UH405" s="97"/>
      <c r="UI405" s="97"/>
      <c r="UJ405" s="97"/>
      <c r="UK405" s="97"/>
      <c r="UL405" s="97"/>
      <c r="UM405" s="97"/>
      <c r="UN405" s="97"/>
      <c r="UO405" s="97"/>
      <c r="UP405" s="97"/>
      <c r="UQ405" s="97"/>
      <c r="UR405" s="97"/>
      <c r="US405" s="97"/>
      <c r="UT405" s="97"/>
      <c r="UU405" s="97"/>
      <c r="UV405" s="97"/>
      <c r="UW405" s="97"/>
      <c r="UX405" s="97"/>
      <c r="UY405" s="97"/>
      <c r="UZ405" s="97"/>
      <c r="VA405" s="97"/>
      <c r="VB405" s="97"/>
      <c r="VC405" s="97"/>
      <c r="VD405" s="97"/>
      <c r="VE405" s="97"/>
      <c r="VF405" s="97"/>
    </row>
    <row r="406" spans="1:578" s="98" customFormat="1" ht="15">
      <c r="A406" s="84">
        <v>32</v>
      </c>
      <c r="B406" s="29" t="s">
        <v>43</v>
      </c>
      <c r="C406" s="85" t="s">
        <v>44</v>
      </c>
      <c r="D406" s="86">
        <v>203</v>
      </c>
      <c r="E406" s="85" t="s">
        <v>45</v>
      </c>
      <c r="F406" s="29" t="s">
        <v>46</v>
      </c>
      <c r="G406" s="35" t="s">
        <v>973</v>
      </c>
      <c r="H406" s="26" t="s">
        <v>974</v>
      </c>
      <c r="I406" s="89">
        <v>43440</v>
      </c>
      <c r="J406" s="90"/>
      <c r="K406" s="90">
        <v>22</v>
      </c>
      <c r="L406" s="88">
        <v>40</v>
      </c>
      <c r="M406" s="88" t="s">
        <v>54</v>
      </c>
      <c r="N406" s="88" t="s">
        <v>50</v>
      </c>
      <c r="O406" s="36" t="s">
        <v>1187</v>
      </c>
      <c r="P406" s="87" t="s">
        <v>1186</v>
      </c>
      <c r="Q406" s="87" t="s">
        <v>1150</v>
      </c>
      <c r="R406" s="88">
        <v>1</v>
      </c>
      <c r="S406" s="91">
        <v>42219</v>
      </c>
      <c r="T406" s="91"/>
      <c r="U406" s="91"/>
      <c r="V406" s="91">
        <f t="shared" si="165"/>
        <v>42219</v>
      </c>
      <c r="W406" s="92"/>
      <c r="X406" s="92"/>
      <c r="Y406" s="92">
        <f t="shared" si="166"/>
        <v>42219</v>
      </c>
      <c r="Z406" s="91">
        <v>1865</v>
      </c>
      <c r="AA406" s="91">
        <v>1345</v>
      </c>
      <c r="AB406" s="93"/>
      <c r="AC406" s="92">
        <f t="shared" si="167"/>
        <v>7388.3249999999998</v>
      </c>
      <c r="AD406" s="92">
        <f t="shared" si="168"/>
        <v>1266.57</v>
      </c>
      <c r="AE406" s="92">
        <f t="shared" si="169"/>
        <v>2153.1689999999999</v>
      </c>
      <c r="AF406" s="92">
        <f t="shared" si="170"/>
        <v>844.38</v>
      </c>
      <c r="AG406" s="92">
        <f t="shared" si="171"/>
        <v>7571.5</v>
      </c>
      <c r="AH406" s="92">
        <f t="shared" si="172"/>
        <v>75715</v>
      </c>
      <c r="AI406" s="92">
        <f t="shared" si="173"/>
        <v>22714.5</v>
      </c>
      <c r="AJ406" s="92">
        <f t="shared" si="174"/>
        <v>65914.86066666666</v>
      </c>
      <c r="AK406" s="92">
        <f t="shared" si="175"/>
        <v>790978.32799999998</v>
      </c>
      <c r="AL406" s="92"/>
      <c r="AM406" s="92"/>
      <c r="AN406" s="92"/>
      <c r="AO406" s="92"/>
      <c r="AP406" s="97"/>
      <c r="AQ406" s="94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7"/>
      <c r="BQ406" s="97"/>
      <c r="BR406" s="97"/>
      <c r="BS406" s="97"/>
      <c r="BT406" s="97"/>
      <c r="BU406" s="97"/>
      <c r="BV406" s="97"/>
      <c r="BW406" s="97"/>
      <c r="BX406" s="97"/>
      <c r="BY406" s="97"/>
      <c r="BZ406" s="97"/>
      <c r="CA406" s="97"/>
      <c r="CB406" s="97"/>
      <c r="CC406" s="97"/>
      <c r="CD406" s="97"/>
      <c r="CE406" s="97"/>
      <c r="CF406" s="97"/>
      <c r="CG406" s="97"/>
      <c r="CH406" s="97"/>
      <c r="CI406" s="97"/>
      <c r="CJ406" s="97"/>
      <c r="CK406" s="97"/>
      <c r="CL406" s="97"/>
      <c r="CM406" s="97"/>
      <c r="CN406" s="97"/>
      <c r="CO406" s="97"/>
      <c r="CP406" s="97"/>
      <c r="CQ406" s="97"/>
      <c r="CR406" s="97"/>
      <c r="CS406" s="97"/>
      <c r="CT406" s="97"/>
      <c r="CU406" s="97"/>
      <c r="CV406" s="97"/>
      <c r="CW406" s="97"/>
      <c r="CX406" s="97"/>
      <c r="CY406" s="97"/>
      <c r="CZ406" s="97"/>
      <c r="DA406" s="97"/>
      <c r="DB406" s="97"/>
      <c r="DC406" s="97"/>
      <c r="DD406" s="97"/>
      <c r="DE406" s="97"/>
      <c r="DF406" s="97"/>
      <c r="DG406" s="97"/>
      <c r="DH406" s="97"/>
      <c r="DI406" s="97"/>
      <c r="DJ406" s="97"/>
      <c r="DK406" s="97"/>
      <c r="DL406" s="97"/>
      <c r="DM406" s="97"/>
      <c r="DN406" s="97"/>
      <c r="DO406" s="97"/>
      <c r="DP406" s="97"/>
      <c r="DQ406" s="97"/>
      <c r="DR406" s="97"/>
      <c r="DS406" s="97"/>
      <c r="DT406" s="97"/>
      <c r="DU406" s="97"/>
      <c r="DV406" s="97"/>
      <c r="DW406" s="97"/>
      <c r="DX406" s="97"/>
      <c r="DY406" s="97"/>
      <c r="DZ406" s="97"/>
      <c r="EA406" s="97"/>
      <c r="EB406" s="97"/>
      <c r="EC406" s="97"/>
      <c r="ED406" s="97"/>
      <c r="EE406" s="97"/>
      <c r="EF406" s="97"/>
      <c r="EG406" s="97"/>
      <c r="EH406" s="97"/>
      <c r="EI406" s="97"/>
      <c r="EJ406" s="97"/>
      <c r="EK406" s="97"/>
      <c r="EL406" s="97"/>
      <c r="EM406" s="97"/>
      <c r="EN406" s="97"/>
      <c r="EO406" s="97"/>
      <c r="EP406" s="97"/>
      <c r="EQ406" s="97"/>
      <c r="ER406" s="97"/>
      <c r="ES406" s="97"/>
      <c r="ET406" s="97"/>
      <c r="EU406" s="97"/>
      <c r="EV406" s="97"/>
      <c r="EW406" s="97"/>
      <c r="EX406" s="97"/>
      <c r="EY406" s="97"/>
      <c r="EZ406" s="97"/>
      <c r="FA406" s="97"/>
      <c r="FB406" s="97"/>
      <c r="FC406" s="97"/>
      <c r="FD406" s="97"/>
      <c r="FE406" s="97"/>
      <c r="FF406" s="97"/>
      <c r="FG406" s="97"/>
      <c r="FH406" s="97"/>
      <c r="FI406" s="97"/>
      <c r="FJ406" s="97"/>
      <c r="FK406" s="97"/>
      <c r="FL406" s="97"/>
      <c r="FM406" s="97"/>
      <c r="FN406" s="97"/>
      <c r="FO406" s="97"/>
      <c r="FP406" s="97"/>
      <c r="FQ406" s="97"/>
      <c r="FR406" s="97"/>
      <c r="FS406" s="97"/>
      <c r="FT406" s="97"/>
      <c r="FU406" s="97"/>
      <c r="FV406" s="97"/>
      <c r="FW406" s="97"/>
      <c r="FX406" s="97"/>
      <c r="FY406" s="97"/>
      <c r="FZ406" s="97"/>
      <c r="GA406" s="97"/>
      <c r="GB406" s="97"/>
      <c r="GC406" s="97"/>
      <c r="GD406" s="97"/>
      <c r="GE406" s="97"/>
      <c r="GF406" s="97"/>
      <c r="GG406" s="97"/>
      <c r="GH406" s="97"/>
      <c r="GI406" s="97"/>
      <c r="GJ406" s="97"/>
      <c r="GK406" s="97"/>
      <c r="GL406" s="97"/>
      <c r="GM406" s="97"/>
      <c r="GN406" s="97"/>
      <c r="GO406" s="97"/>
      <c r="GP406" s="97"/>
      <c r="GQ406" s="97"/>
      <c r="GR406" s="97"/>
      <c r="GS406" s="97"/>
      <c r="GT406" s="97"/>
      <c r="GU406" s="97"/>
      <c r="GV406" s="97"/>
      <c r="GW406" s="97"/>
      <c r="GX406" s="97"/>
      <c r="GY406" s="97"/>
      <c r="GZ406" s="97"/>
      <c r="HA406" s="97"/>
      <c r="HB406" s="97"/>
      <c r="HC406" s="97"/>
      <c r="HD406" s="97"/>
      <c r="HE406" s="97"/>
      <c r="HF406" s="97"/>
      <c r="HG406" s="97"/>
      <c r="HH406" s="97"/>
      <c r="HI406" s="97"/>
      <c r="HJ406" s="97"/>
      <c r="HK406" s="97"/>
      <c r="HL406" s="97"/>
      <c r="HM406" s="97"/>
      <c r="HN406" s="97"/>
      <c r="HO406" s="97"/>
      <c r="HP406" s="97"/>
      <c r="HQ406" s="97"/>
      <c r="HR406" s="97"/>
      <c r="HS406" s="97"/>
      <c r="HT406" s="97"/>
      <c r="HU406" s="97"/>
      <c r="HV406" s="97"/>
      <c r="HW406" s="97"/>
      <c r="HX406" s="97"/>
      <c r="HY406" s="97"/>
      <c r="HZ406" s="97"/>
      <c r="IA406" s="97"/>
      <c r="IB406" s="97"/>
      <c r="IC406" s="97"/>
      <c r="ID406" s="97"/>
      <c r="IE406" s="97"/>
      <c r="IF406" s="97"/>
      <c r="IG406" s="97"/>
      <c r="IH406" s="97"/>
      <c r="II406" s="97"/>
      <c r="IJ406" s="97"/>
      <c r="IK406" s="97"/>
      <c r="IL406" s="97"/>
      <c r="IM406" s="97"/>
      <c r="IN406" s="97"/>
      <c r="IO406" s="97"/>
      <c r="IP406" s="97"/>
      <c r="IQ406" s="97"/>
      <c r="IR406" s="97"/>
      <c r="IS406" s="97"/>
      <c r="IT406" s="97"/>
      <c r="IU406" s="97"/>
      <c r="IV406" s="97"/>
      <c r="IW406" s="97"/>
      <c r="IX406" s="97"/>
      <c r="IY406" s="97"/>
      <c r="IZ406" s="97"/>
      <c r="JA406" s="97"/>
      <c r="JB406" s="97"/>
      <c r="JC406" s="97"/>
      <c r="JD406" s="97"/>
      <c r="JE406" s="97"/>
      <c r="JF406" s="97"/>
      <c r="JG406" s="97"/>
      <c r="JH406" s="97"/>
      <c r="JI406" s="97"/>
      <c r="JJ406" s="97"/>
      <c r="JK406" s="97"/>
      <c r="JL406" s="97"/>
      <c r="JM406" s="97"/>
      <c r="JN406" s="97"/>
      <c r="JO406" s="97"/>
      <c r="JP406" s="97"/>
      <c r="JQ406" s="97"/>
      <c r="JR406" s="97"/>
      <c r="JS406" s="97"/>
      <c r="JT406" s="97"/>
      <c r="JU406" s="97"/>
      <c r="JV406" s="97"/>
      <c r="JW406" s="97"/>
      <c r="JX406" s="97"/>
      <c r="JY406" s="97"/>
      <c r="JZ406" s="97"/>
      <c r="KA406" s="97"/>
      <c r="KB406" s="97"/>
      <c r="KC406" s="97"/>
      <c r="KD406" s="97"/>
      <c r="KE406" s="97"/>
      <c r="KF406" s="97"/>
      <c r="KG406" s="97"/>
      <c r="KH406" s="97"/>
      <c r="KI406" s="97"/>
      <c r="KJ406" s="97"/>
      <c r="KK406" s="97"/>
      <c r="KL406" s="97"/>
      <c r="KM406" s="97"/>
      <c r="KN406" s="97"/>
      <c r="KO406" s="97"/>
      <c r="KP406" s="97"/>
      <c r="KQ406" s="97"/>
      <c r="KR406" s="97"/>
      <c r="KS406" s="97"/>
      <c r="KT406" s="97"/>
      <c r="KU406" s="97"/>
      <c r="KV406" s="97"/>
      <c r="KW406" s="97"/>
      <c r="KX406" s="97"/>
      <c r="KY406" s="97"/>
      <c r="KZ406" s="97"/>
      <c r="LA406" s="97"/>
      <c r="LB406" s="97"/>
      <c r="LC406" s="97"/>
      <c r="LD406" s="97"/>
      <c r="LE406" s="97"/>
      <c r="LF406" s="97"/>
      <c r="LG406" s="97"/>
      <c r="LH406" s="97"/>
      <c r="LI406" s="97"/>
      <c r="LJ406" s="97"/>
      <c r="LK406" s="97"/>
      <c r="LL406" s="97"/>
      <c r="LM406" s="97"/>
      <c r="LN406" s="97"/>
      <c r="LO406" s="97"/>
      <c r="LP406" s="97"/>
      <c r="LQ406" s="97"/>
      <c r="LR406" s="97"/>
      <c r="LS406" s="97"/>
      <c r="LT406" s="97"/>
      <c r="LU406" s="97"/>
      <c r="LV406" s="97"/>
      <c r="LW406" s="97"/>
      <c r="LX406" s="97"/>
      <c r="LY406" s="97"/>
      <c r="LZ406" s="97"/>
      <c r="MA406" s="97"/>
      <c r="MB406" s="97"/>
      <c r="MC406" s="97"/>
      <c r="MD406" s="97"/>
      <c r="ME406" s="97"/>
      <c r="MF406" s="97"/>
      <c r="MG406" s="97"/>
      <c r="MH406" s="97"/>
      <c r="MI406" s="97"/>
      <c r="MJ406" s="97"/>
      <c r="MK406" s="97"/>
      <c r="ML406" s="97"/>
      <c r="MM406" s="97"/>
      <c r="MN406" s="97"/>
      <c r="MO406" s="97"/>
      <c r="MP406" s="97"/>
      <c r="MQ406" s="97"/>
      <c r="MR406" s="97"/>
      <c r="MS406" s="97"/>
      <c r="MT406" s="97"/>
      <c r="MU406" s="97"/>
      <c r="MV406" s="97"/>
      <c r="MW406" s="97"/>
      <c r="MX406" s="97"/>
      <c r="MY406" s="97"/>
      <c r="MZ406" s="97"/>
      <c r="NA406" s="97"/>
      <c r="NB406" s="97"/>
      <c r="NC406" s="97"/>
      <c r="ND406" s="97"/>
      <c r="NE406" s="97"/>
      <c r="NF406" s="97"/>
      <c r="NG406" s="97"/>
      <c r="NH406" s="97"/>
      <c r="NI406" s="97"/>
      <c r="NJ406" s="97"/>
      <c r="NK406" s="97"/>
      <c r="NL406" s="97"/>
      <c r="NM406" s="97"/>
      <c r="NN406" s="97"/>
      <c r="NO406" s="97"/>
      <c r="NP406" s="97"/>
      <c r="NQ406" s="97"/>
      <c r="NR406" s="97"/>
      <c r="NS406" s="97"/>
      <c r="NT406" s="97"/>
      <c r="NU406" s="97"/>
      <c r="NV406" s="97"/>
      <c r="NW406" s="97"/>
      <c r="NX406" s="97"/>
      <c r="NY406" s="97"/>
      <c r="NZ406" s="97"/>
      <c r="OA406" s="97"/>
      <c r="OB406" s="97"/>
      <c r="OC406" s="97"/>
      <c r="OD406" s="97"/>
      <c r="OE406" s="97"/>
      <c r="OF406" s="97"/>
      <c r="OG406" s="97"/>
      <c r="OH406" s="97"/>
      <c r="OI406" s="97"/>
      <c r="OJ406" s="97"/>
      <c r="OK406" s="97"/>
      <c r="OL406" s="97"/>
      <c r="OM406" s="97"/>
      <c r="ON406" s="97"/>
      <c r="OO406" s="97"/>
      <c r="OP406" s="97"/>
      <c r="OQ406" s="97"/>
      <c r="OR406" s="97"/>
      <c r="OS406" s="97"/>
      <c r="OT406" s="97"/>
      <c r="OU406" s="97"/>
      <c r="OV406" s="97"/>
      <c r="OW406" s="97"/>
      <c r="OX406" s="97"/>
      <c r="OY406" s="97"/>
      <c r="OZ406" s="97"/>
      <c r="PA406" s="97"/>
      <c r="PB406" s="97"/>
      <c r="PC406" s="97"/>
      <c r="PD406" s="97"/>
      <c r="PE406" s="97"/>
      <c r="PF406" s="97"/>
      <c r="PG406" s="97"/>
      <c r="PH406" s="97"/>
      <c r="PI406" s="97"/>
      <c r="PJ406" s="97"/>
      <c r="PK406" s="97"/>
      <c r="PL406" s="97"/>
      <c r="PM406" s="97"/>
      <c r="PN406" s="97"/>
      <c r="PO406" s="97"/>
      <c r="PP406" s="97"/>
      <c r="PQ406" s="97"/>
      <c r="PR406" s="97"/>
      <c r="PS406" s="97"/>
      <c r="PT406" s="97"/>
      <c r="PU406" s="97"/>
      <c r="PV406" s="97"/>
      <c r="PW406" s="97"/>
      <c r="PX406" s="97"/>
      <c r="PY406" s="97"/>
      <c r="PZ406" s="97"/>
      <c r="QA406" s="97"/>
      <c r="QB406" s="97"/>
      <c r="QC406" s="97"/>
      <c r="QD406" s="97"/>
      <c r="QE406" s="97"/>
      <c r="QF406" s="97"/>
      <c r="QG406" s="97"/>
      <c r="QH406" s="97"/>
      <c r="QI406" s="97"/>
      <c r="QJ406" s="97"/>
      <c r="QK406" s="97"/>
      <c r="QL406" s="97"/>
      <c r="QM406" s="97"/>
      <c r="QN406" s="97"/>
      <c r="QO406" s="97"/>
      <c r="QP406" s="97"/>
      <c r="QQ406" s="97"/>
      <c r="QR406" s="97"/>
      <c r="QS406" s="97"/>
      <c r="QT406" s="97"/>
      <c r="QU406" s="97"/>
      <c r="QV406" s="97"/>
      <c r="QW406" s="97"/>
      <c r="QX406" s="97"/>
      <c r="QY406" s="97"/>
      <c r="QZ406" s="97"/>
      <c r="RA406" s="97"/>
      <c r="RB406" s="97"/>
      <c r="RC406" s="97"/>
      <c r="RD406" s="97"/>
      <c r="RE406" s="97"/>
      <c r="RF406" s="97"/>
      <c r="RG406" s="97"/>
      <c r="RH406" s="97"/>
      <c r="RI406" s="97"/>
      <c r="RJ406" s="97"/>
      <c r="RK406" s="97"/>
      <c r="RL406" s="97"/>
      <c r="RM406" s="97"/>
      <c r="RN406" s="97"/>
      <c r="RO406" s="97"/>
      <c r="RP406" s="97"/>
      <c r="RQ406" s="97"/>
      <c r="RR406" s="97"/>
      <c r="RS406" s="97"/>
      <c r="RT406" s="97"/>
      <c r="RU406" s="97"/>
      <c r="RV406" s="97"/>
      <c r="RW406" s="97"/>
      <c r="RX406" s="97"/>
      <c r="RY406" s="97"/>
      <c r="RZ406" s="97"/>
      <c r="SA406" s="97"/>
      <c r="SB406" s="97"/>
      <c r="SC406" s="97"/>
      <c r="SD406" s="97"/>
      <c r="SE406" s="97"/>
      <c r="SF406" s="97"/>
      <c r="SG406" s="97"/>
      <c r="SH406" s="97"/>
      <c r="SI406" s="97"/>
      <c r="SJ406" s="97"/>
      <c r="SK406" s="97"/>
      <c r="SL406" s="97"/>
      <c r="SM406" s="97"/>
      <c r="SN406" s="97"/>
      <c r="SO406" s="97"/>
      <c r="SP406" s="97"/>
      <c r="SQ406" s="97"/>
      <c r="SR406" s="97"/>
      <c r="SS406" s="97"/>
      <c r="ST406" s="97"/>
      <c r="SU406" s="97"/>
      <c r="SV406" s="97"/>
      <c r="SW406" s="97"/>
      <c r="SX406" s="97"/>
      <c r="SY406" s="97"/>
      <c r="SZ406" s="97"/>
      <c r="TA406" s="97"/>
      <c r="TB406" s="97"/>
      <c r="TC406" s="97"/>
      <c r="TD406" s="97"/>
      <c r="TE406" s="97"/>
      <c r="TF406" s="97"/>
      <c r="TG406" s="97"/>
      <c r="TH406" s="97"/>
      <c r="TI406" s="97"/>
      <c r="TJ406" s="97"/>
      <c r="TK406" s="97"/>
      <c r="TL406" s="97"/>
      <c r="TM406" s="97"/>
      <c r="TN406" s="97"/>
      <c r="TO406" s="97"/>
      <c r="TP406" s="97"/>
      <c r="TQ406" s="97"/>
      <c r="TR406" s="97"/>
      <c r="TS406" s="97"/>
      <c r="TT406" s="97"/>
      <c r="TU406" s="97"/>
      <c r="TV406" s="97"/>
      <c r="TW406" s="97"/>
      <c r="TX406" s="97"/>
      <c r="TY406" s="97"/>
      <c r="TZ406" s="97"/>
      <c r="UA406" s="97"/>
      <c r="UB406" s="97"/>
      <c r="UC406" s="97"/>
      <c r="UD406" s="97"/>
      <c r="UE406" s="97"/>
      <c r="UF406" s="97"/>
      <c r="UG406" s="97"/>
      <c r="UH406" s="97"/>
      <c r="UI406" s="97"/>
      <c r="UJ406" s="97"/>
      <c r="UK406" s="97"/>
      <c r="UL406" s="97"/>
      <c r="UM406" s="97"/>
      <c r="UN406" s="97"/>
      <c r="UO406" s="97"/>
      <c r="UP406" s="97"/>
      <c r="UQ406" s="97"/>
      <c r="UR406" s="97"/>
      <c r="US406" s="97"/>
      <c r="UT406" s="97"/>
      <c r="UU406" s="97"/>
      <c r="UV406" s="97"/>
      <c r="UW406" s="97"/>
      <c r="UX406" s="97"/>
      <c r="UY406" s="97"/>
      <c r="UZ406" s="97"/>
      <c r="VA406" s="97"/>
      <c r="VB406" s="97"/>
      <c r="VC406" s="97"/>
      <c r="VD406" s="97"/>
      <c r="VE406" s="97"/>
      <c r="VF406" s="97"/>
    </row>
    <row r="407" spans="1:578" s="102" customFormat="1" ht="15">
      <c r="A407" s="84">
        <v>33</v>
      </c>
      <c r="B407" s="29" t="s">
        <v>43</v>
      </c>
      <c r="C407" s="85" t="s">
        <v>44</v>
      </c>
      <c r="D407" s="86">
        <v>203</v>
      </c>
      <c r="E407" s="85" t="s">
        <v>45</v>
      </c>
      <c r="F407" s="29" t="s">
        <v>46</v>
      </c>
      <c r="G407" s="29" t="s">
        <v>975</v>
      </c>
      <c r="H407" s="26" t="s">
        <v>976</v>
      </c>
      <c r="I407" s="89">
        <v>37820</v>
      </c>
      <c r="J407" s="90"/>
      <c r="K407" s="90">
        <v>17</v>
      </c>
      <c r="L407" s="88">
        <v>40</v>
      </c>
      <c r="M407" s="88" t="s">
        <v>54</v>
      </c>
      <c r="N407" s="88" t="s">
        <v>50</v>
      </c>
      <c r="O407" s="36" t="s">
        <v>977</v>
      </c>
      <c r="P407" s="87" t="s">
        <v>1186</v>
      </c>
      <c r="Q407" s="87" t="s">
        <v>1150</v>
      </c>
      <c r="R407" s="88">
        <v>1</v>
      </c>
      <c r="S407" s="91">
        <v>25729</v>
      </c>
      <c r="T407" s="91"/>
      <c r="U407" s="91"/>
      <c r="V407" s="91">
        <f t="shared" si="165"/>
        <v>25729</v>
      </c>
      <c r="W407" s="92"/>
      <c r="X407" s="92"/>
      <c r="Y407" s="92">
        <f t="shared" si="166"/>
        <v>25729</v>
      </c>
      <c r="Z407" s="91">
        <v>1286</v>
      </c>
      <c r="AA407" s="91">
        <v>857</v>
      </c>
      <c r="AB407" s="93">
        <f>102.68*4</f>
        <v>410.72</v>
      </c>
      <c r="AC407" s="92">
        <f t="shared" si="167"/>
        <v>4502.5749999999998</v>
      </c>
      <c r="AD407" s="92">
        <f t="shared" si="168"/>
        <v>771.87</v>
      </c>
      <c r="AE407" s="92">
        <f t="shared" si="169"/>
        <v>1312.1789999999999</v>
      </c>
      <c r="AF407" s="92">
        <f t="shared" si="170"/>
        <v>514.58000000000004</v>
      </c>
      <c r="AG407" s="92">
        <f t="shared" si="171"/>
        <v>4645.3333333333339</v>
      </c>
      <c r="AH407" s="92">
        <f t="shared" si="172"/>
        <v>46453.333333333336</v>
      </c>
      <c r="AI407" s="92">
        <f t="shared" si="173"/>
        <v>13936</v>
      </c>
      <c r="AJ407" s="92">
        <f t="shared" si="174"/>
        <v>40803.479555555554</v>
      </c>
      <c r="AK407" s="92">
        <f t="shared" si="175"/>
        <v>489641.75466666662</v>
      </c>
      <c r="AL407" s="92"/>
      <c r="AM407" s="92"/>
      <c r="AN407" s="92"/>
      <c r="AO407" s="92"/>
      <c r="AP407" s="97"/>
      <c r="AQ407" s="94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7"/>
      <c r="BQ407" s="97"/>
      <c r="BR407" s="97"/>
      <c r="BS407" s="97"/>
      <c r="BT407" s="97"/>
      <c r="BU407" s="97"/>
      <c r="BV407" s="97"/>
      <c r="BW407" s="97"/>
      <c r="BX407" s="97"/>
      <c r="BY407" s="97"/>
      <c r="BZ407" s="97"/>
      <c r="CA407" s="97"/>
      <c r="CB407" s="97"/>
      <c r="CC407" s="97"/>
      <c r="CD407" s="97"/>
      <c r="CE407" s="97"/>
      <c r="CF407" s="97"/>
      <c r="CG407" s="97"/>
      <c r="CH407" s="97"/>
      <c r="CI407" s="97"/>
      <c r="CJ407" s="97"/>
      <c r="CK407" s="97"/>
      <c r="CL407" s="97"/>
      <c r="CM407" s="97"/>
      <c r="CN407" s="97"/>
      <c r="CO407" s="97"/>
      <c r="CP407" s="97"/>
      <c r="CQ407" s="97"/>
      <c r="CR407" s="97"/>
      <c r="CS407" s="97"/>
      <c r="CT407" s="97"/>
      <c r="CU407" s="97"/>
      <c r="CV407" s="97"/>
      <c r="CW407" s="97"/>
      <c r="CX407" s="97"/>
      <c r="CY407" s="97"/>
      <c r="CZ407" s="97"/>
      <c r="DA407" s="97"/>
      <c r="DB407" s="97"/>
      <c r="DC407" s="97"/>
      <c r="DD407" s="97"/>
      <c r="DE407" s="97"/>
      <c r="DF407" s="97"/>
      <c r="DG407" s="97"/>
      <c r="DH407" s="97"/>
      <c r="DI407" s="97"/>
      <c r="DJ407" s="97"/>
      <c r="DK407" s="97"/>
      <c r="DL407" s="97"/>
      <c r="DM407" s="97"/>
      <c r="DN407" s="97"/>
      <c r="DO407" s="97"/>
      <c r="DP407" s="97"/>
      <c r="DQ407" s="97"/>
      <c r="DR407" s="97"/>
      <c r="DS407" s="97"/>
      <c r="DT407" s="97"/>
      <c r="DU407" s="97"/>
      <c r="DV407" s="97"/>
      <c r="DW407" s="97"/>
      <c r="DX407" s="97"/>
      <c r="DY407" s="97"/>
      <c r="DZ407" s="97"/>
      <c r="EA407" s="97"/>
      <c r="EB407" s="97"/>
      <c r="EC407" s="97"/>
      <c r="ED407" s="97"/>
      <c r="EE407" s="97"/>
      <c r="EF407" s="97"/>
      <c r="EG407" s="97"/>
      <c r="EH407" s="97"/>
      <c r="EI407" s="97"/>
      <c r="EJ407" s="97"/>
      <c r="EK407" s="97"/>
      <c r="EL407" s="97"/>
      <c r="EM407" s="97"/>
      <c r="EN407" s="97"/>
      <c r="EO407" s="97"/>
      <c r="EP407" s="97"/>
      <c r="EQ407" s="97"/>
      <c r="ER407" s="97"/>
      <c r="ES407" s="97"/>
      <c r="ET407" s="97"/>
      <c r="EU407" s="97"/>
      <c r="EV407" s="97"/>
      <c r="EW407" s="97"/>
      <c r="EX407" s="97"/>
      <c r="EY407" s="97"/>
      <c r="EZ407" s="97"/>
      <c r="FA407" s="97"/>
      <c r="FB407" s="97"/>
      <c r="FC407" s="97"/>
      <c r="FD407" s="97"/>
      <c r="FE407" s="97"/>
      <c r="FF407" s="97"/>
      <c r="FG407" s="97"/>
      <c r="FH407" s="97"/>
      <c r="FI407" s="97"/>
      <c r="FJ407" s="97"/>
      <c r="FK407" s="97"/>
      <c r="FL407" s="97"/>
      <c r="FM407" s="97"/>
      <c r="FN407" s="97"/>
      <c r="FO407" s="97"/>
      <c r="FP407" s="97"/>
      <c r="FQ407" s="97"/>
      <c r="FR407" s="97"/>
      <c r="FS407" s="97"/>
      <c r="FT407" s="97"/>
      <c r="FU407" s="97"/>
      <c r="FV407" s="97"/>
      <c r="FW407" s="97"/>
      <c r="FX407" s="97"/>
      <c r="FY407" s="97"/>
      <c r="FZ407" s="97"/>
      <c r="GA407" s="97"/>
      <c r="GB407" s="97"/>
      <c r="GC407" s="97"/>
      <c r="GD407" s="97"/>
      <c r="GE407" s="97"/>
      <c r="GF407" s="97"/>
      <c r="GG407" s="97"/>
      <c r="GH407" s="97"/>
      <c r="GI407" s="97"/>
      <c r="GJ407" s="97"/>
      <c r="GK407" s="97"/>
      <c r="GL407" s="97"/>
      <c r="GM407" s="97"/>
      <c r="GN407" s="97"/>
      <c r="GO407" s="97"/>
      <c r="GP407" s="97"/>
      <c r="GQ407" s="97"/>
      <c r="GR407" s="97"/>
      <c r="GS407" s="97"/>
      <c r="GT407" s="97"/>
      <c r="GU407" s="97"/>
      <c r="GV407" s="97"/>
      <c r="GW407" s="97"/>
      <c r="GX407" s="97"/>
      <c r="GY407" s="97"/>
      <c r="GZ407" s="97"/>
      <c r="HA407" s="97"/>
      <c r="HB407" s="97"/>
      <c r="HC407" s="97"/>
      <c r="HD407" s="97"/>
      <c r="HE407" s="97"/>
      <c r="HF407" s="97"/>
      <c r="HG407" s="97"/>
      <c r="HH407" s="97"/>
      <c r="HI407" s="97"/>
      <c r="HJ407" s="97"/>
      <c r="HK407" s="97"/>
      <c r="HL407" s="97"/>
      <c r="HM407" s="97"/>
      <c r="HN407" s="97"/>
      <c r="HO407" s="97"/>
      <c r="HP407" s="97"/>
      <c r="HQ407" s="97"/>
      <c r="HR407" s="97"/>
      <c r="HS407" s="97"/>
      <c r="HT407" s="97"/>
      <c r="HU407" s="97"/>
      <c r="HV407" s="97"/>
      <c r="HW407" s="97"/>
      <c r="HX407" s="97"/>
      <c r="HY407" s="97"/>
      <c r="HZ407" s="97"/>
      <c r="IA407" s="97"/>
      <c r="IB407" s="97"/>
      <c r="IC407" s="97"/>
      <c r="ID407" s="97"/>
      <c r="IE407" s="97"/>
      <c r="IF407" s="97"/>
      <c r="IG407" s="97"/>
      <c r="IH407" s="97"/>
      <c r="II407" s="97"/>
      <c r="IJ407" s="97"/>
      <c r="IK407" s="97"/>
      <c r="IL407" s="97"/>
      <c r="IM407" s="97"/>
      <c r="IN407" s="97"/>
      <c r="IO407" s="97"/>
      <c r="IP407" s="97"/>
      <c r="IQ407" s="97"/>
      <c r="IR407" s="97"/>
      <c r="IS407" s="97"/>
      <c r="IT407" s="97"/>
      <c r="IU407" s="97"/>
      <c r="IV407" s="97"/>
      <c r="IW407" s="97"/>
      <c r="IX407" s="97"/>
      <c r="IY407" s="97"/>
      <c r="IZ407" s="97"/>
      <c r="JA407" s="97"/>
      <c r="JB407" s="97"/>
      <c r="JC407" s="97"/>
      <c r="JD407" s="97"/>
      <c r="JE407" s="97"/>
      <c r="JF407" s="97"/>
      <c r="JG407" s="97"/>
      <c r="JH407" s="97"/>
      <c r="JI407" s="97"/>
      <c r="JJ407" s="97"/>
      <c r="JK407" s="97"/>
      <c r="JL407" s="97"/>
      <c r="JM407" s="97"/>
      <c r="JN407" s="97"/>
      <c r="JO407" s="97"/>
      <c r="JP407" s="97"/>
      <c r="JQ407" s="97"/>
      <c r="JR407" s="97"/>
      <c r="JS407" s="97"/>
      <c r="JT407" s="97"/>
      <c r="JU407" s="97"/>
      <c r="JV407" s="97"/>
      <c r="JW407" s="97"/>
      <c r="JX407" s="97"/>
      <c r="JY407" s="97"/>
      <c r="JZ407" s="97"/>
      <c r="KA407" s="97"/>
      <c r="KB407" s="97"/>
      <c r="KC407" s="97"/>
      <c r="KD407" s="97"/>
      <c r="KE407" s="97"/>
      <c r="KF407" s="97"/>
      <c r="KG407" s="97"/>
      <c r="KH407" s="97"/>
      <c r="KI407" s="97"/>
      <c r="KJ407" s="97"/>
      <c r="KK407" s="97"/>
      <c r="KL407" s="97"/>
      <c r="KM407" s="97"/>
      <c r="KN407" s="97"/>
      <c r="KO407" s="97"/>
      <c r="KP407" s="97"/>
      <c r="KQ407" s="97"/>
      <c r="KR407" s="97"/>
      <c r="KS407" s="97"/>
      <c r="KT407" s="97"/>
      <c r="KU407" s="97"/>
      <c r="KV407" s="97"/>
      <c r="KW407" s="97"/>
      <c r="KX407" s="97"/>
      <c r="KY407" s="97"/>
      <c r="KZ407" s="97"/>
      <c r="LA407" s="97"/>
      <c r="LB407" s="97"/>
      <c r="LC407" s="97"/>
      <c r="LD407" s="97"/>
      <c r="LE407" s="97"/>
      <c r="LF407" s="97"/>
      <c r="LG407" s="97"/>
      <c r="LH407" s="97"/>
      <c r="LI407" s="97"/>
      <c r="LJ407" s="97"/>
      <c r="LK407" s="97"/>
      <c r="LL407" s="97"/>
      <c r="LM407" s="97"/>
      <c r="LN407" s="97"/>
      <c r="LO407" s="97"/>
      <c r="LP407" s="97"/>
      <c r="LQ407" s="97"/>
      <c r="LR407" s="97"/>
      <c r="LS407" s="97"/>
      <c r="LT407" s="97"/>
      <c r="LU407" s="97"/>
      <c r="LV407" s="97"/>
      <c r="LW407" s="97"/>
      <c r="LX407" s="97"/>
      <c r="LY407" s="97"/>
      <c r="LZ407" s="97"/>
      <c r="MA407" s="97"/>
      <c r="MB407" s="97"/>
      <c r="MC407" s="97"/>
      <c r="MD407" s="97"/>
      <c r="ME407" s="97"/>
      <c r="MF407" s="97"/>
      <c r="MG407" s="97"/>
      <c r="MH407" s="97"/>
      <c r="MI407" s="97"/>
      <c r="MJ407" s="97"/>
      <c r="MK407" s="97"/>
      <c r="ML407" s="97"/>
      <c r="MM407" s="97"/>
      <c r="MN407" s="97"/>
      <c r="MO407" s="97"/>
      <c r="MP407" s="97"/>
      <c r="MQ407" s="97"/>
      <c r="MR407" s="97"/>
      <c r="MS407" s="97"/>
      <c r="MT407" s="97"/>
      <c r="MU407" s="97"/>
      <c r="MV407" s="97"/>
      <c r="MW407" s="97"/>
      <c r="MX407" s="97"/>
      <c r="MY407" s="97"/>
      <c r="MZ407" s="97"/>
      <c r="NA407" s="97"/>
      <c r="NB407" s="97"/>
      <c r="NC407" s="97"/>
      <c r="ND407" s="97"/>
      <c r="NE407" s="97"/>
      <c r="NF407" s="97"/>
      <c r="NG407" s="97"/>
      <c r="NH407" s="97"/>
      <c r="NI407" s="97"/>
      <c r="NJ407" s="97"/>
      <c r="NK407" s="97"/>
      <c r="NL407" s="97"/>
      <c r="NM407" s="97"/>
      <c r="NN407" s="97"/>
      <c r="NO407" s="97"/>
      <c r="NP407" s="97"/>
      <c r="NQ407" s="97"/>
      <c r="NR407" s="97"/>
      <c r="NS407" s="97"/>
      <c r="NT407" s="97"/>
      <c r="NU407" s="97"/>
      <c r="NV407" s="97"/>
      <c r="NW407" s="97"/>
      <c r="NX407" s="97"/>
      <c r="NY407" s="97"/>
      <c r="NZ407" s="97"/>
      <c r="OA407" s="97"/>
      <c r="OB407" s="97"/>
      <c r="OC407" s="97"/>
      <c r="OD407" s="97"/>
      <c r="OE407" s="97"/>
      <c r="OF407" s="97"/>
      <c r="OG407" s="97"/>
      <c r="OH407" s="97"/>
      <c r="OI407" s="97"/>
      <c r="OJ407" s="97"/>
      <c r="OK407" s="97"/>
      <c r="OL407" s="97"/>
      <c r="OM407" s="97"/>
      <c r="ON407" s="97"/>
      <c r="OO407" s="97"/>
      <c r="OP407" s="97"/>
      <c r="OQ407" s="97"/>
      <c r="OR407" s="97"/>
      <c r="OS407" s="97"/>
      <c r="OT407" s="97"/>
      <c r="OU407" s="97"/>
      <c r="OV407" s="97"/>
      <c r="OW407" s="97"/>
      <c r="OX407" s="97"/>
      <c r="OY407" s="97"/>
      <c r="OZ407" s="97"/>
      <c r="PA407" s="97"/>
      <c r="PB407" s="97"/>
      <c r="PC407" s="97"/>
      <c r="PD407" s="97"/>
      <c r="PE407" s="97"/>
      <c r="PF407" s="97"/>
      <c r="PG407" s="97"/>
      <c r="PH407" s="97"/>
      <c r="PI407" s="97"/>
      <c r="PJ407" s="97"/>
      <c r="PK407" s="97"/>
      <c r="PL407" s="97"/>
      <c r="PM407" s="97"/>
      <c r="PN407" s="97"/>
      <c r="PO407" s="97"/>
      <c r="PP407" s="97"/>
      <c r="PQ407" s="97"/>
      <c r="PR407" s="97"/>
      <c r="PS407" s="97"/>
      <c r="PT407" s="97"/>
      <c r="PU407" s="97"/>
      <c r="PV407" s="97"/>
      <c r="PW407" s="97"/>
      <c r="PX407" s="97"/>
      <c r="PY407" s="97"/>
      <c r="PZ407" s="97"/>
      <c r="QA407" s="97"/>
      <c r="QB407" s="97"/>
      <c r="QC407" s="97"/>
      <c r="QD407" s="97"/>
      <c r="QE407" s="97"/>
      <c r="QF407" s="97"/>
      <c r="QG407" s="97"/>
      <c r="QH407" s="97"/>
      <c r="QI407" s="97"/>
      <c r="QJ407" s="97"/>
      <c r="QK407" s="97"/>
      <c r="QL407" s="97"/>
      <c r="QM407" s="97"/>
      <c r="QN407" s="97"/>
      <c r="QO407" s="97"/>
      <c r="QP407" s="97"/>
      <c r="QQ407" s="97"/>
      <c r="QR407" s="97"/>
      <c r="QS407" s="97"/>
      <c r="QT407" s="97"/>
      <c r="QU407" s="97"/>
      <c r="QV407" s="97"/>
      <c r="QW407" s="97"/>
      <c r="QX407" s="97"/>
      <c r="QY407" s="97"/>
      <c r="QZ407" s="97"/>
      <c r="RA407" s="97"/>
      <c r="RB407" s="97"/>
      <c r="RC407" s="97"/>
      <c r="RD407" s="97"/>
      <c r="RE407" s="97"/>
      <c r="RF407" s="97"/>
      <c r="RG407" s="97"/>
      <c r="RH407" s="97"/>
      <c r="RI407" s="97"/>
      <c r="RJ407" s="97"/>
      <c r="RK407" s="97"/>
      <c r="RL407" s="97"/>
      <c r="RM407" s="97"/>
      <c r="RN407" s="97"/>
      <c r="RO407" s="97"/>
      <c r="RP407" s="97"/>
      <c r="RQ407" s="97"/>
      <c r="RR407" s="97"/>
      <c r="RS407" s="97"/>
      <c r="RT407" s="97"/>
      <c r="RU407" s="97"/>
      <c r="RV407" s="97"/>
      <c r="RW407" s="97"/>
      <c r="RX407" s="97"/>
      <c r="RY407" s="97"/>
      <c r="RZ407" s="97"/>
      <c r="SA407" s="97"/>
      <c r="SB407" s="97"/>
      <c r="SC407" s="97"/>
      <c r="SD407" s="97"/>
      <c r="SE407" s="97"/>
      <c r="SF407" s="97"/>
      <c r="SG407" s="97"/>
      <c r="SH407" s="97"/>
      <c r="SI407" s="97"/>
      <c r="SJ407" s="97"/>
      <c r="SK407" s="97"/>
      <c r="SL407" s="97"/>
      <c r="SM407" s="97"/>
      <c r="SN407" s="97"/>
      <c r="SO407" s="97"/>
      <c r="SP407" s="97"/>
      <c r="SQ407" s="97"/>
      <c r="SR407" s="97"/>
      <c r="SS407" s="97"/>
      <c r="ST407" s="97"/>
      <c r="SU407" s="97"/>
      <c r="SV407" s="97"/>
      <c r="SW407" s="97"/>
      <c r="SX407" s="97"/>
      <c r="SY407" s="97"/>
      <c r="SZ407" s="97"/>
      <c r="TA407" s="97"/>
      <c r="TB407" s="97"/>
      <c r="TC407" s="97"/>
      <c r="TD407" s="97"/>
      <c r="TE407" s="97"/>
      <c r="TF407" s="97"/>
      <c r="TG407" s="97"/>
      <c r="TH407" s="97"/>
      <c r="TI407" s="97"/>
      <c r="TJ407" s="97"/>
      <c r="TK407" s="97"/>
      <c r="TL407" s="97"/>
      <c r="TM407" s="97"/>
      <c r="TN407" s="97"/>
      <c r="TO407" s="97"/>
      <c r="TP407" s="97"/>
      <c r="TQ407" s="97"/>
      <c r="TR407" s="97"/>
      <c r="TS407" s="97"/>
      <c r="TT407" s="97"/>
      <c r="TU407" s="97"/>
      <c r="TV407" s="97"/>
      <c r="TW407" s="97"/>
      <c r="TX407" s="97"/>
      <c r="TY407" s="97"/>
      <c r="TZ407" s="97"/>
      <c r="UA407" s="97"/>
      <c r="UB407" s="97"/>
      <c r="UC407" s="97"/>
      <c r="UD407" s="97"/>
      <c r="UE407" s="97"/>
      <c r="UF407" s="97"/>
      <c r="UG407" s="97"/>
      <c r="UH407" s="97"/>
      <c r="UI407" s="97"/>
      <c r="UJ407" s="97"/>
      <c r="UK407" s="97"/>
      <c r="UL407" s="97"/>
      <c r="UM407" s="97"/>
      <c r="UN407" s="97"/>
      <c r="UO407" s="97"/>
      <c r="UP407" s="97"/>
      <c r="UQ407" s="97"/>
      <c r="UR407" s="97"/>
      <c r="US407" s="97"/>
      <c r="UT407" s="97"/>
      <c r="UU407" s="97"/>
      <c r="UV407" s="97"/>
      <c r="UW407" s="97"/>
      <c r="UX407" s="97"/>
      <c r="UY407" s="97"/>
      <c r="UZ407" s="97"/>
      <c r="VA407" s="97"/>
      <c r="VB407" s="97"/>
      <c r="VC407" s="97"/>
      <c r="VD407" s="97"/>
      <c r="VE407" s="97"/>
      <c r="VF407" s="97"/>
    </row>
    <row r="408" spans="1:578" s="98" customFormat="1" ht="15">
      <c r="A408" s="84">
        <v>34</v>
      </c>
      <c r="B408" s="29" t="s">
        <v>43</v>
      </c>
      <c r="C408" s="85" t="s">
        <v>44</v>
      </c>
      <c r="D408" s="86">
        <v>203</v>
      </c>
      <c r="E408" s="85" t="s">
        <v>45</v>
      </c>
      <c r="F408" s="29" t="s">
        <v>46</v>
      </c>
      <c r="G408" s="29" t="s">
        <v>978</v>
      </c>
      <c r="H408" s="26" t="s">
        <v>979</v>
      </c>
      <c r="I408" s="89">
        <v>37484</v>
      </c>
      <c r="J408" s="90"/>
      <c r="K408" s="90">
        <v>18</v>
      </c>
      <c r="L408" s="88">
        <v>40</v>
      </c>
      <c r="M408" s="88" t="s">
        <v>54</v>
      </c>
      <c r="N408" s="88" t="s">
        <v>50</v>
      </c>
      <c r="O408" s="36" t="s">
        <v>980</v>
      </c>
      <c r="P408" s="87" t="s">
        <v>1186</v>
      </c>
      <c r="Q408" s="87" t="s">
        <v>1150</v>
      </c>
      <c r="R408" s="88">
        <v>1</v>
      </c>
      <c r="S408" s="91">
        <v>29714</v>
      </c>
      <c r="T408" s="91"/>
      <c r="U408" s="91"/>
      <c r="V408" s="91">
        <f t="shared" si="165"/>
        <v>29714</v>
      </c>
      <c r="W408" s="92"/>
      <c r="X408" s="92"/>
      <c r="Y408" s="92">
        <f t="shared" si="166"/>
        <v>29714</v>
      </c>
      <c r="Z408" s="91">
        <v>1465</v>
      </c>
      <c r="AA408" s="91">
        <v>987</v>
      </c>
      <c r="AB408" s="93">
        <f>102.68*4</f>
        <v>410.72</v>
      </c>
      <c r="AC408" s="92">
        <f t="shared" si="167"/>
        <v>5199.95</v>
      </c>
      <c r="AD408" s="92">
        <f t="shared" si="168"/>
        <v>891.42</v>
      </c>
      <c r="AE408" s="92">
        <f t="shared" si="169"/>
        <v>1515.414</v>
      </c>
      <c r="AF408" s="92">
        <f t="shared" si="170"/>
        <v>594.28</v>
      </c>
      <c r="AG408" s="92">
        <f t="shared" si="171"/>
        <v>5361</v>
      </c>
      <c r="AH408" s="92">
        <f t="shared" si="172"/>
        <v>53610</v>
      </c>
      <c r="AI408" s="92">
        <f t="shared" si="173"/>
        <v>16083</v>
      </c>
      <c r="AJ408" s="92">
        <f t="shared" si="174"/>
        <v>47032.283999999992</v>
      </c>
      <c r="AK408" s="92">
        <f t="shared" si="175"/>
        <v>564387.40799999994</v>
      </c>
      <c r="AL408" s="92"/>
      <c r="AM408" s="92"/>
      <c r="AN408" s="92"/>
      <c r="AO408" s="92"/>
      <c r="AP408" s="97"/>
      <c r="AQ408" s="94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7"/>
      <c r="BQ408" s="97"/>
      <c r="BR408" s="97"/>
      <c r="BS408" s="97"/>
      <c r="BT408" s="97"/>
      <c r="BU408" s="97"/>
      <c r="BV408" s="97"/>
      <c r="BW408" s="97"/>
      <c r="BX408" s="97"/>
      <c r="BY408" s="97"/>
      <c r="BZ408" s="97"/>
      <c r="CA408" s="97"/>
      <c r="CB408" s="97"/>
      <c r="CC408" s="97"/>
      <c r="CD408" s="97"/>
      <c r="CE408" s="97"/>
      <c r="CF408" s="97"/>
      <c r="CG408" s="97"/>
      <c r="CH408" s="97"/>
      <c r="CI408" s="97"/>
      <c r="CJ408" s="97"/>
      <c r="CK408" s="97"/>
      <c r="CL408" s="97"/>
      <c r="CM408" s="97"/>
      <c r="CN408" s="97"/>
      <c r="CO408" s="97"/>
      <c r="CP408" s="97"/>
      <c r="CQ408" s="97"/>
      <c r="CR408" s="97"/>
      <c r="CS408" s="97"/>
      <c r="CT408" s="97"/>
      <c r="CU408" s="97"/>
      <c r="CV408" s="97"/>
      <c r="CW408" s="97"/>
      <c r="CX408" s="97"/>
      <c r="CY408" s="97"/>
      <c r="CZ408" s="97"/>
      <c r="DA408" s="97"/>
      <c r="DB408" s="97"/>
      <c r="DC408" s="97"/>
      <c r="DD408" s="97"/>
      <c r="DE408" s="97"/>
      <c r="DF408" s="97"/>
      <c r="DG408" s="97"/>
      <c r="DH408" s="97"/>
      <c r="DI408" s="97"/>
      <c r="DJ408" s="97"/>
      <c r="DK408" s="97"/>
      <c r="DL408" s="97"/>
      <c r="DM408" s="97"/>
      <c r="DN408" s="97"/>
      <c r="DO408" s="97"/>
      <c r="DP408" s="97"/>
      <c r="DQ408" s="97"/>
      <c r="DR408" s="97"/>
      <c r="DS408" s="97"/>
      <c r="DT408" s="97"/>
      <c r="DU408" s="97"/>
      <c r="DV408" s="97"/>
      <c r="DW408" s="97"/>
      <c r="DX408" s="97"/>
      <c r="DY408" s="97"/>
      <c r="DZ408" s="97"/>
      <c r="EA408" s="97"/>
      <c r="EB408" s="97"/>
      <c r="EC408" s="97"/>
      <c r="ED408" s="97"/>
      <c r="EE408" s="97"/>
      <c r="EF408" s="97"/>
      <c r="EG408" s="97"/>
      <c r="EH408" s="97"/>
      <c r="EI408" s="97"/>
      <c r="EJ408" s="97"/>
      <c r="EK408" s="97"/>
      <c r="EL408" s="97"/>
      <c r="EM408" s="97"/>
      <c r="EN408" s="97"/>
      <c r="EO408" s="97"/>
      <c r="EP408" s="97"/>
      <c r="EQ408" s="97"/>
      <c r="ER408" s="97"/>
      <c r="ES408" s="97"/>
      <c r="ET408" s="97"/>
      <c r="EU408" s="97"/>
      <c r="EV408" s="97"/>
      <c r="EW408" s="97"/>
      <c r="EX408" s="97"/>
      <c r="EY408" s="97"/>
      <c r="EZ408" s="97"/>
      <c r="FA408" s="97"/>
      <c r="FB408" s="97"/>
      <c r="FC408" s="97"/>
      <c r="FD408" s="97"/>
      <c r="FE408" s="97"/>
      <c r="FF408" s="97"/>
      <c r="FG408" s="97"/>
      <c r="FH408" s="97"/>
      <c r="FI408" s="97"/>
      <c r="FJ408" s="97"/>
      <c r="FK408" s="97"/>
      <c r="FL408" s="97"/>
      <c r="FM408" s="97"/>
      <c r="FN408" s="97"/>
      <c r="FO408" s="97"/>
      <c r="FP408" s="97"/>
      <c r="FQ408" s="97"/>
      <c r="FR408" s="97"/>
      <c r="FS408" s="97"/>
      <c r="FT408" s="97"/>
      <c r="FU408" s="97"/>
      <c r="FV408" s="97"/>
      <c r="FW408" s="97"/>
      <c r="FX408" s="97"/>
      <c r="FY408" s="97"/>
      <c r="FZ408" s="97"/>
      <c r="GA408" s="97"/>
      <c r="GB408" s="97"/>
      <c r="GC408" s="97"/>
      <c r="GD408" s="97"/>
      <c r="GE408" s="97"/>
      <c r="GF408" s="97"/>
      <c r="GG408" s="97"/>
      <c r="GH408" s="97"/>
      <c r="GI408" s="97"/>
      <c r="GJ408" s="97"/>
      <c r="GK408" s="97"/>
      <c r="GL408" s="97"/>
      <c r="GM408" s="97"/>
      <c r="GN408" s="97"/>
      <c r="GO408" s="97"/>
      <c r="GP408" s="97"/>
      <c r="GQ408" s="97"/>
      <c r="GR408" s="97"/>
      <c r="GS408" s="97"/>
      <c r="GT408" s="97"/>
      <c r="GU408" s="97"/>
      <c r="GV408" s="97"/>
      <c r="GW408" s="97"/>
      <c r="GX408" s="97"/>
      <c r="GY408" s="97"/>
      <c r="GZ408" s="97"/>
      <c r="HA408" s="97"/>
      <c r="HB408" s="97"/>
      <c r="HC408" s="97"/>
      <c r="HD408" s="97"/>
      <c r="HE408" s="97"/>
      <c r="HF408" s="97"/>
      <c r="HG408" s="97"/>
      <c r="HH408" s="97"/>
      <c r="HI408" s="97"/>
      <c r="HJ408" s="97"/>
      <c r="HK408" s="97"/>
      <c r="HL408" s="97"/>
      <c r="HM408" s="97"/>
      <c r="HN408" s="97"/>
      <c r="HO408" s="97"/>
      <c r="HP408" s="97"/>
      <c r="HQ408" s="97"/>
      <c r="HR408" s="97"/>
      <c r="HS408" s="97"/>
      <c r="HT408" s="97"/>
      <c r="HU408" s="97"/>
      <c r="HV408" s="97"/>
      <c r="HW408" s="97"/>
      <c r="HX408" s="97"/>
      <c r="HY408" s="97"/>
      <c r="HZ408" s="97"/>
      <c r="IA408" s="97"/>
      <c r="IB408" s="97"/>
      <c r="IC408" s="97"/>
      <c r="ID408" s="97"/>
      <c r="IE408" s="97"/>
      <c r="IF408" s="97"/>
      <c r="IG408" s="97"/>
      <c r="IH408" s="97"/>
      <c r="II408" s="97"/>
      <c r="IJ408" s="97"/>
      <c r="IK408" s="97"/>
      <c r="IL408" s="97"/>
      <c r="IM408" s="97"/>
      <c r="IN408" s="97"/>
      <c r="IO408" s="97"/>
      <c r="IP408" s="97"/>
      <c r="IQ408" s="97"/>
      <c r="IR408" s="97"/>
      <c r="IS408" s="97"/>
      <c r="IT408" s="97"/>
      <c r="IU408" s="97"/>
      <c r="IV408" s="97"/>
      <c r="IW408" s="97"/>
      <c r="IX408" s="97"/>
      <c r="IY408" s="97"/>
      <c r="IZ408" s="97"/>
      <c r="JA408" s="97"/>
      <c r="JB408" s="97"/>
      <c r="JC408" s="97"/>
      <c r="JD408" s="97"/>
      <c r="JE408" s="97"/>
      <c r="JF408" s="97"/>
      <c r="JG408" s="97"/>
      <c r="JH408" s="97"/>
      <c r="JI408" s="97"/>
      <c r="JJ408" s="97"/>
      <c r="JK408" s="97"/>
      <c r="JL408" s="97"/>
      <c r="JM408" s="97"/>
      <c r="JN408" s="97"/>
      <c r="JO408" s="97"/>
      <c r="JP408" s="97"/>
      <c r="JQ408" s="97"/>
      <c r="JR408" s="97"/>
      <c r="JS408" s="97"/>
      <c r="JT408" s="97"/>
      <c r="JU408" s="97"/>
      <c r="JV408" s="97"/>
      <c r="JW408" s="97"/>
      <c r="JX408" s="97"/>
      <c r="JY408" s="97"/>
      <c r="JZ408" s="97"/>
      <c r="KA408" s="97"/>
      <c r="KB408" s="97"/>
      <c r="KC408" s="97"/>
      <c r="KD408" s="97"/>
      <c r="KE408" s="97"/>
      <c r="KF408" s="97"/>
      <c r="KG408" s="97"/>
      <c r="KH408" s="97"/>
      <c r="KI408" s="97"/>
      <c r="KJ408" s="97"/>
      <c r="KK408" s="97"/>
      <c r="KL408" s="97"/>
      <c r="KM408" s="97"/>
      <c r="KN408" s="97"/>
      <c r="KO408" s="97"/>
      <c r="KP408" s="97"/>
      <c r="KQ408" s="97"/>
      <c r="KR408" s="97"/>
      <c r="KS408" s="97"/>
      <c r="KT408" s="97"/>
      <c r="KU408" s="97"/>
      <c r="KV408" s="97"/>
      <c r="KW408" s="97"/>
      <c r="KX408" s="97"/>
      <c r="KY408" s="97"/>
      <c r="KZ408" s="97"/>
      <c r="LA408" s="97"/>
      <c r="LB408" s="97"/>
      <c r="LC408" s="97"/>
      <c r="LD408" s="97"/>
      <c r="LE408" s="97"/>
      <c r="LF408" s="97"/>
      <c r="LG408" s="97"/>
      <c r="LH408" s="97"/>
      <c r="LI408" s="97"/>
      <c r="LJ408" s="97"/>
      <c r="LK408" s="97"/>
      <c r="LL408" s="97"/>
      <c r="LM408" s="97"/>
      <c r="LN408" s="97"/>
      <c r="LO408" s="97"/>
      <c r="LP408" s="97"/>
      <c r="LQ408" s="97"/>
      <c r="LR408" s="97"/>
      <c r="LS408" s="97"/>
      <c r="LT408" s="97"/>
      <c r="LU408" s="97"/>
      <c r="LV408" s="97"/>
      <c r="LW408" s="97"/>
      <c r="LX408" s="97"/>
      <c r="LY408" s="97"/>
      <c r="LZ408" s="97"/>
      <c r="MA408" s="97"/>
      <c r="MB408" s="97"/>
      <c r="MC408" s="97"/>
      <c r="MD408" s="97"/>
      <c r="ME408" s="97"/>
      <c r="MF408" s="97"/>
      <c r="MG408" s="97"/>
      <c r="MH408" s="97"/>
      <c r="MI408" s="97"/>
      <c r="MJ408" s="97"/>
      <c r="MK408" s="97"/>
      <c r="ML408" s="97"/>
      <c r="MM408" s="97"/>
      <c r="MN408" s="97"/>
      <c r="MO408" s="97"/>
      <c r="MP408" s="97"/>
      <c r="MQ408" s="97"/>
      <c r="MR408" s="97"/>
      <c r="MS408" s="97"/>
      <c r="MT408" s="97"/>
      <c r="MU408" s="97"/>
      <c r="MV408" s="97"/>
      <c r="MW408" s="97"/>
      <c r="MX408" s="97"/>
      <c r="MY408" s="97"/>
      <c r="MZ408" s="97"/>
      <c r="NA408" s="97"/>
      <c r="NB408" s="97"/>
      <c r="NC408" s="97"/>
      <c r="ND408" s="97"/>
      <c r="NE408" s="97"/>
      <c r="NF408" s="97"/>
      <c r="NG408" s="97"/>
      <c r="NH408" s="97"/>
      <c r="NI408" s="97"/>
      <c r="NJ408" s="97"/>
      <c r="NK408" s="97"/>
      <c r="NL408" s="97"/>
      <c r="NM408" s="97"/>
      <c r="NN408" s="97"/>
      <c r="NO408" s="97"/>
      <c r="NP408" s="97"/>
      <c r="NQ408" s="97"/>
      <c r="NR408" s="97"/>
      <c r="NS408" s="97"/>
      <c r="NT408" s="97"/>
      <c r="NU408" s="97"/>
      <c r="NV408" s="97"/>
      <c r="NW408" s="97"/>
      <c r="NX408" s="97"/>
      <c r="NY408" s="97"/>
      <c r="NZ408" s="97"/>
      <c r="OA408" s="97"/>
      <c r="OB408" s="97"/>
      <c r="OC408" s="97"/>
      <c r="OD408" s="97"/>
      <c r="OE408" s="97"/>
      <c r="OF408" s="97"/>
      <c r="OG408" s="97"/>
      <c r="OH408" s="97"/>
      <c r="OI408" s="97"/>
      <c r="OJ408" s="97"/>
      <c r="OK408" s="97"/>
      <c r="OL408" s="97"/>
      <c r="OM408" s="97"/>
      <c r="ON408" s="97"/>
      <c r="OO408" s="97"/>
      <c r="OP408" s="97"/>
      <c r="OQ408" s="97"/>
      <c r="OR408" s="97"/>
      <c r="OS408" s="97"/>
      <c r="OT408" s="97"/>
      <c r="OU408" s="97"/>
      <c r="OV408" s="97"/>
      <c r="OW408" s="97"/>
      <c r="OX408" s="97"/>
      <c r="OY408" s="97"/>
      <c r="OZ408" s="97"/>
      <c r="PA408" s="97"/>
      <c r="PB408" s="97"/>
      <c r="PC408" s="97"/>
      <c r="PD408" s="97"/>
      <c r="PE408" s="97"/>
      <c r="PF408" s="97"/>
      <c r="PG408" s="97"/>
      <c r="PH408" s="97"/>
      <c r="PI408" s="97"/>
      <c r="PJ408" s="97"/>
      <c r="PK408" s="97"/>
      <c r="PL408" s="97"/>
      <c r="PM408" s="97"/>
      <c r="PN408" s="97"/>
      <c r="PO408" s="97"/>
      <c r="PP408" s="97"/>
      <c r="PQ408" s="97"/>
      <c r="PR408" s="97"/>
      <c r="PS408" s="97"/>
      <c r="PT408" s="97"/>
      <c r="PU408" s="97"/>
      <c r="PV408" s="97"/>
      <c r="PW408" s="97"/>
      <c r="PX408" s="97"/>
      <c r="PY408" s="97"/>
      <c r="PZ408" s="97"/>
      <c r="QA408" s="97"/>
      <c r="QB408" s="97"/>
      <c r="QC408" s="97"/>
      <c r="QD408" s="97"/>
      <c r="QE408" s="97"/>
      <c r="QF408" s="97"/>
      <c r="QG408" s="97"/>
      <c r="QH408" s="97"/>
      <c r="QI408" s="97"/>
      <c r="QJ408" s="97"/>
      <c r="QK408" s="97"/>
      <c r="QL408" s="97"/>
      <c r="QM408" s="97"/>
      <c r="QN408" s="97"/>
      <c r="QO408" s="97"/>
      <c r="QP408" s="97"/>
      <c r="QQ408" s="97"/>
      <c r="QR408" s="97"/>
      <c r="QS408" s="97"/>
      <c r="QT408" s="97"/>
      <c r="QU408" s="97"/>
      <c r="QV408" s="97"/>
      <c r="QW408" s="97"/>
      <c r="QX408" s="97"/>
      <c r="QY408" s="97"/>
      <c r="QZ408" s="97"/>
      <c r="RA408" s="97"/>
      <c r="RB408" s="97"/>
      <c r="RC408" s="97"/>
      <c r="RD408" s="97"/>
      <c r="RE408" s="97"/>
      <c r="RF408" s="97"/>
      <c r="RG408" s="97"/>
      <c r="RH408" s="97"/>
      <c r="RI408" s="97"/>
      <c r="RJ408" s="97"/>
      <c r="RK408" s="97"/>
      <c r="RL408" s="97"/>
      <c r="RM408" s="97"/>
      <c r="RN408" s="97"/>
      <c r="RO408" s="97"/>
      <c r="RP408" s="97"/>
      <c r="RQ408" s="97"/>
      <c r="RR408" s="97"/>
      <c r="RS408" s="97"/>
      <c r="RT408" s="97"/>
      <c r="RU408" s="97"/>
      <c r="RV408" s="97"/>
      <c r="RW408" s="97"/>
      <c r="RX408" s="97"/>
      <c r="RY408" s="97"/>
      <c r="RZ408" s="97"/>
      <c r="SA408" s="97"/>
      <c r="SB408" s="97"/>
      <c r="SC408" s="97"/>
      <c r="SD408" s="97"/>
      <c r="SE408" s="97"/>
      <c r="SF408" s="97"/>
      <c r="SG408" s="97"/>
      <c r="SH408" s="97"/>
      <c r="SI408" s="97"/>
      <c r="SJ408" s="97"/>
      <c r="SK408" s="97"/>
      <c r="SL408" s="97"/>
      <c r="SM408" s="97"/>
      <c r="SN408" s="97"/>
      <c r="SO408" s="97"/>
      <c r="SP408" s="97"/>
      <c r="SQ408" s="97"/>
      <c r="SR408" s="97"/>
      <c r="SS408" s="97"/>
      <c r="ST408" s="97"/>
      <c r="SU408" s="97"/>
      <c r="SV408" s="97"/>
      <c r="SW408" s="97"/>
      <c r="SX408" s="97"/>
      <c r="SY408" s="97"/>
      <c r="SZ408" s="97"/>
      <c r="TA408" s="97"/>
      <c r="TB408" s="97"/>
      <c r="TC408" s="97"/>
      <c r="TD408" s="97"/>
      <c r="TE408" s="97"/>
      <c r="TF408" s="97"/>
      <c r="TG408" s="97"/>
      <c r="TH408" s="97"/>
      <c r="TI408" s="97"/>
      <c r="TJ408" s="97"/>
      <c r="TK408" s="97"/>
      <c r="TL408" s="97"/>
      <c r="TM408" s="97"/>
      <c r="TN408" s="97"/>
      <c r="TO408" s="97"/>
      <c r="TP408" s="97"/>
      <c r="TQ408" s="97"/>
      <c r="TR408" s="97"/>
      <c r="TS408" s="97"/>
      <c r="TT408" s="97"/>
      <c r="TU408" s="97"/>
      <c r="TV408" s="97"/>
      <c r="TW408" s="97"/>
      <c r="TX408" s="97"/>
      <c r="TY408" s="97"/>
      <c r="TZ408" s="97"/>
      <c r="UA408" s="97"/>
      <c r="UB408" s="97"/>
      <c r="UC408" s="97"/>
      <c r="UD408" s="97"/>
      <c r="UE408" s="97"/>
      <c r="UF408" s="97"/>
      <c r="UG408" s="97"/>
      <c r="UH408" s="97"/>
      <c r="UI408" s="97"/>
      <c r="UJ408" s="97"/>
      <c r="UK408" s="97"/>
      <c r="UL408" s="97"/>
      <c r="UM408" s="97"/>
      <c r="UN408" s="97"/>
      <c r="UO408" s="97"/>
      <c r="UP408" s="97"/>
      <c r="UQ408" s="97"/>
      <c r="UR408" s="97"/>
      <c r="US408" s="97"/>
      <c r="UT408" s="97"/>
      <c r="UU408" s="97"/>
      <c r="UV408" s="97"/>
      <c r="UW408" s="97"/>
      <c r="UX408" s="97"/>
      <c r="UY408" s="97"/>
      <c r="UZ408" s="97"/>
      <c r="VA408" s="97"/>
      <c r="VB408" s="97"/>
      <c r="VC408" s="97"/>
      <c r="VD408" s="97"/>
      <c r="VE408" s="97"/>
      <c r="VF408" s="97"/>
    </row>
    <row r="409" spans="1:578" s="98" customFormat="1" ht="15">
      <c r="A409" s="84">
        <v>35</v>
      </c>
      <c r="B409" s="29" t="s">
        <v>43</v>
      </c>
      <c r="C409" s="85" t="s">
        <v>44</v>
      </c>
      <c r="D409" s="86">
        <v>203</v>
      </c>
      <c r="E409" s="85" t="s">
        <v>45</v>
      </c>
      <c r="F409" s="29" t="s">
        <v>46</v>
      </c>
      <c r="G409" s="35" t="s">
        <v>981</v>
      </c>
      <c r="H409" s="27" t="s">
        <v>982</v>
      </c>
      <c r="I409" s="89">
        <v>43556</v>
      </c>
      <c r="J409" s="90"/>
      <c r="K409" s="90">
        <v>19</v>
      </c>
      <c r="L409" s="88">
        <v>40</v>
      </c>
      <c r="M409" s="88" t="s">
        <v>54</v>
      </c>
      <c r="N409" s="88" t="s">
        <v>50</v>
      </c>
      <c r="O409" s="36" t="s">
        <v>1208</v>
      </c>
      <c r="P409" s="87" t="s">
        <v>1186</v>
      </c>
      <c r="Q409" s="87" t="s">
        <v>1150</v>
      </c>
      <c r="R409" s="88">
        <v>1</v>
      </c>
      <c r="S409" s="91">
        <v>33470</v>
      </c>
      <c r="T409" s="91"/>
      <c r="U409" s="91"/>
      <c r="V409" s="91">
        <f t="shared" si="165"/>
        <v>33470</v>
      </c>
      <c r="W409" s="92"/>
      <c r="X409" s="92"/>
      <c r="Y409" s="92">
        <f t="shared" si="166"/>
        <v>33470</v>
      </c>
      <c r="Z409" s="91">
        <v>1549</v>
      </c>
      <c r="AA409" s="91">
        <v>1016</v>
      </c>
      <c r="AB409" s="93"/>
      <c r="AC409" s="92">
        <f t="shared" si="167"/>
        <v>5857.25</v>
      </c>
      <c r="AD409" s="92">
        <f t="shared" si="168"/>
        <v>1004.0999999999999</v>
      </c>
      <c r="AE409" s="92">
        <f t="shared" si="169"/>
        <v>1706.9699999999998</v>
      </c>
      <c r="AF409" s="92">
        <f t="shared" si="170"/>
        <v>669.4</v>
      </c>
      <c r="AG409" s="92">
        <f t="shared" si="171"/>
        <v>6005.8333333333339</v>
      </c>
      <c r="AH409" s="92">
        <f t="shared" si="172"/>
        <v>60058.333333333336</v>
      </c>
      <c r="AI409" s="92">
        <f t="shared" si="173"/>
        <v>18017.5</v>
      </c>
      <c r="AJ409" s="92">
        <f t="shared" si="174"/>
        <v>52279.525555555556</v>
      </c>
      <c r="AK409" s="92">
        <f t="shared" si="175"/>
        <v>627354.30666666664</v>
      </c>
      <c r="AL409" s="92"/>
      <c r="AM409" s="92"/>
      <c r="AN409" s="92"/>
      <c r="AO409" s="92"/>
      <c r="AP409" s="97"/>
      <c r="AQ409" s="94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7"/>
      <c r="BQ409" s="97"/>
      <c r="BR409" s="97"/>
      <c r="BS409" s="97"/>
      <c r="BT409" s="97"/>
      <c r="BU409" s="97"/>
      <c r="BV409" s="97"/>
      <c r="BW409" s="97"/>
      <c r="BX409" s="97"/>
      <c r="BY409" s="97"/>
      <c r="BZ409" s="97"/>
      <c r="CA409" s="97"/>
      <c r="CB409" s="97"/>
      <c r="CC409" s="97"/>
      <c r="CD409" s="97"/>
      <c r="CE409" s="97"/>
      <c r="CF409" s="97"/>
      <c r="CG409" s="97"/>
      <c r="CH409" s="97"/>
      <c r="CI409" s="97"/>
      <c r="CJ409" s="97"/>
      <c r="CK409" s="97"/>
      <c r="CL409" s="97"/>
      <c r="CM409" s="97"/>
      <c r="CN409" s="97"/>
      <c r="CO409" s="97"/>
      <c r="CP409" s="97"/>
      <c r="CQ409" s="97"/>
      <c r="CR409" s="97"/>
      <c r="CS409" s="97"/>
      <c r="CT409" s="97"/>
      <c r="CU409" s="97"/>
      <c r="CV409" s="97"/>
      <c r="CW409" s="97"/>
      <c r="CX409" s="97"/>
      <c r="CY409" s="97"/>
      <c r="CZ409" s="97"/>
      <c r="DA409" s="97"/>
      <c r="DB409" s="97"/>
      <c r="DC409" s="97"/>
      <c r="DD409" s="97"/>
      <c r="DE409" s="97"/>
      <c r="DF409" s="97"/>
      <c r="DG409" s="97"/>
      <c r="DH409" s="97"/>
      <c r="DI409" s="97"/>
      <c r="DJ409" s="97"/>
      <c r="DK409" s="97"/>
      <c r="DL409" s="97"/>
      <c r="DM409" s="97"/>
      <c r="DN409" s="97"/>
      <c r="DO409" s="97"/>
      <c r="DP409" s="97"/>
      <c r="DQ409" s="97"/>
      <c r="DR409" s="97"/>
      <c r="DS409" s="97"/>
      <c r="DT409" s="97"/>
      <c r="DU409" s="97"/>
      <c r="DV409" s="97"/>
      <c r="DW409" s="97"/>
      <c r="DX409" s="97"/>
      <c r="DY409" s="97"/>
      <c r="DZ409" s="97"/>
      <c r="EA409" s="97"/>
      <c r="EB409" s="97"/>
      <c r="EC409" s="97"/>
      <c r="ED409" s="97"/>
      <c r="EE409" s="97"/>
      <c r="EF409" s="97"/>
      <c r="EG409" s="97"/>
      <c r="EH409" s="97"/>
      <c r="EI409" s="97"/>
      <c r="EJ409" s="97"/>
      <c r="EK409" s="97"/>
      <c r="EL409" s="97"/>
      <c r="EM409" s="97"/>
      <c r="EN409" s="97"/>
      <c r="EO409" s="97"/>
      <c r="EP409" s="97"/>
      <c r="EQ409" s="97"/>
      <c r="ER409" s="97"/>
      <c r="ES409" s="97"/>
      <c r="ET409" s="97"/>
      <c r="EU409" s="97"/>
      <c r="EV409" s="97"/>
      <c r="EW409" s="97"/>
      <c r="EX409" s="97"/>
      <c r="EY409" s="97"/>
      <c r="EZ409" s="97"/>
      <c r="FA409" s="97"/>
      <c r="FB409" s="97"/>
      <c r="FC409" s="97"/>
      <c r="FD409" s="97"/>
      <c r="FE409" s="97"/>
      <c r="FF409" s="97"/>
      <c r="FG409" s="97"/>
      <c r="FH409" s="97"/>
      <c r="FI409" s="97"/>
      <c r="FJ409" s="97"/>
      <c r="FK409" s="97"/>
      <c r="FL409" s="97"/>
      <c r="FM409" s="97"/>
      <c r="FN409" s="97"/>
      <c r="FO409" s="97"/>
      <c r="FP409" s="97"/>
      <c r="FQ409" s="97"/>
      <c r="FR409" s="97"/>
      <c r="FS409" s="97"/>
      <c r="FT409" s="97"/>
      <c r="FU409" s="97"/>
      <c r="FV409" s="97"/>
      <c r="FW409" s="97"/>
      <c r="FX409" s="97"/>
      <c r="FY409" s="97"/>
      <c r="FZ409" s="97"/>
      <c r="GA409" s="97"/>
      <c r="GB409" s="97"/>
      <c r="GC409" s="97"/>
      <c r="GD409" s="97"/>
      <c r="GE409" s="97"/>
      <c r="GF409" s="97"/>
      <c r="GG409" s="97"/>
      <c r="GH409" s="97"/>
      <c r="GI409" s="97"/>
      <c r="GJ409" s="97"/>
      <c r="GK409" s="97"/>
      <c r="GL409" s="97"/>
      <c r="GM409" s="97"/>
      <c r="GN409" s="97"/>
      <c r="GO409" s="97"/>
      <c r="GP409" s="97"/>
      <c r="GQ409" s="97"/>
      <c r="GR409" s="97"/>
      <c r="GS409" s="97"/>
      <c r="GT409" s="97"/>
      <c r="GU409" s="97"/>
      <c r="GV409" s="97"/>
      <c r="GW409" s="97"/>
      <c r="GX409" s="97"/>
      <c r="GY409" s="97"/>
      <c r="GZ409" s="97"/>
      <c r="HA409" s="97"/>
      <c r="HB409" s="97"/>
      <c r="HC409" s="97"/>
      <c r="HD409" s="97"/>
      <c r="HE409" s="97"/>
      <c r="HF409" s="97"/>
      <c r="HG409" s="97"/>
      <c r="HH409" s="97"/>
      <c r="HI409" s="97"/>
      <c r="HJ409" s="97"/>
      <c r="HK409" s="97"/>
      <c r="HL409" s="97"/>
      <c r="HM409" s="97"/>
      <c r="HN409" s="97"/>
      <c r="HO409" s="97"/>
      <c r="HP409" s="97"/>
      <c r="HQ409" s="97"/>
      <c r="HR409" s="97"/>
      <c r="HS409" s="97"/>
      <c r="HT409" s="97"/>
      <c r="HU409" s="97"/>
      <c r="HV409" s="97"/>
      <c r="HW409" s="97"/>
      <c r="HX409" s="97"/>
      <c r="HY409" s="97"/>
      <c r="HZ409" s="97"/>
      <c r="IA409" s="97"/>
      <c r="IB409" s="97"/>
      <c r="IC409" s="97"/>
      <c r="ID409" s="97"/>
      <c r="IE409" s="97"/>
      <c r="IF409" s="97"/>
      <c r="IG409" s="97"/>
      <c r="IH409" s="97"/>
      <c r="II409" s="97"/>
      <c r="IJ409" s="97"/>
      <c r="IK409" s="97"/>
      <c r="IL409" s="97"/>
      <c r="IM409" s="97"/>
      <c r="IN409" s="97"/>
      <c r="IO409" s="97"/>
      <c r="IP409" s="97"/>
      <c r="IQ409" s="97"/>
      <c r="IR409" s="97"/>
      <c r="IS409" s="97"/>
      <c r="IT409" s="97"/>
      <c r="IU409" s="97"/>
      <c r="IV409" s="97"/>
      <c r="IW409" s="97"/>
      <c r="IX409" s="97"/>
      <c r="IY409" s="97"/>
      <c r="IZ409" s="97"/>
      <c r="JA409" s="97"/>
      <c r="JB409" s="97"/>
      <c r="JC409" s="97"/>
      <c r="JD409" s="97"/>
      <c r="JE409" s="97"/>
      <c r="JF409" s="97"/>
      <c r="JG409" s="97"/>
      <c r="JH409" s="97"/>
      <c r="JI409" s="97"/>
      <c r="JJ409" s="97"/>
      <c r="JK409" s="97"/>
      <c r="JL409" s="97"/>
      <c r="JM409" s="97"/>
      <c r="JN409" s="97"/>
      <c r="JO409" s="97"/>
      <c r="JP409" s="97"/>
      <c r="JQ409" s="97"/>
      <c r="JR409" s="97"/>
      <c r="JS409" s="97"/>
      <c r="JT409" s="97"/>
      <c r="JU409" s="97"/>
      <c r="JV409" s="97"/>
      <c r="JW409" s="97"/>
      <c r="JX409" s="97"/>
      <c r="JY409" s="97"/>
      <c r="JZ409" s="97"/>
      <c r="KA409" s="97"/>
      <c r="KB409" s="97"/>
      <c r="KC409" s="97"/>
      <c r="KD409" s="97"/>
      <c r="KE409" s="97"/>
      <c r="KF409" s="97"/>
      <c r="KG409" s="97"/>
      <c r="KH409" s="97"/>
      <c r="KI409" s="97"/>
      <c r="KJ409" s="97"/>
      <c r="KK409" s="97"/>
      <c r="KL409" s="97"/>
      <c r="KM409" s="97"/>
      <c r="KN409" s="97"/>
      <c r="KO409" s="97"/>
      <c r="KP409" s="97"/>
      <c r="KQ409" s="97"/>
      <c r="KR409" s="97"/>
      <c r="KS409" s="97"/>
      <c r="KT409" s="97"/>
      <c r="KU409" s="97"/>
      <c r="KV409" s="97"/>
      <c r="KW409" s="97"/>
      <c r="KX409" s="97"/>
      <c r="KY409" s="97"/>
      <c r="KZ409" s="97"/>
      <c r="LA409" s="97"/>
      <c r="LB409" s="97"/>
      <c r="LC409" s="97"/>
      <c r="LD409" s="97"/>
      <c r="LE409" s="97"/>
      <c r="LF409" s="97"/>
      <c r="LG409" s="97"/>
      <c r="LH409" s="97"/>
      <c r="LI409" s="97"/>
      <c r="LJ409" s="97"/>
      <c r="LK409" s="97"/>
      <c r="LL409" s="97"/>
      <c r="LM409" s="97"/>
      <c r="LN409" s="97"/>
      <c r="LO409" s="97"/>
      <c r="LP409" s="97"/>
      <c r="LQ409" s="97"/>
      <c r="LR409" s="97"/>
      <c r="LS409" s="97"/>
      <c r="LT409" s="97"/>
      <c r="LU409" s="97"/>
      <c r="LV409" s="97"/>
      <c r="LW409" s="97"/>
      <c r="LX409" s="97"/>
      <c r="LY409" s="97"/>
      <c r="LZ409" s="97"/>
      <c r="MA409" s="97"/>
      <c r="MB409" s="97"/>
      <c r="MC409" s="97"/>
      <c r="MD409" s="97"/>
      <c r="ME409" s="97"/>
      <c r="MF409" s="97"/>
      <c r="MG409" s="97"/>
      <c r="MH409" s="97"/>
      <c r="MI409" s="97"/>
      <c r="MJ409" s="97"/>
      <c r="MK409" s="97"/>
      <c r="ML409" s="97"/>
      <c r="MM409" s="97"/>
      <c r="MN409" s="97"/>
      <c r="MO409" s="97"/>
      <c r="MP409" s="97"/>
      <c r="MQ409" s="97"/>
      <c r="MR409" s="97"/>
      <c r="MS409" s="97"/>
      <c r="MT409" s="97"/>
      <c r="MU409" s="97"/>
      <c r="MV409" s="97"/>
      <c r="MW409" s="97"/>
      <c r="MX409" s="97"/>
      <c r="MY409" s="97"/>
      <c r="MZ409" s="97"/>
      <c r="NA409" s="97"/>
      <c r="NB409" s="97"/>
      <c r="NC409" s="97"/>
      <c r="ND409" s="97"/>
      <c r="NE409" s="97"/>
      <c r="NF409" s="97"/>
      <c r="NG409" s="97"/>
      <c r="NH409" s="97"/>
      <c r="NI409" s="97"/>
      <c r="NJ409" s="97"/>
      <c r="NK409" s="97"/>
      <c r="NL409" s="97"/>
      <c r="NM409" s="97"/>
      <c r="NN409" s="97"/>
      <c r="NO409" s="97"/>
      <c r="NP409" s="97"/>
      <c r="NQ409" s="97"/>
      <c r="NR409" s="97"/>
      <c r="NS409" s="97"/>
      <c r="NT409" s="97"/>
      <c r="NU409" s="97"/>
      <c r="NV409" s="97"/>
      <c r="NW409" s="97"/>
      <c r="NX409" s="97"/>
      <c r="NY409" s="97"/>
      <c r="NZ409" s="97"/>
      <c r="OA409" s="97"/>
      <c r="OB409" s="97"/>
      <c r="OC409" s="97"/>
      <c r="OD409" s="97"/>
      <c r="OE409" s="97"/>
      <c r="OF409" s="97"/>
      <c r="OG409" s="97"/>
      <c r="OH409" s="97"/>
      <c r="OI409" s="97"/>
      <c r="OJ409" s="97"/>
      <c r="OK409" s="97"/>
      <c r="OL409" s="97"/>
      <c r="OM409" s="97"/>
      <c r="ON409" s="97"/>
      <c r="OO409" s="97"/>
      <c r="OP409" s="97"/>
      <c r="OQ409" s="97"/>
      <c r="OR409" s="97"/>
      <c r="OS409" s="97"/>
      <c r="OT409" s="97"/>
      <c r="OU409" s="97"/>
      <c r="OV409" s="97"/>
      <c r="OW409" s="97"/>
      <c r="OX409" s="97"/>
      <c r="OY409" s="97"/>
      <c r="OZ409" s="97"/>
      <c r="PA409" s="97"/>
      <c r="PB409" s="97"/>
      <c r="PC409" s="97"/>
      <c r="PD409" s="97"/>
      <c r="PE409" s="97"/>
      <c r="PF409" s="97"/>
      <c r="PG409" s="97"/>
      <c r="PH409" s="97"/>
      <c r="PI409" s="97"/>
      <c r="PJ409" s="97"/>
      <c r="PK409" s="97"/>
      <c r="PL409" s="97"/>
      <c r="PM409" s="97"/>
      <c r="PN409" s="97"/>
      <c r="PO409" s="97"/>
      <c r="PP409" s="97"/>
      <c r="PQ409" s="97"/>
      <c r="PR409" s="97"/>
      <c r="PS409" s="97"/>
      <c r="PT409" s="97"/>
      <c r="PU409" s="97"/>
      <c r="PV409" s="97"/>
      <c r="PW409" s="97"/>
      <c r="PX409" s="97"/>
      <c r="PY409" s="97"/>
      <c r="PZ409" s="97"/>
      <c r="QA409" s="97"/>
      <c r="QB409" s="97"/>
      <c r="QC409" s="97"/>
      <c r="QD409" s="97"/>
      <c r="QE409" s="97"/>
      <c r="QF409" s="97"/>
      <c r="QG409" s="97"/>
      <c r="QH409" s="97"/>
      <c r="QI409" s="97"/>
      <c r="QJ409" s="97"/>
      <c r="QK409" s="97"/>
      <c r="QL409" s="97"/>
      <c r="QM409" s="97"/>
      <c r="QN409" s="97"/>
      <c r="QO409" s="97"/>
      <c r="QP409" s="97"/>
      <c r="QQ409" s="97"/>
      <c r="QR409" s="97"/>
      <c r="QS409" s="97"/>
      <c r="QT409" s="97"/>
      <c r="QU409" s="97"/>
      <c r="QV409" s="97"/>
      <c r="QW409" s="97"/>
      <c r="QX409" s="97"/>
      <c r="QY409" s="97"/>
      <c r="QZ409" s="97"/>
      <c r="RA409" s="97"/>
      <c r="RB409" s="97"/>
      <c r="RC409" s="97"/>
      <c r="RD409" s="97"/>
      <c r="RE409" s="97"/>
      <c r="RF409" s="97"/>
      <c r="RG409" s="97"/>
      <c r="RH409" s="97"/>
      <c r="RI409" s="97"/>
      <c r="RJ409" s="97"/>
      <c r="RK409" s="97"/>
      <c r="RL409" s="97"/>
      <c r="RM409" s="97"/>
      <c r="RN409" s="97"/>
      <c r="RO409" s="97"/>
      <c r="RP409" s="97"/>
      <c r="RQ409" s="97"/>
      <c r="RR409" s="97"/>
      <c r="RS409" s="97"/>
      <c r="RT409" s="97"/>
      <c r="RU409" s="97"/>
      <c r="RV409" s="97"/>
      <c r="RW409" s="97"/>
      <c r="RX409" s="97"/>
      <c r="RY409" s="97"/>
      <c r="RZ409" s="97"/>
      <c r="SA409" s="97"/>
      <c r="SB409" s="97"/>
      <c r="SC409" s="97"/>
      <c r="SD409" s="97"/>
      <c r="SE409" s="97"/>
      <c r="SF409" s="97"/>
      <c r="SG409" s="97"/>
      <c r="SH409" s="97"/>
      <c r="SI409" s="97"/>
      <c r="SJ409" s="97"/>
      <c r="SK409" s="97"/>
      <c r="SL409" s="97"/>
      <c r="SM409" s="97"/>
      <c r="SN409" s="97"/>
      <c r="SO409" s="97"/>
      <c r="SP409" s="97"/>
      <c r="SQ409" s="97"/>
      <c r="SR409" s="97"/>
      <c r="SS409" s="97"/>
      <c r="ST409" s="97"/>
      <c r="SU409" s="97"/>
      <c r="SV409" s="97"/>
      <c r="SW409" s="97"/>
      <c r="SX409" s="97"/>
      <c r="SY409" s="97"/>
      <c r="SZ409" s="97"/>
      <c r="TA409" s="97"/>
      <c r="TB409" s="97"/>
      <c r="TC409" s="97"/>
      <c r="TD409" s="97"/>
      <c r="TE409" s="97"/>
      <c r="TF409" s="97"/>
      <c r="TG409" s="97"/>
      <c r="TH409" s="97"/>
      <c r="TI409" s="97"/>
      <c r="TJ409" s="97"/>
      <c r="TK409" s="97"/>
      <c r="TL409" s="97"/>
      <c r="TM409" s="97"/>
      <c r="TN409" s="97"/>
      <c r="TO409" s="97"/>
      <c r="TP409" s="97"/>
      <c r="TQ409" s="97"/>
      <c r="TR409" s="97"/>
      <c r="TS409" s="97"/>
      <c r="TT409" s="97"/>
      <c r="TU409" s="97"/>
      <c r="TV409" s="97"/>
      <c r="TW409" s="97"/>
      <c r="TX409" s="97"/>
      <c r="TY409" s="97"/>
      <c r="TZ409" s="97"/>
      <c r="UA409" s="97"/>
      <c r="UB409" s="97"/>
      <c r="UC409" s="97"/>
      <c r="UD409" s="97"/>
      <c r="UE409" s="97"/>
      <c r="UF409" s="97"/>
      <c r="UG409" s="97"/>
      <c r="UH409" s="97"/>
      <c r="UI409" s="97"/>
      <c r="UJ409" s="97"/>
      <c r="UK409" s="97"/>
      <c r="UL409" s="97"/>
      <c r="UM409" s="97"/>
      <c r="UN409" s="97"/>
      <c r="UO409" s="97"/>
      <c r="UP409" s="97"/>
      <c r="UQ409" s="97"/>
      <c r="UR409" s="97"/>
      <c r="US409" s="97"/>
      <c r="UT409" s="97"/>
      <c r="UU409" s="97"/>
      <c r="UV409" s="97"/>
      <c r="UW409" s="97"/>
      <c r="UX409" s="97"/>
      <c r="UY409" s="97"/>
      <c r="UZ409" s="97"/>
      <c r="VA409" s="97"/>
      <c r="VB409" s="97"/>
      <c r="VC409" s="97"/>
      <c r="VD409" s="97"/>
      <c r="VE409" s="97"/>
      <c r="VF409" s="97"/>
    </row>
    <row r="410" spans="1:578" s="97" customFormat="1" ht="15">
      <c r="A410" s="84">
        <v>36</v>
      </c>
      <c r="B410" s="29" t="s">
        <v>43</v>
      </c>
      <c r="C410" s="85" t="s">
        <v>44</v>
      </c>
      <c r="D410" s="86">
        <v>203</v>
      </c>
      <c r="E410" s="85" t="s">
        <v>45</v>
      </c>
      <c r="F410" s="29" t="s">
        <v>46</v>
      </c>
      <c r="G410" s="29" t="s">
        <v>983</v>
      </c>
      <c r="H410" s="26" t="s">
        <v>984</v>
      </c>
      <c r="I410" s="89">
        <v>40042</v>
      </c>
      <c r="J410" s="90"/>
      <c r="K410" s="90">
        <v>16</v>
      </c>
      <c r="L410" s="88">
        <v>40</v>
      </c>
      <c r="M410" s="88" t="s">
        <v>49</v>
      </c>
      <c r="N410" s="88" t="s">
        <v>50</v>
      </c>
      <c r="O410" s="36" t="s">
        <v>985</v>
      </c>
      <c r="P410" s="87" t="s">
        <v>1186</v>
      </c>
      <c r="Q410" s="87" t="s">
        <v>1150</v>
      </c>
      <c r="R410" s="88">
        <v>1</v>
      </c>
      <c r="S410" s="91">
        <v>22832</v>
      </c>
      <c r="T410" s="91"/>
      <c r="U410" s="91"/>
      <c r="V410" s="91">
        <f t="shared" si="165"/>
        <v>22832</v>
      </c>
      <c r="W410" s="92"/>
      <c r="X410" s="92"/>
      <c r="Y410" s="92">
        <f t="shared" si="166"/>
        <v>22832</v>
      </c>
      <c r="Z410" s="91">
        <v>1247</v>
      </c>
      <c r="AA410" s="91">
        <v>779</v>
      </c>
      <c r="AB410" s="92">
        <f>102.68*3</f>
        <v>308.04000000000002</v>
      </c>
      <c r="AC410" s="92">
        <f t="shared" si="167"/>
        <v>3995.6</v>
      </c>
      <c r="AD410" s="92">
        <f t="shared" si="168"/>
        <v>684.95999999999992</v>
      </c>
      <c r="AE410" s="92">
        <f t="shared" si="169"/>
        <v>1164.432</v>
      </c>
      <c r="AF410" s="92">
        <f t="shared" si="170"/>
        <v>456.64</v>
      </c>
      <c r="AG410" s="92">
        <f t="shared" si="171"/>
        <v>4143</v>
      </c>
      <c r="AH410" s="92">
        <f t="shared" si="172"/>
        <v>41430</v>
      </c>
      <c r="AI410" s="92">
        <f t="shared" si="173"/>
        <v>12429</v>
      </c>
      <c r="AJ410" s="92">
        <f t="shared" si="174"/>
        <v>36301.171999999999</v>
      </c>
      <c r="AK410" s="92">
        <f t="shared" si="175"/>
        <v>435614.06400000001</v>
      </c>
      <c r="AL410" s="92"/>
      <c r="AM410" s="92"/>
      <c r="AN410" s="92"/>
      <c r="AO410" s="92"/>
      <c r="AQ410" s="94"/>
    </row>
    <row r="411" spans="1:578" s="98" customFormat="1" ht="15">
      <c r="A411" s="84">
        <v>37</v>
      </c>
      <c r="B411" s="29" t="s">
        <v>43</v>
      </c>
      <c r="C411" s="85" t="s">
        <v>44</v>
      </c>
      <c r="D411" s="86">
        <v>203</v>
      </c>
      <c r="E411" s="85" t="s">
        <v>45</v>
      </c>
      <c r="F411" s="29" t="s">
        <v>46</v>
      </c>
      <c r="G411" s="29" t="s">
        <v>986</v>
      </c>
      <c r="H411" s="26" t="s">
        <v>987</v>
      </c>
      <c r="I411" s="89">
        <v>42036</v>
      </c>
      <c r="J411" s="90" t="s">
        <v>300</v>
      </c>
      <c r="K411" s="90"/>
      <c r="L411" s="88">
        <v>40</v>
      </c>
      <c r="M411" s="88" t="s">
        <v>54</v>
      </c>
      <c r="N411" s="88" t="s">
        <v>59</v>
      </c>
      <c r="O411" s="36" t="s">
        <v>985</v>
      </c>
      <c r="P411" s="87" t="s">
        <v>1186</v>
      </c>
      <c r="Q411" s="87" t="s">
        <v>1150</v>
      </c>
      <c r="R411" s="88">
        <v>1</v>
      </c>
      <c r="S411" s="92">
        <v>17506</v>
      </c>
      <c r="T411" s="92">
        <v>600</v>
      </c>
      <c r="U411" s="92"/>
      <c r="V411" s="91">
        <f t="shared" si="165"/>
        <v>18106</v>
      </c>
      <c r="W411" s="92"/>
      <c r="X411" s="92"/>
      <c r="Y411" s="92">
        <f t="shared" si="166"/>
        <v>18106</v>
      </c>
      <c r="Z411" s="92">
        <v>1114</v>
      </c>
      <c r="AA411" s="92">
        <v>679</v>
      </c>
      <c r="AB411" s="93"/>
      <c r="AC411" s="92">
        <f t="shared" si="167"/>
        <v>3168.5499999999997</v>
      </c>
      <c r="AD411" s="92">
        <f t="shared" si="168"/>
        <v>543.17999999999995</v>
      </c>
      <c r="AE411" s="92">
        <f t="shared" si="169"/>
        <v>923.40599999999995</v>
      </c>
      <c r="AF411" s="92">
        <f t="shared" si="170"/>
        <v>362.12</v>
      </c>
      <c r="AG411" s="92">
        <f t="shared" si="171"/>
        <v>3316.5</v>
      </c>
      <c r="AH411" s="92">
        <f t="shared" si="172"/>
        <v>33165</v>
      </c>
      <c r="AI411" s="92">
        <f t="shared" si="173"/>
        <v>9949.5</v>
      </c>
      <c r="AJ411" s="92">
        <f t="shared" si="174"/>
        <v>28765.505999999998</v>
      </c>
      <c r="AK411" s="92">
        <f t="shared" si="175"/>
        <v>345186.07199999999</v>
      </c>
      <c r="AL411" s="92"/>
      <c r="AM411" s="92"/>
      <c r="AN411" s="92"/>
      <c r="AO411" s="92"/>
      <c r="AP411" s="97"/>
      <c r="AQ411" s="94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7"/>
      <c r="BQ411" s="97"/>
      <c r="BR411" s="97"/>
      <c r="BS411" s="97"/>
      <c r="BT411" s="97"/>
      <c r="BU411" s="97"/>
      <c r="BV411" s="97"/>
      <c r="BW411" s="97"/>
      <c r="BX411" s="97"/>
      <c r="BY411" s="97"/>
      <c r="BZ411" s="97"/>
      <c r="CA411" s="97"/>
      <c r="CB411" s="97"/>
      <c r="CC411" s="97"/>
      <c r="CD411" s="97"/>
      <c r="CE411" s="97"/>
      <c r="CF411" s="97"/>
      <c r="CG411" s="97"/>
      <c r="CH411" s="97"/>
      <c r="CI411" s="97"/>
      <c r="CJ411" s="97"/>
      <c r="CK411" s="97"/>
      <c r="CL411" s="97"/>
      <c r="CM411" s="97"/>
      <c r="CN411" s="97"/>
      <c r="CO411" s="97"/>
      <c r="CP411" s="97"/>
      <c r="CQ411" s="97"/>
      <c r="CR411" s="97"/>
      <c r="CS411" s="97"/>
      <c r="CT411" s="97"/>
      <c r="CU411" s="97"/>
      <c r="CV411" s="97"/>
      <c r="CW411" s="97"/>
      <c r="CX411" s="97"/>
      <c r="CY411" s="97"/>
      <c r="CZ411" s="97"/>
      <c r="DA411" s="97"/>
      <c r="DB411" s="97"/>
      <c r="DC411" s="97"/>
      <c r="DD411" s="97"/>
      <c r="DE411" s="97"/>
      <c r="DF411" s="97"/>
      <c r="DG411" s="97"/>
      <c r="DH411" s="97"/>
      <c r="DI411" s="97"/>
      <c r="DJ411" s="97"/>
      <c r="DK411" s="97"/>
      <c r="DL411" s="97"/>
      <c r="DM411" s="97"/>
      <c r="DN411" s="97"/>
      <c r="DO411" s="97"/>
      <c r="DP411" s="97"/>
      <c r="DQ411" s="97"/>
      <c r="DR411" s="97"/>
      <c r="DS411" s="97"/>
      <c r="DT411" s="97"/>
      <c r="DU411" s="97"/>
      <c r="DV411" s="97"/>
      <c r="DW411" s="97"/>
      <c r="DX411" s="97"/>
      <c r="DY411" s="97"/>
      <c r="DZ411" s="97"/>
      <c r="EA411" s="97"/>
      <c r="EB411" s="97"/>
      <c r="EC411" s="97"/>
      <c r="ED411" s="97"/>
      <c r="EE411" s="97"/>
      <c r="EF411" s="97"/>
      <c r="EG411" s="97"/>
      <c r="EH411" s="97"/>
      <c r="EI411" s="97"/>
      <c r="EJ411" s="97"/>
      <c r="EK411" s="97"/>
      <c r="EL411" s="97"/>
      <c r="EM411" s="97"/>
      <c r="EN411" s="97"/>
      <c r="EO411" s="97"/>
      <c r="EP411" s="97"/>
      <c r="EQ411" s="97"/>
      <c r="ER411" s="97"/>
      <c r="ES411" s="97"/>
      <c r="ET411" s="97"/>
      <c r="EU411" s="97"/>
      <c r="EV411" s="97"/>
      <c r="EW411" s="97"/>
      <c r="EX411" s="97"/>
      <c r="EY411" s="97"/>
      <c r="EZ411" s="97"/>
      <c r="FA411" s="97"/>
      <c r="FB411" s="97"/>
      <c r="FC411" s="97"/>
      <c r="FD411" s="97"/>
      <c r="FE411" s="97"/>
      <c r="FF411" s="97"/>
      <c r="FG411" s="97"/>
      <c r="FH411" s="97"/>
      <c r="FI411" s="97"/>
      <c r="FJ411" s="97"/>
      <c r="FK411" s="97"/>
      <c r="FL411" s="97"/>
      <c r="FM411" s="97"/>
      <c r="FN411" s="97"/>
      <c r="FO411" s="97"/>
      <c r="FP411" s="97"/>
      <c r="FQ411" s="97"/>
      <c r="FR411" s="97"/>
      <c r="FS411" s="97"/>
      <c r="FT411" s="97"/>
      <c r="FU411" s="97"/>
      <c r="FV411" s="97"/>
      <c r="FW411" s="97"/>
      <c r="FX411" s="97"/>
      <c r="FY411" s="97"/>
      <c r="FZ411" s="97"/>
      <c r="GA411" s="97"/>
      <c r="GB411" s="97"/>
      <c r="GC411" s="97"/>
      <c r="GD411" s="97"/>
      <c r="GE411" s="97"/>
      <c r="GF411" s="97"/>
      <c r="GG411" s="97"/>
      <c r="GH411" s="97"/>
      <c r="GI411" s="97"/>
      <c r="GJ411" s="97"/>
      <c r="GK411" s="97"/>
      <c r="GL411" s="97"/>
      <c r="GM411" s="97"/>
      <c r="GN411" s="97"/>
      <c r="GO411" s="97"/>
      <c r="GP411" s="97"/>
      <c r="GQ411" s="97"/>
      <c r="GR411" s="97"/>
      <c r="GS411" s="97"/>
      <c r="GT411" s="97"/>
      <c r="GU411" s="97"/>
      <c r="GV411" s="97"/>
      <c r="GW411" s="97"/>
      <c r="GX411" s="97"/>
      <c r="GY411" s="97"/>
      <c r="GZ411" s="97"/>
      <c r="HA411" s="97"/>
      <c r="HB411" s="97"/>
      <c r="HC411" s="97"/>
      <c r="HD411" s="97"/>
      <c r="HE411" s="97"/>
      <c r="HF411" s="97"/>
      <c r="HG411" s="97"/>
      <c r="HH411" s="97"/>
      <c r="HI411" s="97"/>
      <c r="HJ411" s="97"/>
      <c r="HK411" s="97"/>
      <c r="HL411" s="97"/>
      <c r="HM411" s="97"/>
      <c r="HN411" s="97"/>
      <c r="HO411" s="97"/>
      <c r="HP411" s="97"/>
      <c r="HQ411" s="97"/>
      <c r="HR411" s="97"/>
      <c r="HS411" s="97"/>
      <c r="HT411" s="97"/>
      <c r="HU411" s="97"/>
      <c r="HV411" s="97"/>
      <c r="HW411" s="97"/>
      <c r="HX411" s="97"/>
      <c r="HY411" s="97"/>
      <c r="HZ411" s="97"/>
      <c r="IA411" s="97"/>
      <c r="IB411" s="97"/>
      <c r="IC411" s="97"/>
      <c r="ID411" s="97"/>
      <c r="IE411" s="97"/>
      <c r="IF411" s="97"/>
      <c r="IG411" s="97"/>
      <c r="IH411" s="97"/>
      <c r="II411" s="97"/>
      <c r="IJ411" s="97"/>
      <c r="IK411" s="97"/>
      <c r="IL411" s="97"/>
      <c r="IM411" s="97"/>
      <c r="IN411" s="97"/>
      <c r="IO411" s="97"/>
      <c r="IP411" s="97"/>
      <c r="IQ411" s="97"/>
      <c r="IR411" s="97"/>
      <c r="IS411" s="97"/>
      <c r="IT411" s="97"/>
      <c r="IU411" s="97"/>
      <c r="IV411" s="97"/>
      <c r="IW411" s="97"/>
      <c r="IX411" s="97"/>
      <c r="IY411" s="97"/>
      <c r="IZ411" s="97"/>
      <c r="JA411" s="97"/>
      <c r="JB411" s="97"/>
      <c r="JC411" s="97"/>
      <c r="JD411" s="97"/>
      <c r="JE411" s="97"/>
      <c r="JF411" s="97"/>
      <c r="JG411" s="97"/>
      <c r="JH411" s="97"/>
      <c r="JI411" s="97"/>
      <c r="JJ411" s="97"/>
      <c r="JK411" s="97"/>
      <c r="JL411" s="97"/>
      <c r="JM411" s="97"/>
      <c r="JN411" s="97"/>
      <c r="JO411" s="97"/>
      <c r="JP411" s="97"/>
      <c r="JQ411" s="97"/>
      <c r="JR411" s="97"/>
      <c r="JS411" s="97"/>
      <c r="JT411" s="97"/>
      <c r="JU411" s="97"/>
      <c r="JV411" s="97"/>
      <c r="JW411" s="97"/>
      <c r="JX411" s="97"/>
      <c r="JY411" s="97"/>
      <c r="JZ411" s="97"/>
      <c r="KA411" s="97"/>
      <c r="KB411" s="97"/>
      <c r="KC411" s="97"/>
      <c r="KD411" s="97"/>
      <c r="KE411" s="97"/>
      <c r="KF411" s="97"/>
      <c r="KG411" s="97"/>
      <c r="KH411" s="97"/>
      <c r="KI411" s="97"/>
      <c r="KJ411" s="97"/>
      <c r="KK411" s="97"/>
      <c r="KL411" s="97"/>
      <c r="KM411" s="97"/>
      <c r="KN411" s="97"/>
      <c r="KO411" s="97"/>
      <c r="KP411" s="97"/>
      <c r="KQ411" s="97"/>
      <c r="KR411" s="97"/>
      <c r="KS411" s="97"/>
      <c r="KT411" s="97"/>
      <c r="KU411" s="97"/>
      <c r="KV411" s="97"/>
      <c r="KW411" s="97"/>
      <c r="KX411" s="97"/>
      <c r="KY411" s="97"/>
      <c r="KZ411" s="97"/>
      <c r="LA411" s="97"/>
      <c r="LB411" s="97"/>
      <c r="LC411" s="97"/>
      <c r="LD411" s="97"/>
      <c r="LE411" s="97"/>
      <c r="LF411" s="97"/>
      <c r="LG411" s="97"/>
      <c r="LH411" s="97"/>
      <c r="LI411" s="97"/>
      <c r="LJ411" s="97"/>
      <c r="LK411" s="97"/>
      <c r="LL411" s="97"/>
      <c r="LM411" s="97"/>
      <c r="LN411" s="97"/>
      <c r="LO411" s="97"/>
      <c r="LP411" s="97"/>
      <c r="LQ411" s="97"/>
      <c r="LR411" s="97"/>
      <c r="LS411" s="97"/>
      <c r="LT411" s="97"/>
      <c r="LU411" s="97"/>
      <c r="LV411" s="97"/>
      <c r="LW411" s="97"/>
      <c r="LX411" s="97"/>
      <c r="LY411" s="97"/>
      <c r="LZ411" s="97"/>
      <c r="MA411" s="97"/>
      <c r="MB411" s="97"/>
      <c r="MC411" s="97"/>
      <c r="MD411" s="97"/>
      <c r="ME411" s="97"/>
      <c r="MF411" s="97"/>
      <c r="MG411" s="97"/>
      <c r="MH411" s="97"/>
      <c r="MI411" s="97"/>
      <c r="MJ411" s="97"/>
      <c r="MK411" s="97"/>
      <c r="ML411" s="97"/>
      <c r="MM411" s="97"/>
      <c r="MN411" s="97"/>
      <c r="MO411" s="97"/>
      <c r="MP411" s="97"/>
      <c r="MQ411" s="97"/>
      <c r="MR411" s="97"/>
      <c r="MS411" s="97"/>
      <c r="MT411" s="97"/>
      <c r="MU411" s="97"/>
      <c r="MV411" s="97"/>
      <c r="MW411" s="97"/>
      <c r="MX411" s="97"/>
      <c r="MY411" s="97"/>
      <c r="MZ411" s="97"/>
      <c r="NA411" s="97"/>
      <c r="NB411" s="97"/>
      <c r="NC411" s="97"/>
      <c r="ND411" s="97"/>
      <c r="NE411" s="97"/>
      <c r="NF411" s="97"/>
      <c r="NG411" s="97"/>
      <c r="NH411" s="97"/>
      <c r="NI411" s="97"/>
      <c r="NJ411" s="97"/>
      <c r="NK411" s="97"/>
      <c r="NL411" s="97"/>
      <c r="NM411" s="97"/>
      <c r="NN411" s="97"/>
      <c r="NO411" s="97"/>
      <c r="NP411" s="97"/>
      <c r="NQ411" s="97"/>
      <c r="NR411" s="97"/>
      <c r="NS411" s="97"/>
      <c r="NT411" s="97"/>
      <c r="NU411" s="97"/>
      <c r="NV411" s="97"/>
      <c r="NW411" s="97"/>
      <c r="NX411" s="97"/>
      <c r="NY411" s="97"/>
      <c r="NZ411" s="97"/>
      <c r="OA411" s="97"/>
      <c r="OB411" s="97"/>
      <c r="OC411" s="97"/>
      <c r="OD411" s="97"/>
      <c r="OE411" s="97"/>
      <c r="OF411" s="97"/>
      <c r="OG411" s="97"/>
      <c r="OH411" s="97"/>
      <c r="OI411" s="97"/>
      <c r="OJ411" s="97"/>
      <c r="OK411" s="97"/>
      <c r="OL411" s="97"/>
      <c r="OM411" s="97"/>
      <c r="ON411" s="97"/>
      <c r="OO411" s="97"/>
      <c r="OP411" s="97"/>
      <c r="OQ411" s="97"/>
      <c r="OR411" s="97"/>
      <c r="OS411" s="97"/>
      <c r="OT411" s="97"/>
      <c r="OU411" s="97"/>
      <c r="OV411" s="97"/>
      <c r="OW411" s="97"/>
      <c r="OX411" s="97"/>
      <c r="OY411" s="97"/>
      <c r="OZ411" s="97"/>
      <c r="PA411" s="97"/>
      <c r="PB411" s="97"/>
      <c r="PC411" s="97"/>
      <c r="PD411" s="97"/>
      <c r="PE411" s="97"/>
      <c r="PF411" s="97"/>
      <c r="PG411" s="97"/>
      <c r="PH411" s="97"/>
      <c r="PI411" s="97"/>
      <c r="PJ411" s="97"/>
      <c r="PK411" s="97"/>
      <c r="PL411" s="97"/>
      <c r="PM411" s="97"/>
      <c r="PN411" s="97"/>
      <c r="PO411" s="97"/>
      <c r="PP411" s="97"/>
      <c r="PQ411" s="97"/>
      <c r="PR411" s="97"/>
      <c r="PS411" s="97"/>
      <c r="PT411" s="97"/>
      <c r="PU411" s="97"/>
      <c r="PV411" s="97"/>
      <c r="PW411" s="97"/>
      <c r="PX411" s="97"/>
      <c r="PY411" s="97"/>
      <c r="PZ411" s="97"/>
      <c r="QA411" s="97"/>
      <c r="QB411" s="97"/>
      <c r="QC411" s="97"/>
      <c r="QD411" s="97"/>
      <c r="QE411" s="97"/>
      <c r="QF411" s="97"/>
      <c r="QG411" s="97"/>
      <c r="QH411" s="97"/>
      <c r="QI411" s="97"/>
      <c r="QJ411" s="97"/>
      <c r="QK411" s="97"/>
      <c r="QL411" s="97"/>
      <c r="QM411" s="97"/>
      <c r="QN411" s="97"/>
      <c r="QO411" s="97"/>
      <c r="QP411" s="97"/>
      <c r="QQ411" s="97"/>
      <c r="QR411" s="97"/>
      <c r="QS411" s="97"/>
      <c r="QT411" s="97"/>
      <c r="QU411" s="97"/>
      <c r="QV411" s="97"/>
      <c r="QW411" s="97"/>
      <c r="QX411" s="97"/>
      <c r="QY411" s="97"/>
      <c r="QZ411" s="97"/>
      <c r="RA411" s="97"/>
      <c r="RB411" s="97"/>
      <c r="RC411" s="97"/>
      <c r="RD411" s="97"/>
      <c r="RE411" s="97"/>
      <c r="RF411" s="97"/>
      <c r="RG411" s="97"/>
      <c r="RH411" s="97"/>
      <c r="RI411" s="97"/>
      <c r="RJ411" s="97"/>
      <c r="RK411" s="97"/>
      <c r="RL411" s="97"/>
      <c r="RM411" s="97"/>
      <c r="RN411" s="97"/>
      <c r="RO411" s="97"/>
      <c r="RP411" s="97"/>
      <c r="RQ411" s="97"/>
      <c r="RR411" s="97"/>
      <c r="RS411" s="97"/>
      <c r="RT411" s="97"/>
      <c r="RU411" s="97"/>
      <c r="RV411" s="97"/>
      <c r="RW411" s="97"/>
      <c r="RX411" s="97"/>
      <c r="RY411" s="97"/>
      <c r="RZ411" s="97"/>
      <c r="SA411" s="97"/>
      <c r="SB411" s="97"/>
      <c r="SC411" s="97"/>
      <c r="SD411" s="97"/>
      <c r="SE411" s="97"/>
      <c r="SF411" s="97"/>
      <c r="SG411" s="97"/>
      <c r="SH411" s="97"/>
      <c r="SI411" s="97"/>
      <c r="SJ411" s="97"/>
      <c r="SK411" s="97"/>
      <c r="SL411" s="97"/>
      <c r="SM411" s="97"/>
      <c r="SN411" s="97"/>
      <c r="SO411" s="97"/>
      <c r="SP411" s="97"/>
      <c r="SQ411" s="97"/>
      <c r="SR411" s="97"/>
      <c r="SS411" s="97"/>
      <c r="ST411" s="97"/>
      <c r="SU411" s="97"/>
      <c r="SV411" s="97"/>
      <c r="SW411" s="97"/>
      <c r="SX411" s="97"/>
      <c r="SY411" s="97"/>
      <c r="SZ411" s="97"/>
      <c r="TA411" s="97"/>
      <c r="TB411" s="97"/>
      <c r="TC411" s="97"/>
      <c r="TD411" s="97"/>
      <c r="TE411" s="97"/>
      <c r="TF411" s="97"/>
      <c r="TG411" s="97"/>
      <c r="TH411" s="97"/>
      <c r="TI411" s="97"/>
      <c r="TJ411" s="97"/>
      <c r="TK411" s="97"/>
      <c r="TL411" s="97"/>
      <c r="TM411" s="97"/>
      <c r="TN411" s="97"/>
      <c r="TO411" s="97"/>
      <c r="TP411" s="97"/>
      <c r="TQ411" s="97"/>
      <c r="TR411" s="97"/>
      <c r="TS411" s="97"/>
      <c r="TT411" s="97"/>
      <c r="TU411" s="97"/>
      <c r="TV411" s="97"/>
      <c r="TW411" s="97"/>
      <c r="TX411" s="97"/>
      <c r="TY411" s="97"/>
      <c r="TZ411" s="97"/>
      <c r="UA411" s="97"/>
      <c r="UB411" s="97"/>
      <c r="UC411" s="97"/>
      <c r="UD411" s="97"/>
      <c r="UE411" s="97"/>
      <c r="UF411" s="97"/>
      <c r="UG411" s="97"/>
      <c r="UH411" s="97"/>
      <c r="UI411" s="97"/>
      <c r="UJ411" s="97"/>
      <c r="UK411" s="97"/>
      <c r="UL411" s="97"/>
      <c r="UM411" s="97"/>
      <c r="UN411" s="97"/>
      <c r="UO411" s="97"/>
      <c r="UP411" s="97"/>
      <c r="UQ411" s="97"/>
      <c r="UR411" s="97"/>
      <c r="US411" s="97"/>
      <c r="UT411" s="97"/>
      <c r="UU411" s="97"/>
      <c r="UV411" s="97"/>
      <c r="UW411" s="97"/>
      <c r="UX411" s="97"/>
      <c r="UY411" s="97"/>
      <c r="UZ411" s="97"/>
      <c r="VA411" s="97"/>
      <c r="VB411" s="97"/>
      <c r="VC411" s="97"/>
      <c r="VD411" s="97"/>
      <c r="VE411" s="97"/>
      <c r="VF411" s="97"/>
    </row>
    <row r="412" spans="1:578" s="98" customFormat="1" ht="15">
      <c r="A412" s="84">
        <v>38</v>
      </c>
      <c r="B412" s="29" t="s">
        <v>43</v>
      </c>
      <c r="C412" s="85" t="s">
        <v>44</v>
      </c>
      <c r="D412" s="86">
        <v>203</v>
      </c>
      <c r="E412" s="85" t="s">
        <v>45</v>
      </c>
      <c r="F412" s="29" t="s">
        <v>46</v>
      </c>
      <c r="G412" s="29" t="s">
        <v>988</v>
      </c>
      <c r="H412" s="26" t="s">
        <v>989</v>
      </c>
      <c r="I412" s="89">
        <v>38945</v>
      </c>
      <c r="J412" s="90" t="s">
        <v>87</v>
      </c>
      <c r="K412" s="90"/>
      <c r="L412" s="88">
        <v>40</v>
      </c>
      <c r="M412" s="88" t="s">
        <v>54</v>
      </c>
      <c r="N412" s="88" t="s">
        <v>59</v>
      </c>
      <c r="O412" s="36" t="s">
        <v>88</v>
      </c>
      <c r="P412" s="87" t="s">
        <v>1186</v>
      </c>
      <c r="Q412" s="87" t="s">
        <v>1150</v>
      </c>
      <c r="R412" s="88">
        <v>1</v>
      </c>
      <c r="S412" s="92">
        <v>13012</v>
      </c>
      <c r="T412" s="92">
        <v>600</v>
      </c>
      <c r="U412" s="92"/>
      <c r="V412" s="91">
        <f t="shared" si="165"/>
        <v>13612</v>
      </c>
      <c r="W412" s="92"/>
      <c r="X412" s="92"/>
      <c r="Y412" s="92">
        <f t="shared" si="166"/>
        <v>13612</v>
      </c>
      <c r="Z412" s="92">
        <v>957</v>
      </c>
      <c r="AA412" s="92">
        <v>661</v>
      </c>
      <c r="AB412" s="92">
        <f>102.68*3</f>
        <v>308.04000000000002</v>
      </c>
      <c r="AC412" s="92">
        <f t="shared" si="167"/>
        <v>2382.1</v>
      </c>
      <c r="AD412" s="92">
        <f t="shared" si="168"/>
        <v>408.35999999999996</v>
      </c>
      <c r="AE412" s="92">
        <f t="shared" si="169"/>
        <v>694.21199999999999</v>
      </c>
      <c r="AF412" s="92">
        <f t="shared" si="170"/>
        <v>272.24</v>
      </c>
      <c r="AG412" s="92">
        <f t="shared" si="171"/>
        <v>2538.3333333333335</v>
      </c>
      <c r="AH412" s="92">
        <f t="shared" si="172"/>
        <v>25383.333333333336</v>
      </c>
      <c r="AI412" s="92">
        <f t="shared" si="173"/>
        <v>7615</v>
      </c>
      <c r="AJ412" s="92">
        <f t="shared" si="174"/>
        <v>22256.340888888892</v>
      </c>
      <c r="AK412" s="92">
        <f t="shared" si="175"/>
        <v>267076.09066666669</v>
      </c>
      <c r="AL412" s="92"/>
      <c r="AM412" s="92"/>
      <c r="AN412" s="92"/>
      <c r="AO412" s="92"/>
      <c r="AP412" s="97"/>
      <c r="AQ412" s="94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7"/>
      <c r="BQ412" s="97"/>
      <c r="BR412" s="97"/>
      <c r="BS412" s="97"/>
      <c r="BT412" s="97"/>
      <c r="BU412" s="97"/>
      <c r="BV412" s="97"/>
      <c r="BW412" s="97"/>
      <c r="BX412" s="97"/>
      <c r="BY412" s="97"/>
      <c r="BZ412" s="97"/>
      <c r="CA412" s="97"/>
      <c r="CB412" s="97"/>
      <c r="CC412" s="97"/>
      <c r="CD412" s="97"/>
      <c r="CE412" s="97"/>
      <c r="CF412" s="97"/>
      <c r="CG412" s="97"/>
      <c r="CH412" s="97"/>
      <c r="CI412" s="97"/>
      <c r="CJ412" s="97"/>
      <c r="CK412" s="97"/>
      <c r="CL412" s="97"/>
      <c r="CM412" s="97"/>
      <c r="CN412" s="97"/>
      <c r="CO412" s="97"/>
      <c r="CP412" s="97"/>
      <c r="CQ412" s="97"/>
      <c r="CR412" s="97"/>
      <c r="CS412" s="97"/>
      <c r="CT412" s="97"/>
      <c r="CU412" s="97"/>
      <c r="CV412" s="97"/>
      <c r="CW412" s="97"/>
      <c r="CX412" s="97"/>
      <c r="CY412" s="97"/>
      <c r="CZ412" s="97"/>
      <c r="DA412" s="97"/>
      <c r="DB412" s="97"/>
      <c r="DC412" s="97"/>
      <c r="DD412" s="97"/>
      <c r="DE412" s="97"/>
      <c r="DF412" s="97"/>
      <c r="DG412" s="97"/>
      <c r="DH412" s="97"/>
      <c r="DI412" s="97"/>
      <c r="DJ412" s="97"/>
      <c r="DK412" s="97"/>
      <c r="DL412" s="97"/>
      <c r="DM412" s="97"/>
      <c r="DN412" s="97"/>
      <c r="DO412" s="97"/>
      <c r="DP412" s="97"/>
      <c r="DQ412" s="97"/>
      <c r="DR412" s="97"/>
      <c r="DS412" s="97"/>
      <c r="DT412" s="97"/>
      <c r="DU412" s="97"/>
      <c r="DV412" s="97"/>
      <c r="DW412" s="97"/>
      <c r="DX412" s="97"/>
      <c r="DY412" s="97"/>
      <c r="DZ412" s="97"/>
      <c r="EA412" s="97"/>
      <c r="EB412" s="97"/>
      <c r="EC412" s="97"/>
      <c r="ED412" s="97"/>
      <c r="EE412" s="97"/>
      <c r="EF412" s="97"/>
      <c r="EG412" s="97"/>
      <c r="EH412" s="97"/>
      <c r="EI412" s="97"/>
      <c r="EJ412" s="97"/>
      <c r="EK412" s="97"/>
      <c r="EL412" s="97"/>
      <c r="EM412" s="97"/>
      <c r="EN412" s="97"/>
      <c r="EO412" s="97"/>
      <c r="EP412" s="97"/>
      <c r="EQ412" s="97"/>
      <c r="ER412" s="97"/>
      <c r="ES412" s="97"/>
      <c r="ET412" s="97"/>
      <c r="EU412" s="97"/>
      <c r="EV412" s="97"/>
      <c r="EW412" s="97"/>
      <c r="EX412" s="97"/>
      <c r="EY412" s="97"/>
      <c r="EZ412" s="97"/>
      <c r="FA412" s="97"/>
      <c r="FB412" s="97"/>
      <c r="FC412" s="97"/>
      <c r="FD412" s="97"/>
      <c r="FE412" s="97"/>
      <c r="FF412" s="97"/>
      <c r="FG412" s="97"/>
      <c r="FH412" s="97"/>
      <c r="FI412" s="97"/>
      <c r="FJ412" s="97"/>
      <c r="FK412" s="97"/>
      <c r="FL412" s="97"/>
      <c r="FM412" s="97"/>
      <c r="FN412" s="97"/>
      <c r="FO412" s="97"/>
      <c r="FP412" s="97"/>
      <c r="FQ412" s="97"/>
      <c r="FR412" s="97"/>
      <c r="FS412" s="97"/>
      <c r="FT412" s="97"/>
      <c r="FU412" s="97"/>
      <c r="FV412" s="97"/>
      <c r="FW412" s="97"/>
      <c r="FX412" s="97"/>
      <c r="FY412" s="97"/>
      <c r="FZ412" s="97"/>
      <c r="GA412" s="97"/>
      <c r="GB412" s="97"/>
      <c r="GC412" s="97"/>
      <c r="GD412" s="97"/>
      <c r="GE412" s="97"/>
      <c r="GF412" s="97"/>
      <c r="GG412" s="97"/>
      <c r="GH412" s="97"/>
      <c r="GI412" s="97"/>
      <c r="GJ412" s="97"/>
      <c r="GK412" s="97"/>
      <c r="GL412" s="97"/>
      <c r="GM412" s="97"/>
      <c r="GN412" s="97"/>
      <c r="GO412" s="97"/>
      <c r="GP412" s="97"/>
      <c r="GQ412" s="97"/>
      <c r="GR412" s="97"/>
      <c r="GS412" s="97"/>
      <c r="GT412" s="97"/>
      <c r="GU412" s="97"/>
      <c r="GV412" s="97"/>
      <c r="GW412" s="97"/>
      <c r="GX412" s="97"/>
      <c r="GY412" s="97"/>
      <c r="GZ412" s="97"/>
      <c r="HA412" s="97"/>
      <c r="HB412" s="97"/>
      <c r="HC412" s="97"/>
      <c r="HD412" s="97"/>
      <c r="HE412" s="97"/>
      <c r="HF412" s="97"/>
      <c r="HG412" s="97"/>
      <c r="HH412" s="97"/>
      <c r="HI412" s="97"/>
      <c r="HJ412" s="97"/>
      <c r="HK412" s="97"/>
      <c r="HL412" s="97"/>
      <c r="HM412" s="97"/>
      <c r="HN412" s="97"/>
      <c r="HO412" s="97"/>
      <c r="HP412" s="97"/>
      <c r="HQ412" s="97"/>
      <c r="HR412" s="97"/>
      <c r="HS412" s="97"/>
      <c r="HT412" s="97"/>
      <c r="HU412" s="97"/>
      <c r="HV412" s="97"/>
      <c r="HW412" s="97"/>
      <c r="HX412" s="97"/>
      <c r="HY412" s="97"/>
      <c r="HZ412" s="97"/>
      <c r="IA412" s="97"/>
      <c r="IB412" s="97"/>
      <c r="IC412" s="97"/>
      <c r="ID412" s="97"/>
      <c r="IE412" s="97"/>
      <c r="IF412" s="97"/>
      <c r="IG412" s="97"/>
      <c r="IH412" s="97"/>
      <c r="II412" s="97"/>
      <c r="IJ412" s="97"/>
      <c r="IK412" s="97"/>
      <c r="IL412" s="97"/>
      <c r="IM412" s="97"/>
      <c r="IN412" s="97"/>
      <c r="IO412" s="97"/>
      <c r="IP412" s="97"/>
      <c r="IQ412" s="97"/>
      <c r="IR412" s="97"/>
      <c r="IS412" s="97"/>
      <c r="IT412" s="97"/>
      <c r="IU412" s="97"/>
      <c r="IV412" s="97"/>
      <c r="IW412" s="97"/>
      <c r="IX412" s="97"/>
      <c r="IY412" s="97"/>
      <c r="IZ412" s="97"/>
      <c r="JA412" s="97"/>
      <c r="JB412" s="97"/>
      <c r="JC412" s="97"/>
      <c r="JD412" s="97"/>
      <c r="JE412" s="97"/>
      <c r="JF412" s="97"/>
      <c r="JG412" s="97"/>
      <c r="JH412" s="97"/>
      <c r="JI412" s="97"/>
      <c r="JJ412" s="97"/>
      <c r="JK412" s="97"/>
      <c r="JL412" s="97"/>
      <c r="JM412" s="97"/>
      <c r="JN412" s="97"/>
      <c r="JO412" s="97"/>
      <c r="JP412" s="97"/>
      <c r="JQ412" s="97"/>
      <c r="JR412" s="97"/>
      <c r="JS412" s="97"/>
      <c r="JT412" s="97"/>
      <c r="JU412" s="97"/>
      <c r="JV412" s="97"/>
      <c r="JW412" s="97"/>
      <c r="JX412" s="97"/>
      <c r="JY412" s="97"/>
      <c r="JZ412" s="97"/>
      <c r="KA412" s="97"/>
      <c r="KB412" s="97"/>
      <c r="KC412" s="97"/>
      <c r="KD412" s="97"/>
      <c r="KE412" s="97"/>
      <c r="KF412" s="97"/>
      <c r="KG412" s="97"/>
      <c r="KH412" s="97"/>
      <c r="KI412" s="97"/>
      <c r="KJ412" s="97"/>
      <c r="KK412" s="97"/>
      <c r="KL412" s="97"/>
      <c r="KM412" s="97"/>
      <c r="KN412" s="97"/>
      <c r="KO412" s="97"/>
      <c r="KP412" s="97"/>
      <c r="KQ412" s="97"/>
      <c r="KR412" s="97"/>
      <c r="KS412" s="97"/>
      <c r="KT412" s="97"/>
      <c r="KU412" s="97"/>
      <c r="KV412" s="97"/>
      <c r="KW412" s="97"/>
      <c r="KX412" s="97"/>
      <c r="KY412" s="97"/>
      <c r="KZ412" s="97"/>
      <c r="LA412" s="97"/>
      <c r="LB412" s="97"/>
      <c r="LC412" s="97"/>
      <c r="LD412" s="97"/>
      <c r="LE412" s="97"/>
      <c r="LF412" s="97"/>
      <c r="LG412" s="97"/>
      <c r="LH412" s="97"/>
      <c r="LI412" s="97"/>
      <c r="LJ412" s="97"/>
      <c r="LK412" s="97"/>
      <c r="LL412" s="97"/>
      <c r="LM412" s="97"/>
      <c r="LN412" s="97"/>
      <c r="LO412" s="97"/>
      <c r="LP412" s="97"/>
      <c r="LQ412" s="97"/>
      <c r="LR412" s="97"/>
      <c r="LS412" s="97"/>
      <c r="LT412" s="97"/>
      <c r="LU412" s="97"/>
      <c r="LV412" s="97"/>
      <c r="LW412" s="97"/>
      <c r="LX412" s="97"/>
      <c r="LY412" s="97"/>
      <c r="LZ412" s="97"/>
      <c r="MA412" s="97"/>
      <c r="MB412" s="97"/>
      <c r="MC412" s="97"/>
      <c r="MD412" s="97"/>
      <c r="ME412" s="97"/>
      <c r="MF412" s="97"/>
      <c r="MG412" s="97"/>
      <c r="MH412" s="97"/>
      <c r="MI412" s="97"/>
      <c r="MJ412" s="97"/>
      <c r="MK412" s="97"/>
      <c r="ML412" s="97"/>
      <c r="MM412" s="97"/>
      <c r="MN412" s="97"/>
      <c r="MO412" s="97"/>
      <c r="MP412" s="97"/>
      <c r="MQ412" s="97"/>
      <c r="MR412" s="97"/>
      <c r="MS412" s="97"/>
      <c r="MT412" s="97"/>
      <c r="MU412" s="97"/>
      <c r="MV412" s="97"/>
      <c r="MW412" s="97"/>
      <c r="MX412" s="97"/>
      <c r="MY412" s="97"/>
      <c r="MZ412" s="97"/>
      <c r="NA412" s="97"/>
      <c r="NB412" s="97"/>
      <c r="NC412" s="97"/>
      <c r="ND412" s="97"/>
      <c r="NE412" s="97"/>
      <c r="NF412" s="97"/>
      <c r="NG412" s="97"/>
      <c r="NH412" s="97"/>
      <c r="NI412" s="97"/>
      <c r="NJ412" s="97"/>
      <c r="NK412" s="97"/>
      <c r="NL412" s="97"/>
      <c r="NM412" s="97"/>
      <c r="NN412" s="97"/>
      <c r="NO412" s="97"/>
      <c r="NP412" s="97"/>
      <c r="NQ412" s="97"/>
      <c r="NR412" s="97"/>
      <c r="NS412" s="97"/>
      <c r="NT412" s="97"/>
      <c r="NU412" s="97"/>
      <c r="NV412" s="97"/>
      <c r="NW412" s="97"/>
      <c r="NX412" s="97"/>
      <c r="NY412" s="97"/>
      <c r="NZ412" s="97"/>
      <c r="OA412" s="97"/>
      <c r="OB412" s="97"/>
      <c r="OC412" s="97"/>
      <c r="OD412" s="97"/>
      <c r="OE412" s="97"/>
      <c r="OF412" s="97"/>
      <c r="OG412" s="97"/>
      <c r="OH412" s="97"/>
      <c r="OI412" s="97"/>
      <c r="OJ412" s="97"/>
      <c r="OK412" s="97"/>
      <c r="OL412" s="97"/>
      <c r="OM412" s="97"/>
      <c r="ON412" s="97"/>
      <c r="OO412" s="97"/>
      <c r="OP412" s="97"/>
      <c r="OQ412" s="97"/>
      <c r="OR412" s="97"/>
      <c r="OS412" s="97"/>
      <c r="OT412" s="97"/>
      <c r="OU412" s="97"/>
      <c r="OV412" s="97"/>
      <c r="OW412" s="97"/>
      <c r="OX412" s="97"/>
      <c r="OY412" s="97"/>
      <c r="OZ412" s="97"/>
      <c r="PA412" s="97"/>
      <c r="PB412" s="97"/>
      <c r="PC412" s="97"/>
      <c r="PD412" s="97"/>
      <c r="PE412" s="97"/>
      <c r="PF412" s="97"/>
      <c r="PG412" s="97"/>
      <c r="PH412" s="97"/>
      <c r="PI412" s="97"/>
      <c r="PJ412" s="97"/>
      <c r="PK412" s="97"/>
      <c r="PL412" s="97"/>
      <c r="PM412" s="97"/>
      <c r="PN412" s="97"/>
      <c r="PO412" s="97"/>
      <c r="PP412" s="97"/>
      <c r="PQ412" s="97"/>
      <c r="PR412" s="97"/>
      <c r="PS412" s="97"/>
      <c r="PT412" s="97"/>
      <c r="PU412" s="97"/>
      <c r="PV412" s="97"/>
      <c r="PW412" s="97"/>
      <c r="PX412" s="97"/>
      <c r="PY412" s="97"/>
      <c r="PZ412" s="97"/>
      <c r="QA412" s="97"/>
      <c r="QB412" s="97"/>
      <c r="QC412" s="97"/>
      <c r="QD412" s="97"/>
      <c r="QE412" s="97"/>
      <c r="QF412" s="97"/>
      <c r="QG412" s="97"/>
      <c r="QH412" s="97"/>
      <c r="QI412" s="97"/>
      <c r="QJ412" s="97"/>
      <c r="QK412" s="97"/>
      <c r="QL412" s="97"/>
      <c r="QM412" s="97"/>
      <c r="QN412" s="97"/>
      <c r="QO412" s="97"/>
      <c r="QP412" s="97"/>
      <c r="QQ412" s="97"/>
      <c r="QR412" s="97"/>
      <c r="QS412" s="97"/>
      <c r="QT412" s="97"/>
      <c r="QU412" s="97"/>
      <c r="QV412" s="97"/>
      <c r="QW412" s="97"/>
      <c r="QX412" s="97"/>
      <c r="QY412" s="97"/>
      <c r="QZ412" s="97"/>
      <c r="RA412" s="97"/>
      <c r="RB412" s="97"/>
      <c r="RC412" s="97"/>
      <c r="RD412" s="97"/>
      <c r="RE412" s="97"/>
      <c r="RF412" s="97"/>
      <c r="RG412" s="97"/>
      <c r="RH412" s="97"/>
      <c r="RI412" s="97"/>
      <c r="RJ412" s="97"/>
      <c r="RK412" s="97"/>
      <c r="RL412" s="97"/>
      <c r="RM412" s="97"/>
      <c r="RN412" s="97"/>
      <c r="RO412" s="97"/>
      <c r="RP412" s="97"/>
      <c r="RQ412" s="97"/>
      <c r="RR412" s="97"/>
      <c r="RS412" s="97"/>
      <c r="RT412" s="97"/>
      <c r="RU412" s="97"/>
      <c r="RV412" s="97"/>
      <c r="RW412" s="97"/>
      <c r="RX412" s="97"/>
      <c r="RY412" s="97"/>
      <c r="RZ412" s="97"/>
      <c r="SA412" s="97"/>
      <c r="SB412" s="97"/>
      <c r="SC412" s="97"/>
      <c r="SD412" s="97"/>
      <c r="SE412" s="97"/>
      <c r="SF412" s="97"/>
      <c r="SG412" s="97"/>
      <c r="SH412" s="97"/>
      <c r="SI412" s="97"/>
      <c r="SJ412" s="97"/>
      <c r="SK412" s="97"/>
      <c r="SL412" s="97"/>
      <c r="SM412" s="97"/>
      <c r="SN412" s="97"/>
      <c r="SO412" s="97"/>
      <c r="SP412" s="97"/>
      <c r="SQ412" s="97"/>
      <c r="SR412" s="97"/>
      <c r="SS412" s="97"/>
      <c r="ST412" s="97"/>
      <c r="SU412" s="97"/>
      <c r="SV412" s="97"/>
      <c r="SW412" s="97"/>
      <c r="SX412" s="97"/>
      <c r="SY412" s="97"/>
      <c r="SZ412" s="97"/>
      <c r="TA412" s="97"/>
      <c r="TB412" s="97"/>
      <c r="TC412" s="97"/>
      <c r="TD412" s="97"/>
      <c r="TE412" s="97"/>
      <c r="TF412" s="97"/>
      <c r="TG412" s="97"/>
      <c r="TH412" s="97"/>
      <c r="TI412" s="97"/>
      <c r="TJ412" s="97"/>
      <c r="TK412" s="97"/>
      <c r="TL412" s="97"/>
      <c r="TM412" s="97"/>
      <c r="TN412" s="97"/>
      <c r="TO412" s="97"/>
      <c r="TP412" s="97"/>
      <c r="TQ412" s="97"/>
      <c r="TR412" s="97"/>
      <c r="TS412" s="97"/>
      <c r="TT412" s="97"/>
      <c r="TU412" s="97"/>
      <c r="TV412" s="97"/>
      <c r="TW412" s="97"/>
      <c r="TX412" s="97"/>
      <c r="TY412" s="97"/>
      <c r="TZ412" s="97"/>
      <c r="UA412" s="97"/>
      <c r="UB412" s="97"/>
      <c r="UC412" s="97"/>
      <c r="UD412" s="97"/>
      <c r="UE412" s="97"/>
      <c r="UF412" s="97"/>
      <c r="UG412" s="97"/>
      <c r="UH412" s="97"/>
      <c r="UI412" s="97"/>
      <c r="UJ412" s="97"/>
      <c r="UK412" s="97"/>
      <c r="UL412" s="97"/>
      <c r="UM412" s="97"/>
      <c r="UN412" s="97"/>
      <c r="UO412" s="97"/>
      <c r="UP412" s="97"/>
      <c r="UQ412" s="97"/>
      <c r="UR412" s="97"/>
      <c r="US412" s="97"/>
      <c r="UT412" s="97"/>
      <c r="UU412" s="97"/>
      <c r="UV412" s="97"/>
      <c r="UW412" s="97"/>
      <c r="UX412" s="97"/>
      <c r="UY412" s="97"/>
      <c r="UZ412" s="97"/>
      <c r="VA412" s="97"/>
      <c r="VB412" s="97"/>
      <c r="VC412" s="97"/>
      <c r="VD412" s="97"/>
      <c r="VE412" s="97"/>
      <c r="VF412" s="97"/>
    </row>
    <row r="413" spans="1:578" s="98" customFormat="1" ht="15">
      <c r="A413" s="84">
        <v>39</v>
      </c>
      <c r="B413" s="29" t="s">
        <v>43</v>
      </c>
      <c r="C413" s="85" t="s">
        <v>44</v>
      </c>
      <c r="D413" s="86">
        <v>203</v>
      </c>
      <c r="E413" s="85" t="s">
        <v>45</v>
      </c>
      <c r="F413" s="29" t="s">
        <v>46</v>
      </c>
      <c r="G413" s="29" t="s">
        <v>990</v>
      </c>
      <c r="H413" s="26" t="s">
        <v>991</v>
      </c>
      <c r="I413" s="89">
        <v>39371</v>
      </c>
      <c r="J413" s="90"/>
      <c r="K413" s="90">
        <v>11</v>
      </c>
      <c r="L413" s="88">
        <v>40</v>
      </c>
      <c r="M413" s="88" t="s">
        <v>54</v>
      </c>
      <c r="N413" s="88" t="s">
        <v>50</v>
      </c>
      <c r="O413" s="36" t="s">
        <v>992</v>
      </c>
      <c r="P413" s="87" t="s">
        <v>1188</v>
      </c>
      <c r="Q413" s="87" t="s">
        <v>1150</v>
      </c>
      <c r="R413" s="88">
        <v>1</v>
      </c>
      <c r="S413" s="91">
        <v>14133</v>
      </c>
      <c r="T413" s="91">
        <v>600</v>
      </c>
      <c r="U413" s="91"/>
      <c r="V413" s="91">
        <f t="shared" si="165"/>
        <v>14733</v>
      </c>
      <c r="W413" s="92"/>
      <c r="X413" s="92"/>
      <c r="Y413" s="92">
        <f t="shared" si="166"/>
        <v>14733</v>
      </c>
      <c r="Z413" s="91">
        <v>1093</v>
      </c>
      <c r="AA413" s="91">
        <v>679</v>
      </c>
      <c r="AB413" s="92">
        <f>102.68*3</f>
        <v>308.04000000000002</v>
      </c>
      <c r="AC413" s="92">
        <f t="shared" si="167"/>
        <v>2578.2749999999996</v>
      </c>
      <c r="AD413" s="92">
        <f t="shared" si="168"/>
        <v>441.99</v>
      </c>
      <c r="AE413" s="92">
        <f t="shared" si="169"/>
        <v>751.38299999999992</v>
      </c>
      <c r="AF413" s="92">
        <f t="shared" si="170"/>
        <v>294.66000000000003</v>
      </c>
      <c r="AG413" s="92">
        <f t="shared" si="171"/>
        <v>2750.833333333333</v>
      </c>
      <c r="AH413" s="92">
        <f t="shared" si="172"/>
        <v>27508.333333333332</v>
      </c>
      <c r="AI413" s="92">
        <f t="shared" si="173"/>
        <v>8252.5</v>
      </c>
      <c r="AJ413" s="92">
        <f t="shared" si="174"/>
        <v>24088.65355555556</v>
      </c>
      <c r="AK413" s="92">
        <f t="shared" si="175"/>
        <v>289063.84266666672</v>
      </c>
      <c r="AL413" s="92"/>
      <c r="AM413" s="92"/>
      <c r="AN413" s="92"/>
      <c r="AO413" s="92"/>
      <c r="AP413" s="97"/>
      <c r="AQ413" s="94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  <c r="BR413" s="97"/>
      <c r="BS413" s="97"/>
      <c r="BT413" s="97"/>
      <c r="BU413" s="97"/>
      <c r="BV413" s="97"/>
      <c r="BW413" s="97"/>
      <c r="BX413" s="97"/>
      <c r="BY413" s="97"/>
      <c r="BZ413" s="97"/>
      <c r="CA413" s="97"/>
      <c r="CB413" s="97"/>
      <c r="CC413" s="97"/>
      <c r="CD413" s="97"/>
      <c r="CE413" s="97"/>
      <c r="CF413" s="97"/>
      <c r="CG413" s="97"/>
      <c r="CH413" s="97"/>
      <c r="CI413" s="97"/>
      <c r="CJ413" s="97"/>
      <c r="CK413" s="97"/>
      <c r="CL413" s="97"/>
      <c r="CM413" s="97"/>
      <c r="CN413" s="97"/>
      <c r="CO413" s="97"/>
      <c r="CP413" s="97"/>
      <c r="CQ413" s="97"/>
      <c r="CR413" s="97"/>
      <c r="CS413" s="97"/>
      <c r="CT413" s="97"/>
      <c r="CU413" s="97"/>
      <c r="CV413" s="97"/>
      <c r="CW413" s="97"/>
      <c r="CX413" s="97"/>
      <c r="CY413" s="97"/>
      <c r="CZ413" s="97"/>
      <c r="DA413" s="97"/>
      <c r="DB413" s="97"/>
      <c r="DC413" s="97"/>
      <c r="DD413" s="97"/>
      <c r="DE413" s="97"/>
      <c r="DF413" s="97"/>
      <c r="DG413" s="97"/>
      <c r="DH413" s="97"/>
      <c r="DI413" s="97"/>
      <c r="DJ413" s="97"/>
      <c r="DK413" s="97"/>
      <c r="DL413" s="97"/>
      <c r="DM413" s="97"/>
      <c r="DN413" s="97"/>
      <c r="DO413" s="97"/>
      <c r="DP413" s="97"/>
      <c r="DQ413" s="97"/>
      <c r="DR413" s="97"/>
      <c r="DS413" s="97"/>
      <c r="DT413" s="97"/>
      <c r="DU413" s="97"/>
      <c r="DV413" s="97"/>
      <c r="DW413" s="97"/>
      <c r="DX413" s="97"/>
      <c r="DY413" s="97"/>
      <c r="DZ413" s="97"/>
      <c r="EA413" s="97"/>
      <c r="EB413" s="97"/>
      <c r="EC413" s="97"/>
      <c r="ED413" s="97"/>
      <c r="EE413" s="97"/>
      <c r="EF413" s="97"/>
      <c r="EG413" s="97"/>
      <c r="EH413" s="97"/>
      <c r="EI413" s="97"/>
      <c r="EJ413" s="97"/>
      <c r="EK413" s="97"/>
      <c r="EL413" s="97"/>
      <c r="EM413" s="97"/>
      <c r="EN413" s="97"/>
      <c r="EO413" s="97"/>
      <c r="EP413" s="97"/>
      <c r="EQ413" s="97"/>
      <c r="ER413" s="97"/>
      <c r="ES413" s="97"/>
      <c r="ET413" s="97"/>
      <c r="EU413" s="97"/>
      <c r="EV413" s="97"/>
      <c r="EW413" s="97"/>
      <c r="EX413" s="97"/>
      <c r="EY413" s="97"/>
      <c r="EZ413" s="97"/>
      <c r="FA413" s="97"/>
      <c r="FB413" s="97"/>
      <c r="FC413" s="97"/>
      <c r="FD413" s="97"/>
      <c r="FE413" s="97"/>
      <c r="FF413" s="97"/>
      <c r="FG413" s="97"/>
      <c r="FH413" s="97"/>
      <c r="FI413" s="97"/>
      <c r="FJ413" s="97"/>
      <c r="FK413" s="97"/>
      <c r="FL413" s="97"/>
      <c r="FM413" s="97"/>
      <c r="FN413" s="97"/>
      <c r="FO413" s="97"/>
      <c r="FP413" s="97"/>
      <c r="FQ413" s="97"/>
      <c r="FR413" s="97"/>
      <c r="FS413" s="97"/>
      <c r="FT413" s="97"/>
      <c r="FU413" s="97"/>
      <c r="FV413" s="97"/>
      <c r="FW413" s="97"/>
      <c r="FX413" s="97"/>
      <c r="FY413" s="97"/>
      <c r="FZ413" s="97"/>
      <c r="GA413" s="97"/>
      <c r="GB413" s="97"/>
      <c r="GC413" s="97"/>
      <c r="GD413" s="97"/>
      <c r="GE413" s="97"/>
      <c r="GF413" s="97"/>
      <c r="GG413" s="97"/>
      <c r="GH413" s="97"/>
      <c r="GI413" s="97"/>
      <c r="GJ413" s="97"/>
      <c r="GK413" s="97"/>
      <c r="GL413" s="97"/>
      <c r="GM413" s="97"/>
      <c r="GN413" s="97"/>
      <c r="GO413" s="97"/>
      <c r="GP413" s="97"/>
      <c r="GQ413" s="97"/>
      <c r="GR413" s="97"/>
      <c r="GS413" s="97"/>
      <c r="GT413" s="97"/>
      <c r="GU413" s="97"/>
      <c r="GV413" s="97"/>
      <c r="GW413" s="97"/>
      <c r="GX413" s="97"/>
      <c r="GY413" s="97"/>
      <c r="GZ413" s="97"/>
      <c r="HA413" s="97"/>
      <c r="HB413" s="97"/>
      <c r="HC413" s="97"/>
      <c r="HD413" s="97"/>
      <c r="HE413" s="97"/>
      <c r="HF413" s="97"/>
      <c r="HG413" s="97"/>
      <c r="HH413" s="97"/>
      <c r="HI413" s="97"/>
      <c r="HJ413" s="97"/>
      <c r="HK413" s="97"/>
      <c r="HL413" s="97"/>
      <c r="HM413" s="97"/>
      <c r="HN413" s="97"/>
      <c r="HO413" s="97"/>
      <c r="HP413" s="97"/>
      <c r="HQ413" s="97"/>
      <c r="HR413" s="97"/>
      <c r="HS413" s="97"/>
      <c r="HT413" s="97"/>
      <c r="HU413" s="97"/>
      <c r="HV413" s="97"/>
      <c r="HW413" s="97"/>
      <c r="HX413" s="97"/>
      <c r="HY413" s="97"/>
      <c r="HZ413" s="97"/>
      <c r="IA413" s="97"/>
      <c r="IB413" s="97"/>
      <c r="IC413" s="97"/>
      <c r="ID413" s="97"/>
      <c r="IE413" s="97"/>
      <c r="IF413" s="97"/>
      <c r="IG413" s="97"/>
      <c r="IH413" s="97"/>
      <c r="II413" s="97"/>
      <c r="IJ413" s="97"/>
      <c r="IK413" s="97"/>
      <c r="IL413" s="97"/>
      <c r="IM413" s="97"/>
      <c r="IN413" s="97"/>
      <c r="IO413" s="97"/>
      <c r="IP413" s="97"/>
      <c r="IQ413" s="97"/>
      <c r="IR413" s="97"/>
      <c r="IS413" s="97"/>
      <c r="IT413" s="97"/>
      <c r="IU413" s="97"/>
      <c r="IV413" s="97"/>
      <c r="IW413" s="97"/>
      <c r="IX413" s="97"/>
      <c r="IY413" s="97"/>
      <c r="IZ413" s="97"/>
      <c r="JA413" s="97"/>
      <c r="JB413" s="97"/>
      <c r="JC413" s="97"/>
      <c r="JD413" s="97"/>
      <c r="JE413" s="97"/>
      <c r="JF413" s="97"/>
      <c r="JG413" s="97"/>
      <c r="JH413" s="97"/>
      <c r="JI413" s="97"/>
      <c r="JJ413" s="97"/>
      <c r="JK413" s="97"/>
      <c r="JL413" s="97"/>
      <c r="JM413" s="97"/>
      <c r="JN413" s="97"/>
      <c r="JO413" s="97"/>
      <c r="JP413" s="97"/>
      <c r="JQ413" s="97"/>
      <c r="JR413" s="97"/>
      <c r="JS413" s="97"/>
      <c r="JT413" s="97"/>
      <c r="JU413" s="97"/>
      <c r="JV413" s="97"/>
      <c r="JW413" s="97"/>
      <c r="JX413" s="97"/>
      <c r="JY413" s="97"/>
      <c r="JZ413" s="97"/>
      <c r="KA413" s="97"/>
      <c r="KB413" s="97"/>
      <c r="KC413" s="97"/>
      <c r="KD413" s="97"/>
      <c r="KE413" s="97"/>
      <c r="KF413" s="97"/>
      <c r="KG413" s="97"/>
      <c r="KH413" s="97"/>
      <c r="KI413" s="97"/>
      <c r="KJ413" s="97"/>
      <c r="KK413" s="97"/>
      <c r="KL413" s="97"/>
      <c r="KM413" s="97"/>
      <c r="KN413" s="97"/>
      <c r="KO413" s="97"/>
      <c r="KP413" s="97"/>
      <c r="KQ413" s="97"/>
      <c r="KR413" s="97"/>
      <c r="KS413" s="97"/>
      <c r="KT413" s="97"/>
      <c r="KU413" s="97"/>
      <c r="KV413" s="97"/>
      <c r="KW413" s="97"/>
      <c r="KX413" s="97"/>
      <c r="KY413" s="97"/>
      <c r="KZ413" s="97"/>
      <c r="LA413" s="97"/>
      <c r="LB413" s="97"/>
      <c r="LC413" s="97"/>
      <c r="LD413" s="97"/>
      <c r="LE413" s="97"/>
      <c r="LF413" s="97"/>
      <c r="LG413" s="97"/>
      <c r="LH413" s="97"/>
      <c r="LI413" s="97"/>
      <c r="LJ413" s="97"/>
      <c r="LK413" s="97"/>
      <c r="LL413" s="97"/>
      <c r="LM413" s="97"/>
      <c r="LN413" s="97"/>
      <c r="LO413" s="97"/>
      <c r="LP413" s="97"/>
      <c r="LQ413" s="97"/>
      <c r="LR413" s="97"/>
      <c r="LS413" s="97"/>
      <c r="LT413" s="97"/>
      <c r="LU413" s="97"/>
      <c r="LV413" s="97"/>
      <c r="LW413" s="97"/>
      <c r="LX413" s="97"/>
      <c r="LY413" s="97"/>
      <c r="LZ413" s="97"/>
      <c r="MA413" s="97"/>
      <c r="MB413" s="97"/>
      <c r="MC413" s="97"/>
      <c r="MD413" s="97"/>
      <c r="ME413" s="97"/>
      <c r="MF413" s="97"/>
      <c r="MG413" s="97"/>
      <c r="MH413" s="97"/>
      <c r="MI413" s="97"/>
      <c r="MJ413" s="97"/>
      <c r="MK413" s="97"/>
      <c r="ML413" s="97"/>
      <c r="MM413" s="97"/>
      <c r="MN413" s="97"/>
      <c r="MO413" s="97"/>
      <c r="MP413" s="97"/>
      <c r="MQ413" s="97"/>
      <c r="MR413" s="97"/>
      <c r="MS413" s="97"/>
      <c r="MT413" s="97"/>
      <c r="MU413" s="97"/>
      <c r="MV413" s="97"/>
      <c r="MW413" s="97"/>
      <c r="MX413" s="97"/>
      <c r="MY413" s="97"/>
      <c r="MZ413" s="97"/>
      <c r="NA413" s="97"/>
      <c r="NB413" s="97"/>
      <c r="NC413" s="97"/>
      <c r="ND413" s="97"/>
      <c r="NE413" s="97"/>
      <c r="NF413" s="97"/>
      <c r="NG413" s="97"/>
      <c r="NH413" s="97"/>
      <c r="NI413" s="97"/>
      <c r="NJ413" s="97"/>
      <c r="NK413" s="97"/>
      <c r="NL413" s="97"/>
      <c r="NM413" s="97"/>
      <c r="NN413" s="97"/>
      <c r="NO413" s="97"/>
      <c r="NP413" s="97"/>
      <c r="NQ413" s="97"/>
      <c r="NR413" s="97"/>
      <c r="NS413" s="97"/>
      <c r="NT413" s="97"/>
      <c r="NU413" s="97"/>
      <c r="NV413" s="97"/>
      <c r="NW413" s="97"/>
      <c r="NX413" s="97"/>
      <c r="NY413" s="97"/>
      <c r="NZ413" s="97"/>
      <c r="OA413" s="97"/>
      <c r="OB413" s="97"/>
      <c r="OC413" s="97"/>
      <c r="OD413" s="97"/>
      <c r="OE413" s="97"/>
      <c r="OF413" s="97"/>
      <c r="OG413" s="97"/>
      <c r="OH413" s="97"/>
      <c r="OI413" s="97"/>
      <c r="OJ413" s="97"/>
      <c r="OK413" s="97"/>
      <c r="OL413" s="97"/>
      <c r="OM413" s="97"/>
      <c r="ON413" s="97"/>
      <c r="OO413" s="97"/>
      <c r="OP413" s="97"/>
      <c r="OQ413" s="97"/>
      <c r="OR413" s="97"/>
      <c r="OS413" s="97"/>
      <c r="OT413" s="97"/>
      <c r="OU413" s="97"/>
      <c r="OV413" s="97"/>
      <c r="OW413" s="97"/>
      <c r="OX413" s="97"/>
      <c r="OY413" s="97"/>
      <c r="OZ413" s="97"/>
      <c r="PA413" s="97"/>
      <c r="PB413" s="97"/>
      <c r="PC413" s="97"/>
      <c r="PD413" s="97"/>
      <c r="PE413" s="97"/>
      <c r="PF413" s="97"/>
      <c r="PG413" s="97"/>
      <c r="PH413" s="97"/>
      <c r="PI413" s="97"/>
      <c r="PJ413" s="97"/>
      <c r="PK413" s="97"/>
      <c r="PL413" s="97"/>
      <c r="PM413" s="97"/>
      <c r="PN413" s="97"/>
      <c r="PO413" s="97"/>
      <c r="PP413" s="97"/>
      <c r="PQ413" s="97"/>
      <c r="PR413" s="97"/>
      <c r="PS413" s="97"/>
      <c r="PT413" s="97"/>
      <c r="PU413" s="97"/>
      <c r="PV413" s="97"/>
      <c r="PW413" s="97"/>
      <c r="PX413" s="97"/>
      <c r="PY413" s="97"/>
      <c r="PZ413" s="97"/>
      <c r="QA413" s="97"/>
      <c r="QB413" s="97"/>
      <c r="QC413" s="97"/>
      <c r="QD413" s="97"/>
      <c r="QE413" s="97"/>
      <c r="QF413" s="97"/>
      <c r="QG413" s="97"/>
      <c r="QH413" s="97"/>
      <c r="QI413" s="97"/>
      <c r="QJ413" s="97"/>
      <c r="QK413" s="97"/>
      <c r="QL413" s="97"/>
      <c r="QM413" s="97"/>
      <c r="QN413" s="97"/>
      <c r="QO413" s="97"/>
      <c r="QP413" s="97"/>
      <c r="QQ413" s="97"/>
      <c r="QR413" s="97"/>
      <c r="QS413" s="97"/>
      <c r="QT413" s="97"/>
      <c r="QU413" s="97"/>
      <c r="QV413" s="97"/>
      <c r="QW413" s="97"/>
      <c r="QX413" s="97"/>
      <c r="QY413" s="97"/>
      <c r="QZ413" s="97"/>
      <c r="RA413" s="97"/>
      <c r="RB413" s="97"/>
      <c r="RC413" s="97"/>
      <c r="RD413" s="97"/>
      <c r="RE413" s="97"/>
      <c r="RF413" s="97"/>
      <c r="RG413" s="97"/>
      <c r="RH413" s="97"/>
      <c r="RI413" s="97"/>
      <c r="RJ413" s="97"/>
      <c r="RK413" s="97"/>
      <c r="RL413" s="97"/>
      <c r="RM413" s="97"/>
      <c r="RN413" s="97"/>
      <c r="RO413" s="97"/>
      <c r="RP413" s="97"/>
      <c r="RQ413" s="97"/>
      <c r="RR413" s="97"/>
      <c r="RS413" s="97"/>
      <c r="RT413" s="97"/>
      <c r="RU413" s="97"/>
      <c r="RV413" s="97"/>
      <c r="RW413" s="97"/>
      <c r="RX413" s="97"/>
      <c r="RY413" s="97"/>
      <c r="RZ413" s="97"/>
      <c r="SA413" s="97"/>
      <c r="SB413" s="97"/>
      <c r="SC413" s="97"/>
      <c r="SD413" s="97"/>
      <c r="SE413" s="97"/>
      <c r="SF413" s="97"/>
      <c r="SG413" s="97"/>
      <c r="SH413" s="97"/>
      <c r="SI413" s="97"/>
      <c r="SJ413" s="97"/>
      <c r="SK413" s="97"/>
      <c r="SL413" s="97"/>
      <c r="SM413" s="97"/>
      <c r="SN413" s="97"/>
      <c r="SO413" s="97"/>
      <c r="SP413" s="97"/>
      <c r="SQ413" s="97"/>
      <c r="SR413" s="97"/>
      <c r="SS413" s="97"/>
      <c r="ST413" s="97"/>
      <c r="SU413" s="97"/>
      <c r="SV413" s="97"/>
      <c r="SW413" s="97"/>
      <c r="SX413" s="97"/>
      <c r="SY413" s="97"/>
      <c r="SZ413" s="97"/>
      <c r="TA413" s="97"/>
      <c r="TB413" s="97"/>
      <c r="TC413" s="97"/>
      <c r="TD413" s="97"/>
      <c r="TE413" s="97"/>
      <c r="TF413" s="97"/>
      <c r="TG413" s="97"/>
      <c r="TH413" s="97"/>
      <c r="TI413" s="97"/>
      <c r="TJ413" s="97"/>
      <c r="TK413" s="97"/>
      <c r="TL413" s="97"/>
      <c r="TM413" s="97"/>
      <c r="TN413" s="97"/>
      <c r="TO413" s="97"/>
      <c r="TP413" s="97"/>
      <c r="TQ413" s="97"/>
      <c r="TR413" s="97"/>
      <c r="TS413" s="97"/>
      <c r="TT413" s="97"/>
      <c r="TU413" s="97"/>
      <c r="TV413" s="97"/>
      <c r="TW413" s="97"/>
      <c r="TX413" s="97"/>
      <c r="TY413" s="97"/>
      <c r="TZ413" s="97"/>
      <c r="UA413" s="97"/>
      <c r="UB413" s="97"/>
      <c r="UC413" s="97"/>
      <c r="UD413" s="97"/>
      <c r="UE413" s="97"/>
      <c r="UF413" s="97"/>
      <c r="UG413" s="97"/>
      <c r="UH413" s="97"/>
      <c r="UI413" s="97"/>
      <c r="UJ413" s="97"/>
      <c r="UK413" s="97"/>
      <c r="UL413" s="97"/>
      <c r="UM413" s="97"/>
      <c r="UN413" s="97"/>
      <c r="UO413" s="97"/>
      <c r="UP413" s="97"/>
      <c r="UQ413" s="97"/>
      <c r="UR413" s="97"/>
      <c r="US413" s="97"/>
      <c r="UT413" s="97"/>
      <c r="UU413" s="97"/>
      <c r="UV413" s="97"/>
      <c r="UW413" s="97"/>
      <c r="UX413" s="97"/>
      <c r="UY413" s="97"/>
      <c r="UZ413" s="97"/>
      <c r="VA413" s="97"/>
      <c r="VB413" s="97"/>
      <c r="VC413" s="97"/>
      <c r="VD413" s="97"/>
      <c r="VE413" s="97"/>
      <c r="VF413" s="97"/>
    </row>
    <row r="414" spans="1:578" s="98" customFormat="1" ht="15">
      <c r="A414" s="84">
        <v>40</v>
      </c>
      <c r="B414" s="29" t="s">
        <v>43</v>
      </c>
      <c r="C414" s="85" t="s">
        <v>44</v>
      </c>
      <c r="D414" s="86">
        <v>203</v>
      </c>
      <c r="E414" s="85" t="s">
        <v>45</v>
      </c>
      <c r="F414" s="29" t="s">
        <v>46</v>
      </c>
      <c r="G414" s="29" t="s">
        <v>993</v>
      </c>
      <c r="H414" s="26" t="s">
        <v>994</v>
      </c>
      <c r="I414" s="89">
        <v>36938</v>
      </c>
      <c r="J414" s="90"/>
      <c r="K414" s="90">
        <v>11</v>
      </c>
      <c r="L414" s="88">
        <v>40</v>
      </c>
      <c r="M414" s="88" t="s">
        <v>54</v>
      </c>
      <c r="N414" s="88" t="s">
        <v>50</v>
      </c>
      <c r="O414" s="36" t="s">
        <v>992</v>
      </c>
      <c r="P414" s="87" t="s">
        <v>1188</v>
      </c>
      <c r="Q414" s="87" t="s">
        <v>1150</v>
      </c>
      <c r="R414" s="88">
        <v>1</v>
      </c>
      <c r="S414" s="91">
        <v>14133</v>
      </c>
      <c r="T414" s="91">
        <v>600</v>
      </c>
      <c r="U414" s="91"/>
      <c r="V414" s="91">
        <f t="shared" si="165"/>
        <v>14733</v>
      </c>
      <c r="W414" s="92"/>
      <c r="X414" s="92"/>
      <c r="Y414" s="92">
        <f t="shared" si="166"/>
        <v>14733</v>
      </c>
      <c r="Z414" s="92">
        <v>1093</v>
      </c>
      <c r="AA414" s="92">
        <v>679</v>
      </c>
      <c r="AB414" s="93">
        <f>102.68*4</f>
        <v>410.72</v>
      </c>
      <c r="AC414" s="92">
        <f t="shared" si="167"/>
        <v>2578.2749999999996</v>
      </c>
      <c r="AD414" s="92">
        <f t="shared" si="168"/>
        <v>441.99</v>
      </c>
      <c r="AE414" s="92">
        <f t="shared" si="169"/>
        <v>751.38299999999992</v>
      </c>
      <c r="AF414" s="92">
        <f t="shared" si="170"/>
        <v>294.66000000000003</v>
      </c>
      <c r="AG414" s="92">
        <f t="shared" si="171"/>
        <v>2750.833333333333</v>
      </c>
      <c r="AH414" s="92">
        <f t="shared" si="172"/>
        <v>27508.333333333332</v>
      </c>
      <c r="AI414" s="92">
        <f t="shared" si="173"/>
        <v>8252.5</v>
      </c>
      <c r="AJ414" s="92">
        <f t="shared" si="174"/>
        <v>24191.333555555557</v>
      </c>
      <c r="AK414" s="92">
        <f t="shared" si="175"/>
        <v>290296.0026666667</v>
      </c>
      <c r="AL414" s="92"/>
      <c r="AM414" s="92"/>
      <c r="AN414" s="92"/>
      <c r="AO414" s="92"/>
      <c r="AP414" s="97"/>
      <c r="AQ414" s="94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7"/>
      <c r="BQ414" s="97"/>
      <c r="BR414" s="97"/>
      <c r="BS414" s="97"/>
      <c r="BT414" s="97"/>
      <c r="BU414" s="97"/>
      <c r="BV414" s="97"/>
      <c r="BW414" s="97"/>
      <c r="BX414" s="97"/>
      <c r="BY414" s="97"/>
      <c r="BZ414" s="97"/>
      <c r="CA414" s="97"/>
      <c r="CB414" s="97"/>
      <c r="CC414" s="97"/>
      <c r="CD414" s="97"/>
      <c r="CE414" s="97"/>
      <c r="CF414" s="97"/>
      <c r="CG414" s="97"/>
      <c r="CH414" s="97"/>
      <c r="CI414" s="97"/>
      <c r="CJ414" s="97"/>
      <c r="CK414" s="97"/>
      <c r="CL414" s="97"/>
      <c r="CM414" s="97"/>
      <c r="CN414" s="97"/>
      <c r="CO414" s="97"/>
      <c r="CP414" s="97"/>
      <c r="CQ414" s="97"/>
      <c r="CR414" s="97"/>
      <c r="CS414" s="97"/>
      <c r="CT414" s="97"/>
      <c r="CU414" s="97"/>
      <c r="CV414" s="97"/>
      <c r="CW414" s="97"/>
      <c r="CX414" s="97"/>
      <c r="CY414" s="97"/>
      <c r="CZ414" s="97"/>
      <c r="DA414" s="97"/>
      <c r="DB414" s="97"/>
      <c r="DC414" s="97"/>
      <c r="DD414" s="97"/>
      <c r="DE414" s="97"/>
      <c r="DF414" s="97"/>
      <c r="DG414" s="97"/>
      <c r="DH414" s="97"/>
      <c r="DI414" s="97"/>
      <c r="DJ414" s="97"/>
      <c r="DK414" s="97"/>
      <c r="DL414" s="97"/>
      <c r="DM414" s="97"/>
      <c r="DN414" s="97"/>
      <c r="DO414" s="97"/>
      <c r="DP414" s="97"/>
      <c r="DQ414" s="97"/>
      <c r="DR414" s="97"/>
      <c r="DS414" s="97"/>
      <c r="DT414" s="97"/>
      <c r="DU414" s="97"/>
      <c r="DV414" s="97"/>
      <c r="DW414" s="97"/>
      <c r="DX414" s="97"/>
      <c r="DY414" s="97"/>
      <c r="DZ414" s="97"/>
      <c r="EA414" s="97"/>
      <c r="EB414" s="97"/>
      <c r="EC414" s="97"/>
      <c r="ED414" s="97"/>
      <c r="EE414" s="97"/>
      <c r="EF414" s="97"/>
      <c r="EG414" s="97"/>
      <c r="EH414" s="97"/>
      <c r="EI414" s="97"/>
      <c r="EJ414" s="97"/>
      <c r="EK414" s="97"/>
      <c r="EL414" s="97"/>
      <c r="EM414" s="97"/>
      <c r="EN414" s="97"/>
      <c r="EO414" s="97"/>
      <c r="EP414" s="97"/>
      <c r="EQ414" s="97"/>
      <c r="ER414" s="97"/>
      <c r="ES414" s="97"/>
      <c r="ET414" s="97"/>
      <c r="EU414" s="97"/>
      <c r="EV414" s="97"/>
      <c r="EW414" s="97"/>
      <c r="EX414" s="97"/>
      <c r="EY414" s="97"/>
      <c r="EZ414" s="97"/>
      <c r="FA414" s="97"/>
      <c r="FB414" s="97"/>
      <c r="FC414" s="97"/>
      <c r="FD414" s="97"/>
      <c r="FE414" s="97"/>
      <c r="FF414" s="97"/>
      <c r="FG414" s="97"/>
      <c r="FH414" s="97"/>
      <c r="FI414" s="97"/>
      <c r="FJ414" s="97"/>
      <c r="FK414" s="97"/>
      <c r="FL414" s="97"/>
      <c r="FM414" s="97"/>
      <c r="FN414" s="97"/>
      <c r="FO414" s="97"/>
      <c r="FP414" s="97"/>
      <c r="FQ414" s="97"/>
      <c r="FR414" s="97"/>
      <c r="FS414" s="97"/>
      <c r="FT414" s="97"/>
      <c r="FU414" s="97"/>
      <c r="FV414" s="97"/>
      <c r="FW414" s="97"/>
      <c r="FX414" s="97"/>
      <c r="FY414" s="97"/>
      <c r="FZ414" s="97"/>
      <c r="GA414" s="97"/>
      <c r="GB414" s="97"/>
      <c r="GC414" s="97"/>
      <c r="GD414" s="97"/>
      <c r="GE414" s="97"/>
      <c r="GF414" s="97"/>
      <c r="GG414" s="97"/>
      <c r="GH414" s="97"/>
      <c r="GI414" s="97"/>
      <c r="GJ414" s="97"/>
      <c r="GK414" s="97"/>
      <c r="GL414" s="97"/>
      <c r="GM414" s="97"/>
      <c r="GN414" s="97"/>
      <c r="GO414" s="97"/>
      <c r="GP414" s="97"/>
      <c r="GQ414" s="97"/>
      <c r="GR414" s="97"/>
      <c r="GS414" s="97"/>
      <c r="GT414" s="97"/>
      <c r="GU414" s="97"/>
      <c r="GV414" s="97"/>
      <c r="GW414" s="97"/>
      <c r="GX414" s="97"/>
      <c r="GY414" s="97"/>
      <c r="GZ414" s="97"/>
      <c r="HA414" s="97"/>
      <c r="HB414" s="97"/>
      <c r="HC414" s="97"/>
      <c r="HD414" s="97"/>
      <c r="HE414" s="97"/>
      <c r="HF414" s="97"/>
      <c r="HG414" s="97"/>
      <c r="HH414" s="97"/>
      <c r="HI414" s="97"/>
      <c r="HJ414" s="97"/>
      <c r="HK414" s="97"/>
      <c r="HL414" s="97"/>
      <c r="HM414" s="97"/>
      <c r="HN414" s="97"/>
      <c r="HO414" s="97"/>
      <c r="HP414" s="97"/>
      <c r="HQ414" s="97"/>
      <c r="HR414" s="97"/>
      <c r="HS414" s="97"/>
      <c r="HT414" s="97"/>
      <c r="HU414" s="97"/>
      <c r="HV414" s="97"/>
      <c r="HW414" s="97"/>
      <c r="HX414" s="97"/>
      <c r="HY414" s="97"/>
      <c r="HZ414" s="97"/>
      <c r="IA414" s="97"/>
      <c r="IB414" s="97"/>
      <c r="IC414" s="97"/>
      <c r="ID414" s="97"/>
      <c r="IE414" s="97"/>
      <c r="IF414" s="97"/>
      <c r="IG414" s="97"/>
      <c r="IH414" s="97"/>
      <c r="II414" s="97"/>
      <c r="IJ414" s="97"/>
      <c r="IK414" s="97"/>
      <c r="IL414" s="97"/>
      <c r="IM414" s="97"/>
      <c r="IN414" s="97"/>
      <c r="IO414" s="97"/>
      <c r="IP414" s="97"/>
      <c r="IQ414" s="97"/>
      <c r="IR414" s="97"/>
      <c r="IS414" s="97"/>
      <c r="IT414" s="97"/>
      <c r="IU414" s="97"/>
      <c r="IV414" s="97"/>
      <c r="IW414" s="97"/>
      <c r="IX414" s="97"/>
      <c r="IY414" s="97"/>
      <c r="IZ414" s="97"/>
      <c r="JA414" s="97"/>
      <c r="JB414" s="97"/>
      <c r="JC414" s="97"/>
      <c r="JD414" s="97"/>
      <c r="JE414" s="97"/>
      <c r="JF414" s="97"/>
      <c r="JG414" s="97"/>
      <c r="JH414" s="97"/>
      <c r="JI414" s="97"/>
      <c r="JJ414" s="97"/>
      <c r="JK414" s="97"/>
      <c r="JL414" s="97"/>
      <c r="JM414" s="97"/>
      <c r="JN414" s="97"/>
      <c r="JO414" s="97"/>
      <c r="JP414" s="97"/>
      <c r="JQ414" s="97"/>
      <c r="JR414" s="97"/>
      <c r="JS414" s="97"/>
      <c r="JT414" s="97"/>
      <c r="JU414" s="97"/>
      <c r="JV414" s="97"/>
      <c r="JW414" s="97"/>
      <c r="JX414" s="97"/>
      <c r="JY414" s="97"/>
      <c r="JZ414" s="97"/>
      <c r="KA414" s="97"/>
      <c r="KB414" s="97"/>
      <c r="KC414" s="97"/>
      <c r="KD414" s="97"/>
      <c r="KE414" s="97"/>
      <c r="KF414" s="97"/>
      <c r="KG414" s="97"/>
      <c r="KH414" s="97"/>
      <c r="KI414" s="97"/>
      <c r="KJ414" s="97"/>
      <c r="KK414" s="97"/>
      <c r="KL414" s="97"/>
      <c r="KM414" s="97"/>
      <c r="KN414" s="97"/>
      <c r="KO414" s="97"/>
      <c r="KP414" s="97"/>
      <c r="KQ414" s="97"/>
      <c r="KR414" s="97"/>
      <c r="KS414" s="97"/>
      <c r="KT414" s="97"/>
      <c r="KU414" s="97"/>
      <c r="KV414" s="97"/>
      <c r="KW414" s="97"/>
      <c r="KX414" s="97"/>
      <c r="KY414" s="97"/>
      <c r="KZ414" s="97"/>
      <c r="LA414" s="97"/>
      <c r="LB414" s="97"/>
      <c r="LC414" s="97"/>
      <c r="LD414" s="97"/>
      <c r="LE414" s="97"/>
      <c r="LF414" s="97"/>
      <c r="LG414" s="97"/>
      <c r="LH414" s="97"/>
      <c r="LI414" s="97"/>
      <c r="LJ414" s="97"/>
      <c r="LK414" s="97"/>
      <c r="LL414" s="97"/>
      <c r="LM414" s="97"/>
      <c r="LN414" s="97"/>
      <c r="LO414" s="97"/>
      <c r="LP414" s="97"/>
      <c r="LQ414" s="97"/>
      <c r="LR414" s="97"/>
      <c r="LS414" s="97"/>
      <c r="LT414" s="97"/>
      <c r="LU414" s="97"/>
      <c r="LV414" s="97"/>
      <c r="LW414" s="97"/>
      <c r="LX414" s="97"/>
      <c r="LY414" s="97"/>
      <c r="LZ414" s="97"/>
      <c r="MA414" s="97"/>
      <c r="MB414" s="97"/>
      <c r="MC414" s="97"/>
      <c r="MD414" s="97"/>
      <c r="ME414" s="97"/>
      <c r="MF414" s="97"/>
      <c r="MG414" s="97"/>
      <c r="MH414" s="97"/>
      <c r="MI414" s="97"/>
      <c r="MJ414" s="97"/>
      <c r="MK414" s="97"/>
      <c r="ML414" s="97"/>
      <c r="MM414" s="97"/>
      <c r="MN414" s="97"/>
      <c r="MO414" s="97"/>
      <c r="MP414" s="97"/>
      <c r="MQ414" s="97"/>
      <c r="MR414" s="97"/>
      <c r="MS414" s="97"/>
      <c r="MT414" s="97"/>
      <c r="MU414" s="97"/>
      <c r="MV414" s="97"/>
      <c r="MW414" s="97"/>
      <c r="MX414" s="97"/>
      <c r="MY414" s="97"/>
      <c r="MZ414" s="97"/>
      <c r="NA414" s="97"/>
      <c r="NB414" s="97"/>
      <c r="NC414" s="97"/>
      <c r="ND414" s="97"/>
      <c r="NE414" s="97"/>
      <c r="NF414" s="97"/>
      <c r="NG414" s="97"/>
      <c r="NH414" s="97"/>
      <c r="NI414" s="97"/>
      <c r="NJ414" s="97"/>
      <c r="NK414" s="97"/>
      <c r="NL414" s="97"/>
      <c r="NM414" s="97"/>
      <c r="NN414" s="97"/>
      <c r="NO414" s="97"/>
      <c r="NP414" s="97"/>
      <c r="NQ414" s="97"/>
      <c r="NR414" s="97"/>
      <c r="NS414" s="97"/>
      <c r="NT414" s="97"/>
      <c r="NU414" s="97"/>
      <c r="NV414" s="97"/>
      <c r="NW414" s="97"/>
      <c r="NX414" s="97"/>
      <c r="NY414" s="97"/>
      <c r="NZ414" s="97"/>
      <c r="OA414" s="97"/>
      <c r="OB414" s="97"/>
      <c r="OC414" s="97"/>
      <c r="OD414" s="97"/>
      <c r="OE414" s="97"/>
      <c r="OF414" s="97"/>
      <c r="OG414" s="97"/>
      <c r="OH414" s="97"/>
      <c r="OI414" s="97"/>
      <c r="OJ414" s="97"/>
      <c r="OK414" s="97"/>
      <c r="OL414" s="97"/>
      <c r="OM414" s="97"/>
      <c r="ON414" s="97"/>
      <c r="OO414" s="97"/>
      <c r="OP414" s="97"/>
      <c r="OQ414" s="97"/>
      <c r="OR414" s="97"/>
      <c r="OS414" s="97"/>
      <c r="OT414" s="97"/>
      <c r="OU414" s="97"/>
      <c r="OV414" s="97"/>
      <c r="OW414" s="97"/>
      <c r="OX414" s="97"/>
      <c r="OY414" s="97"/>
      <c r="OZ414" s="97"/>
      <c r="PA414" s="97"/>
      <c r="PB414" s="97"/>
      <c r="PC414" s="97"/>
      <c r="PD414" s="97"/>
      <c r="PE414" s="97"/>
      <c r="PF414" s="97"/>
      <c r="PG414" s="97"/>
      <c r="PH414" s="97"/>
      <c r="PI414" s="97"/>
      <c r="PJ414" s="97"/>
      <c r="PK414" s="97"/>
      <c r="PL414" s="97"/>
      <c r="PM414" s="97"/>
      <c r="PN414" s="97"/>
      <c r="PO414" s="97"/>
      <c r="PP414" s="97"/>
      <c r="PQ414" s="97"/>
      <c r="PR414" s="97"/>
      <c r="PS414" s="97"/>
      <c r="PT414" s="97"/>
      <c r="PU414" s="97"/>
      <c r="PV414" s="97"/>
      <c r="PW414" s="97"/>
      <c r="PX414" s="97"/>
      <c r="PY414" s="97"/>
      <c r="PZ414" s="97"/>
      <c r="QA414" s="97"/>
      <c r="QB414" s="97"/>
      <c r="QC414" s="97"/>
      <c r="QD414" s="97"/>
      <c r="QE414" s="97"/>
      <c r="QF414" s="97"/>
      <c r="QG414" s="97"/>
      <c r="QH414" s="97"/>
      <c r="QI414" s="97"/>
      <c r="QJ414" s="97"/>
      <c r="QK414" s="97"/>
      <c r="QL414" s="97"/>
      <c r="QM414" s="97"/>
      <c r="QN414" s="97"/>
      <c r="QO414" s="97"/>
      <c r="QP414" s="97"/>
      <c r="QQ414" s="97"/>
      <c r="QR414" s="97"/>
      <c r="QS414" s="97"/>
      <c r="QT414" s="97"/>
      <c r="QU414" s="97"/>
      <c r="QV414" s="97"/>
      <c r="QW414" s="97"/>
      <c r="QX414" s="97"/>
      <c r="QY414" s="97"/>
      <c r="QZ414" s="97"/>
      <c r="RA414" s="97"/>
      <c r="RB414" s="97"/>
      <c r="RC414" s="97"/>
      <c r="RD414" s="97"/>
      <c r="RE414" s="97"/>
      <c r="RF414" s="97"/>
      <c r="RG414" s="97"/>
      <c r="RH414" s="97"/>
      <c r="RI414" s="97"/>
      <c r="RJ414" s="97"/>
      <c r="RK414" s="97"/>
      <c r="RL414" s="97"/>
      <c r="RM414" s="97"/>
      <c r="RN414" s="97"/>
      <c r="RO414" s="97"/>
      <c r="RP414" s="97"/>
      <c r="RQ414" s="97"/>
      <c r="RR414" s="97"/>
      <c r="RS414" s="97"/>
      <c r="RT414" s="97"/>
      <c r="RU414" s="97"/>
      <c r="RV414" s="97"/>
      <c r="RW414" s="97"/>
      <c r="RX414" s="97"/>
      <c r="RY414" s="97"/>
      <c r="RZ414" s="97"/>
      <c r="SA414" s="97"/>
      <c r="SB414" s="97"/>
      <c r="SC414" s="97"/>
      <c r="SD414" s="97"/>
      <c r="SE414" s="97"/>
      <c r="SF414" s="97"/>
      <c r="SG414" s="97"/>
      <c r="SH414" s="97"/>
      <c r="SI414" s="97"/>
      <c r="SJ414" s="97"/>
      <c r="SK414" s="97"/>
      <c r="SL414" s="97"/>
      <c r="SM414" s="97"/>
      <c r="SN414" s="97"/>
      <c r="SO414" s="97"/>
      <c r="SP414" s="97"/>
      <c r="SQ414" s="97"/>
      <c r="SR414" s="97"/>
      <c r="SS414" s="97"/>
      <c r="ST414" s="97"/>
      <c r="SU414" s="97"/>
      <c r="SV414" s="97"/>
      <c r="SW414" s="97"/>
      <c r="SX414" s="97"/>
      <c r="SY414" s="97"/>
      <c r="SZ414" s="97"/>
      <c r="TA414" s="97"/>
      <c r="TB414" s="97"/>
      <c r="TC414" s="97"/>
      <c r="TD414" s="97"/>
      <c r="TE414" s="97"/>
      <c r="TF414" s="97"/>
      <c r="TG414" s="97"/>
      <c r="TH414" s="97"/>
      <c r="TI414" s="97"/>
      <c r="TJ414" s="97"/>
      <c r="TK414" s="97"/>
      <c r="TL414" s="97"/>
      <c r="TM414" s="97"/>
      <c r="TN414" s="97"/>
      <c r="TO414" s="97"/>
      <c r="TP414" s="97"/>
      <c r="TQ414" s="97"/>
      <c r="TR414" s="97"/>
      <c r="TS414" s="97"/>
      <c r="TT414" s="97"/>
      <c r="TU414" s="97"/>
      <c r="TV414" s="97"/>
      <c r="TW414" s="97"/>
      <c r="TX414" s="97"/>
      <c r="TY414" s="97"/>
      <c r="TZ414" s="97"/>
      <c r="UA414" s="97"/>
      <c r="UB414" s="97"/>
      <c r="UC414" s="97"/>
      <c r="UD414" s="97"/>
      <c r="UE414" s="97"/>
      <c r="UF414" s="97"/>
      <c r="UG414" s="97"/>
      <c r="UH414" s="97"/>
      <c r="UI414" s="97"/>
      <c r="UJ414" s="97"/>
      <c r="UK414" s="97"/>
      <c r="UL414" s="97"/>
      <c r="UM414" s="97"/>
      <c r="UN414" s="97"/>
      <c r="UO414" s="97"/>
      <c r="UP414" s="97"/>
      <c r="UQ414" s="97"/>
      <c r="UR414" s="97"/>
      <c r="US414" s="97"/>
      <c r="UT414" s="97"/>
      <c r="UU414" s="97"/>
      <c r="UV414" s="97"/>
      <c r="UW414" s="97"/>
      <c r="UX414" s="97"/>
      <c r="UY414" s="97"/>
      <c r="UZ414" s="97"/>
      <c r="VA414" s="97"/>
      <c r="VB414" s="97"/>
      <c r="VC414" s="97"/>
      <c r="VD414" s="97"/>
      <c r="VE414" s="97"/>
      <c r="VF414" s="97"/>
    </row>
    <row r="415" spans="1:578" s="98" customFormat="1" ht="15">
      <c r="A415" s="84">
        <v>41</v>
      </c>
      <c r="B415" s="29" t="s">
        <v>43</v>
      </c>
      <c r="C415" s="85" t="s">
        <v>44</v>
      </c>
      <c r="D415" s="86">
        <v>203</v>
      </c>
      <c r="E415" s="85" t="s">
        <v>45</v>
      </c>
      <c r="F415" s="29" t="s">
        <v>46</v>
      </c>
      <c r="G415" s="29" t="s">
        <v>995</v>
      </c>
      <c r="H415" s="26" t="s">
        <v>996</v>
      </c>
      <c r="I415" s="89">
        <v>40567</v>
      </c>
      <c r="J415" s="90"/>
      <c r="K415" s="90">
        <v>11</v>
      </c>
      <c r="L415" s="88">
        <v>40</v>
      </c>
      <c r="M415" s="88" t="s">
        <v>54</v>
      </c>
      <c r="N415" s="88" t="s">
        <v>50</v>
      </c>
      <c r="O415" s="36" t="s">
        <v>992</v>
      </c>
      <c r="P415" s="87" t="s">
        <v>1188</v>
      </c>
      <c r="Q415" s="87" t="s">
        <v>1150</v>
      </c>
      <c r="R415" s="88">
        <v>1</v>
      </c>
      <c r="S415" s="91">
        <v>14133</v>
      </c>
      <c r="T415" s="91">
        <v>600</v>
      </c>
      <c r="U415" s="91"/>
      <c r="V415" s="91">
        <f t="shared" si="165"/>
        <v>14733</v>
      </c>
      <c r="W415" s="92"/>
      <c r="X415" s="92"/>
      <c r="Y415" s="92">
        <f t="shared" si="166"/>
        <v>14733</v>
      </c>
      <c r="Z415" s="92">
        <v>1093</v>
      </c>
      <c r="AA415" s="92">
        <v>679</v>
      </c>
      <c r="AB415" s="93">
        <f>102.68*2</f>
        <v>205.36</v>
      </c>
      <c r="AC415" s="92">
        <f t="shared" si="167"/>
        <v>2578.2749999999996</v>
      </c>
      <c r="AD415" s="92">
        <f t="shared" si="168"/>
        <v>441.99</v>
      </c>
      <c r="AE415" s="92">
        <f t="shared" si="169"/>
        <v>751.38299999999992</v>
      </c>
      <c r="AF415" s="92">
        <f t="shared" si="170"/>
        <v>294.66000000000003</v>
      </c>
      <c r="AG415" s="92">
        <f t="shared" si="171"/>
        <v>2750.833333333333</v>
      </c>
      <c r="AH415" s="92">
        <f t="shared" si="172"/>
        <v>27508.333333333332</v>
      </c>
      <c r="AI415" s="92">
        <f t="shared" si="173"/>
        <v>8252.5</v>
      </c>
      <c r="AJ415" s="92">
        <f t="shared" si="174"/>
        <v>23985.97355555556</v>
      </c>
      <c r="AK415" s="92">
        <f t="shared" si="175"/>
        <v>287831.68266666669</v>
      </c>
      <c r="AL415" s="92"/>
      <c r="AM415" s="92"/>
      <c r="AN415" s="92"/>
      <c r="AO415" s="92"/>
      <c r="AP415" s="97"/>
      <c r="AQ415" s="94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7"/>
      <c r="BQ415" s="97"/>
      <c r="BR415" s="97"/>
      <c r="BS415" s="97"/>
      <c r="BT415" s="97"/>
      <c r="BU415" s="97"/>
      <c r="BV415" s="97"/>
      <c r="BW415" s="97"/>
      <c r="BX415" s="97"/>
      <c r="BY415" s="97"/>
      <c r="BZ415" s="97"/>
      <c r="CA415" s="97"/>
      <c r="CB415" s="97"/>
      <c r="CC415" s="97"/>
      <c r="CD415" s="97"/>
      <c r="CE415" s="97"/>
      <c r="CF415" s="97"/>
      <c r="CG415" s="97"/>
      <c r="CH415" s="97"/>
      <c r="CI415" s="97"/>
      <c r="CJ415" s="97"/>
      <c r="CK415" s="97"/>
      <c r="CL415" s="97"/>
      <c r="CM415" s="97"/>
      <c r="CN415" s="97"/>
      <c r="CO415" s="97"/>
      <c r="CP415" s="97"/>
      <c r="CQ415" s="97"/>
      <c r="CR415" s="97"/>
      <c r="CS415" s="97"/>
      <c r="CT415" s="97"/>
      <c r="CU415" s="97"/>
      <c r="CV415" s="97"/>
      <c r="CW415" s="97"/>
      <c r="CX415" s="97"/>
      <c r="CY415" s="97"/>
      <c r="CZ415" s="97"/>
      <c r="DA415" s="97"/>
      <c r="DB415" s="97"/>
      <c r="DC415" s="97"/>
      <c r="DD415" s="97"/>
      <c r="DE415" s="97"/>
      <c r="DF415" s="97"/>
      <c r="DG415" s="97"/>
      <c r="DH415" s="97"/>
      <c r="DI415" s="97"/>
      <c r="DJ415" s="97"/>
      <c r="DK415" s="97"/>
      <c r="DL415" s="97"/>
      <c r="DM415" s="97"/>
      <c r="DN415" s="97"/>
      <c r="DO415" s="97"/>
      <c r="DP415" s="97"/>
      <c r="DQ415" s="97"/>
      <c r="DR415" s="97"/>
      <c r="DS415" s="97"/>
      <c r="DT415" s="97"/>
      <c r="DU415" s="97"/>
      <c r="DV415" s="97"/>
      <c r="DW415" s="97"/>
      <c r="DX415" s="97"/>
      <c r="DY415" s="97"/>
      <c r="DZ415" s="97"/>
      <c r="EA415" s="97"/>
      <c r="EB415" s="97"/>
      <c r="EC415" s="97"/>
      <c r="ED415" s="97"/>
      <c r="EE415" s="97"/>
      <c r="EF415" s="97"/>
      <c r="EG415" s="97"/>
      <c r="EH415" s="97"/>
      <c r="EI415" s="97"/>
      <c r="EJ415" s="97"/>
      <c r="EK415" s="97"/>
      <c r="EL415" s="97"/>
      <c r="EM415" s="97"/>
      <c r="EN415" s="97"/>
      <c r="EO415" s="97"/>
      <c r="EP415" s="97"/>
      <c r="EQ415" s="97"/>
      <c r="ER415" s="97"/>
      <c r="ES415" s="97"/>
      <c r="ET415" s="97"/>
      <c r="EU415" s="97"/>
      <c r="EV415" s="97"/>
      <c r="EW415" s="97"/>
      <c r="EX415" s="97"/>
      <c r="EY415" s="97"/>
      <c r="EZ415" s="97"/>
      <c r="FA415" s="97"/>
      <c r="FB415" s="97"/>
      <c r="FC415" s="97"/>
      <c r="FD415" s="97"/>
      <c r="FE415" s="97"/>
      <c r="FF415" s="97"/>
      <c r="FG415" s="97"/>
      <c r="FH415" s="97"/>
      <c r="FI415" s="97"/>
      <c r="FJ415" s="97"/>
      <c r="FK415" s="97"/>
      <c r="FL415" s="97"/>
      <c r="FM415" s="97"/>
      <c r="FN415" s="97"/>
      <c r="FO415" s="97"/>
      <c r="FP415" s="97"/>
      <c r="FQ415" s="97"/>
      <c r="FR415" s="97"/>
      <c r="FS415" s="97"/>
      <c r="FT415" s="97"/>
      <c r="FU415" s="97"/>
      <c r="FV415" s="97"/>
      <c r="FW415" s="97"/>
      <c r="FX415" s="97"/>
      <c r="FY415" s="97"/>
      <c r="FZ415" s="97"/>
      <c r="GA415" s="97"/>
      <c r="GB415" s="97"/>
      <c r="GC415" s="97"/>
      <c r="GD415" s="97"/>
      <c r="GE415" s="97"/>
      <c r="GF415" s="97"/>
      <c r="GG415" s="97"/>
      <c r="GH415" s="97"/>
      <c r="GI415" s="97"/>
      <c r="GJ415" s="97"/>
      <c r="GK415" s="97"/>
      <c r="GL415" s="97"/>
      <c r="GM415" s="97"/>
      <c r="GN415" s="97"/>
      <c r="GO415" s="97"/>
      <c r="GP415" s="97"/>
      <c r="GQ415" s="97"/>
      <c r="GR415" s="97"/>
      <c r="GS415" s="97"/>
      <c r="GT415" s="97"/>
      <c r="GU415" s="97"/>
      <c r="GV415" s="97"/>
      <c r="GW415" s="97"/>
      <c r="GX415" s="97"/>
      <c r="GY415" s="97"/>
      <c r="GZ415" s="97"/>
      <c r="HA415" s="97"/>
      <c r="HB415" s="97"/>
      <c r="HC415" s="97"/>
      <c r="HD415" s="97"/>
      <c r="HE415" s="97"/>
      <c r="HF415" s="97"/>
      <c r="HG415" s="97"/>
      <c r="HH415" s="97"/>
      <c r="HI415" s="97"/>
      <c r="HJ415" s="97"/>
      <c r="HK415" s="97"/>
      <c r="HL415" s="97"/>
      <c r="HM415" s="97"/>
      <c r="HN415" s="97"/>
      <c r="HO415" s="97"/>
      <c r="HP415" s="97"/>
      <c r="HQ415" s="97"/>
      <c r="HR415" s="97"/>
      <c r="HS415" s="97"/>
      <c r="HT415" s="97"/>
      <c r="HU415" s="97"/>
      <c r="HV415" s="97"/>
      <c r="HW415" s="97"/>
      <c r="HX415" s="97"/>
      <c r="HY415" s="97"/>
      <c r="HZ415" s="97"/>
      <c r="IA415" s="97"/>
      <c r="IB415" s="97"/>
      <c r="IC415" s="97"/>
      <c r="ID415" s="97"/>
      <c r="IE415" s="97"/>
      <c r="IF415" s="97"/>
      <c r="IG415" s="97"/>
      <c r="IH415" s="97"/>
      <c r="II415" s="97"/>
      <c r="IJ415" s="97"/>
      <c r="IK415" s="97"/>
      <c r="IL415" s="97"/>
      <c r="IM415" s="97"/>
      <c r="IN415" s="97"/>
      <c r="IO415" s="97"/>
      <c r="IP415" s="97"/>
      <c r="IQ415" s="97"/>
      <c r="IR415" s="97"/>
      <c r="IS415" s="97"/>
      <c r="IT415" s="97"/>
      <c r="IU415" s="97"/>
      <c r="IV415" s="97"/>
      <c r="IW415" s="97"/>
      <c r="IX415" s="97"/>
      <c r="IY415" s="97"/>
      <c r="IZ415" s="97"/>
      <c r="JA415" s="97"/>
      <c r="JB415" s="97"/>
      <c r="JC415" s="97"/>
      <c r="JD415" s="97"/>
      <c r="JE415" s="97"/>
      <c r="JF415" s="97"/>
      <c r="JG415" s="97"/>
      <c r="JH415" s="97"/>
      <c r="JI415" s="97"/>
      <c r="JJ415" s="97"/>
      <c r="JK415" s="97"/>
      <c r="JL415" s="97"/>
      <c r="JM415" s="97"/>
      <c r="JN415" s="97"/>
      <c r="JO415" s="97"/>
      <c r="JP415" s="97"/>
      <c r="JQ415" s="97"/>
      <c r="JR415" s="97"/>
      <c r="JS415" s="97"/>
      <c r="JT415" s="97"/>
      <c r="JU415" s="97"/>
      <c r="JV415" s="97"/>
      <c r="JW415" s="97"/>
      <c r="JX415" s="97"/>
      <c r="JY415" s="97"/>
      <c r="JZ415" s="97"/>
      <c r="KA415" s="97"/>
      <c r="KB415" s="97"/>
      <c r="KC415" s="97"/>
      <c r="KD415" s="97"/>
      <c r="KE415" s="97"/>
      <c r="KF415" s="97"/>
      <c r="KG415" s="97"/>
      <c r="KH415" s="97"/>
      <c r="KI415" s="97"/>
      <c r="KJ415" s="97"/>
      <c r="KK415" s="97"/>
      <c r="KL415" s="97"/>
      <c r="KM415" s="97"/>
      <c r="KN415" s="97"/>
      <c r="KO415" s="97"/>
      <c r="KP415" s="97"/>
      <c r="KQ415" s="97"/>
      <c r="KR415" s="97"/>
      <c r="KS415" s="97"/>
      <c r="KT415" s="97"/>
      <c r="KU415" s="97"/>
      <c r="KV415" s="97"/>
      <c r="KW415" s="97"/>
      <c r="KX415" s="97"/>
      <c r="KY415" s="97"/>
      <c r="KZ415" s="97"/>
      <c r="LA415" s="97"/>
      <c r="LB415" s="97"/>
      <c r="LC415" s="97"/>
      <c r="LD415" s="97"/>
      <c r="LE415" s="97"/>
      <c r="LF415" s="97"/>
      <c r="LG415" s="97"/>
      <c r="LH415" s="97"/>
      <c r="LI415" s="97"/>
      <c r="LJ415" s="97"/>
      <c r="LK415" s="97"/>
      <c r="LL415" s="97"/>
      <c r="LM415" s="97"/>
      <c r="LN415" s="97"/>
      <c r="LO415" s="97"/>
      <c r="LP415" s="97"/>
      <c r="LQ415" s="97"/>
      <c r="LR415" s="97"/>
      <c r="LS415" s="97"/>
      <c r="LT415" s="97"/>
      <c r="LU415" s="97"/>
      <c r="LV415" s="97"/>
      <c r="LW415" s="97"/>
      <c r="LX415" s="97"/>
      <c r="LY415" s="97"/>
      <c r="LZ415" s="97"/>
      <c r="MA415" s="97"/>
      <c r="MB415" s="97"/>
      <c r="MC415" s="97"/>
      <c r="MD415" s="97"/>
      <c r="ME415" s="97"/>
      <c r="MF415" s="97"/>
      <c r="MG415" s="97"/>
      <c r="MH415" s="97"/>
      <c r="MI415" s="97"/>
      <c r="MJ415" s="97"/>
      <c r="MK415" s="97"/>
      <c r="ML415" s="97"/>
      <c r="MM415" s="97"/>
      <c r="MN415" s="97"/>
      <c r="MO415" s="97"/>
      <c r="MP415" s="97"/>
      <c r="MQ415" s="97"/>
      <c r="MR415" s="97"/>
      <c r="MS415" s="97"/>
      <c r="MT415" s="97"/>
      <c r="MU415" s="97"/>
      <c r="MV415" s="97"/>
      <c r="MW415" s="97"/>
      <c r="MX415" s="97"/>
      <c r="MY415" s="97"/>
      <c r="MZ415" s="97"/>
      <c r="NA415" s="97"/>
      <c r="NB415" s="97"/>
      <c r="NC415" s="97"/>
      <c r="ND415" s="97"/>
      <c r="NE415" s="97"/>
      <c r="NF415" s="97"/>
      <c r="NG415" s="97"/>
      <c r="NH415" s="97"/>
      <c r="NI415" s="97"/>
      <c r="NJ415" s="97"/>
      <c r="NK415" s="97"/>
      <c r="NL415" s="97"/>
      <c r="NM415" s="97"/>
      <c r="NN415" s="97"/>
      <c r="NO415" s="97"/>
      <c r="NP415" s="97"/>
      <c r="NQ415" s="97"/>
      <c r="NR415" s="97"/>
      <c r="NS415" s="97"/>
      <c r="NT415" s="97"/>
      <c r="NU415" s="97"/>
      <c r="NV415" s="97"/>
      <c r="NW415" s="97"/>
      <c r="NX415" s="97"/>
      <c r="NY415" s="97"/>
      <c r="NZ415" s="97"/>
      <c r="OA415" s="97"/>
      <c r="OB415" s="97"/>
      <c r="OC415" s="97"/>
      <c r="OD415" s="97"/>
      <c r="OE415" s="97"/>
      <c r="OF415" s="97"/>
      <c r="OG415" s="97"/>
      <c r="OH415" s="97"/>
      <c r="OI415" s="97"/>
      <c r="OJ415" s="97"/>
      <c r="OK415" s="97"/>
      <c r="OL415" s="97"/>
      <c r="OM415" s="97"/>
      <c r="ON415" s="97"/>
      <c r="OO415" s="97"/>
      <c r="OP415" s="97"/>
      <c r="OQ415" s="97"/>
      <c r="OR415" s="97"/>
      <c r="OS415" s="97"/>
      <c r="OT415" s="97"/>
      <c r="OU415" s="97"/>
      <c r="OV415" s="97"/>
      <c r="OW415" s="97"/>
      <c r="OX415" s="97"/>
      <c r="OY415" s="97"/>
      <c r="OZ415" s="97"/>
      <c r="PA415" s="97"/>
      <c r="PB415" s="97"/>
      <c r="PC415" s="97"/>
      <c r="PD415" s="97"/>
      <c r="PE415" s="97"/>
      <c r="PF415" s="97"/>
      <c r="PG415" s="97"/>
      <c r="PH415" s="97"/>
      <c r="PI415" s="97"/>
      <c r="PJ415" s="97"/>
      <c r="PK415" s="97"/>
      <c r="PL415" s="97"/>
      <c r="PM415" s="97"/>
      <c r="PN415" s="97"/>
      <c r="PO415" s="97"/>
      <c r="PP415" s="97"/>
      <c r="PQ415" s="97"/>
      <c r="PR415" s="97"/>
      <c r="PS415" s="97"/>
      <c r="PT415" s="97"/>
      <c r="PU415" s="97"/>
      <c r="PV415" s="97"/>
      <c r="PW415" s="97"/>
      <c r="PX415" s="97"/>
      <c r="PY415" s="97"/>
      <c r="PZ415" s="97"/>
      <c r="QA415" s="97"/>
      <c r="QB415" s="97"/>
      <c r="QC415" s="97"/>
      <c r="QD415" s="97"/>
      <c r="QE415" s="97"/>
      <c r="QF415" s="97"/>
      <c r="QG415" s="97"/>
      <c r="QH415" s="97"/>
      <c r="QI415" s="97"/>
      <c r="QJ415" s="97"/>
      <c r="QK415" s="97"/>
      <c r="QL415" s="97"/>
      <c r="QM415" s="97"/>
      <c r="QN415" s="97"/>
      <c r="QO415" s="97"/>
      <c r="QP415" s="97"/>
      <c r="QQ415" s="97"/>
      <c r="QR415" s="97"/>
      <c r="QS415" s="97"/>
      <c r="QT415" s="97"/>
      <c r="QU415" s="97"/>
      <c r="QV415" s="97"/>
      <c r="QW415" s="97"/>
      <c r="QX415" s="97"/>
      <c r="QY415" s="97"/>
      <c r="QZ415" s="97"/>
      <c r="RA415" s="97"/>
      <c r="RB415" s="97"/>
      <c r="RC415" s="97"/>
      <c r="RD415" s="97"/>
      <c r="RE415" s="97"/>
      <c r="RF415" s="97"/>
      <c r="RG415" s="97"/>
      <c r="RH415" s="97"/>
      <c r="RI415" s="97"/>
      <c r="RJ415" s="97"/>
      <c r="RK415" s="97"/>
      <c r="RL415" s="97"/>
      <c r="RM415" s="97"/>
      <c r="RN415" s="97"/>
      <c r="RO415" s="97"/>
      <c r="RP415" s="97"/>
      <c r="RQ415" s="97"/>
      <c r="RR415" s="97"/>
      <c r="RS415" s="97"/>
      <c r="RT415" s="97"/>
      <c r="RU415" s="97"/>
      <c r="RV415" s="97"/>
      <c r="RW415" s="97"/>
      <c r="RX415" s="97"/>
      <c r="RY415" s="97"/>
      <c r="RZ415" s="97"/>
      <c r="SA415" s="97"/>
      <c r="SB415" s="97"/>
      <c r="SC415" s="97"/>
      <c r="SD415" s="97"/>
      <c r="SE415" s="97"/>
      <c r="SF415" s="97"/>
      <c r="SG415" s="97"/>
      <c r="SH415" s="97"/>
      <c r="SI415" s="97"/>
      <c r="SJ415" s="97"/>
      <c r="SK415" s="97"/>
      <c r="SL415" s="97"/>
      <c r="SM415" s="97"/>
      <c r="SN415" s="97"/>
      <c r="SO415" s="97"/>
      <c r="SP415" s="97"/>
      <c r="SQ415" s="97"/>
      <c r="SR415" s="97"/>
      <c r="SS415" s="97"/>
      <c r="ST415" s="97"/>
      <c r="SU415" s="97"/>
      <c r="SV415" s="97"/>
      <c r="SW415" s="97"/>
      <c r="SX415" s="97"/>
      <c r="SY415" s="97"/>
      <c r="SZ415" s="97"/>
      <c r="TA415" s="97"/>
      <c r="TB415" s="97"/>
      <c r="TC415" s="97"/>
      <c r="TD415" s="97"/>
      <c r="TE415" s="97"/>
      <c r="TF415" s="97"/>
      <c r="TG415" s="97"/>
      <c r="TH415" s="97"/>
      <c r="TI415" s="97"/>
      <c r="TJ415" s="97"/>
      <c r="TK415" s="97"/>
      <c r="TL415" s="97"/>
      <c r="TM415" s="97"/>
      <c r="TN415" s="97"/>
      <c r="TO415" s="97"/>
      <c r="TP415" s="97"/>
      <c r="TQ415" s="97"/>
      <c r="TR415" s="97"/>
      <c r="TS415" s="97"/>
      <c r="TT415" s="97"/>
      <c r="TU415" s="97"/>
      <c r="TV415" s="97"/>
      <c r="TW415" s="97"/>
      <c r="TX415" s="97"/>
      <c r="TY415" s="97"/>
      <c r="TZ415" s="97"/>
      <c r="UA415" s="97"/>
      <c r="UB415" s="97"/>
      <c r="UC415" s="97"/>
      <c r="UD415" s="97"/>
      <c r="UE415" s="97"/>
      <c r="UF415" s="97"/>
      <c r="UG415" s="97"/>
      <c r="UH415" s="97"/>
      <c r="UI415" s="97"/>
      <c r="UJ415" s="97"/>
      <c r="UK415" s="97"/>
      <c r="UL415" s="97"/>
      <c r="UM415" s="97"/>
      <c r="UN415" s="97"/>
      <c r="UO415" s="97"/>
      <c r="UP415" s="97"/>
      <c r="UQ415" s="97"/>
      <c r="UR415" s="97"/>
      <c r="US415" s="97"/>
      <c r="UT415" s="97"/>
      <c r="UU415" s="97"/>
      <c r="UV415" s="97"/>
      <c r="UW415" s="97"/>
      <c r="UX415" s="97"/>
      <c r="UY415" s="97"/>
      <c r="UZ415" s="97"/>
      <c r="VA415" s="97"/>
      <c r="VB415" s="97"/>
      <c r="VC415" s="97"/>
      <c r="VD415" s="97"/>
      <c r="VE415" s="97"/>
      <c r="VF415" s="97"/>
    </row>
    <row r="416" spans="1:578" s="98" customFormat="1" ht="15">
      <c r="A416" s="84">
        <v>42</v>
      </c>
      <c r="B416" s="29" t="s">
        <v>43</v>
      </c>
      <c r="C416" s="85" t="s">
        <v>44</v>
      </c>
      <c r="D416" s="86">
        <v>203</v>
      </c>
      <c r="E416" s="85" t="s">
        <v>45</v>
      </c>
      <c r="F416" s="29" t="s">
        <v>46</v>
      </c>
      <c r="G416" s="29" t="s">
        <v>997</v>
      </c>
      <c r="H416" s="26" t="s">
        <v>998</v>
      </c>
      <c r="I416" s="89">
        <v>43512</v>
      </c>
      <c r="J416" s="90"/>
      <c r="K416" s="90">
        <v>11</v>
      </c>
      <c r="L416" s="88">
        <v>40</v>
      </c>
      <c r="M416" s="88" t="s">
        <v>54</v>
      </c>
      <c r="N416" s="88" t="s">
        <v>50</v>
      </c>
      <c r="O416" s="36" t="s">
        <v>992</v>
      </c>
      <c r="P416" s="87" t="s">
        <v>1188</v>
      </c>
      <c r="Q416" s="87" t="s">
        <v>1150</v>
      </c>
      <c r="R416" s="88">
        <v>1</v>
      </c>
      <c r="S416" s="91">
        <v>14133</v>
      </c>
      <c r="T416" s="91">
        <v>600</v>
      </c>
      <c r="U416" s="91"/>
      <c r="V416" s="91">
        <f t="shared" si="165"/>
        <v>14733</v>
      </c>
      <c r="W416" s="92"/>
      <c r="X416" s="92"/>
      <c r="Y416" s="92">
        <f t="shared" si="166"/>
        <v>14733</v>
      </c>
      <c r="Z416" s="92">
        <v>1093</v>
      </c>
      <c r="AA416" s="92">
        <v>679</v>
      </c>
      <c r="AB416" s="93"/>
      <c r="AC416" s="92">
        <f t="shared" si="167"/>
        <v>2578.2749999999996</v>
      </c>
      <c r="AD416" s="92">
        <f t="shared" si="168"/>
        <v>441.99</v>
      </c>
      <c r="AE416" s="92">
        <f t="shared" si="169"/>
        <v>751.38299999999992</v>
      </c>
      <c r="AF416" s="92">
        <f t="shared" si="170"/>
        <v>294.66000000000003</v>
      </c>
      <c r="AG416" s="92">
        <f t="shared" si="171"/>
        <v>2750.833333333333</v>
      </c>
      <c r="AH416" s="92">
        <f t="shared" si="172"/>
        <v>27508.333333333332</v>
      </c>
      <c r="AI416" s="92">
        <f t="shared" si="173"/>
        <v>8252.5</v>
      </c>
      <c r="AJ416" s="92">
        <f t="shared" si="174"/>
        <v>23780.613555555559</v>
      </c>
      <c r="AK416" s="92">
        <f t="shared" si="175"/>
        <v>285367.36266666674</v>
      </c>
      <c r="AL416" s="92"/>
      <c r="AM416" s="92"/>
      <c r="AN416" s="92"/>
      <c r="AO416" s="92"/>
      <c r="AP416" s="97"/>
      <c r="AQ416" s="94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7"/>
      <c r="BQ416" s="97"/>
      <c r="BR416" s="97"/>
      <c r="BS416" s="97"/>
      <c r="BT416" s="97"/>
      <c r="BU416" s="97"/>
      <c r="BV416" s="97"/>
      <c r="BW416" s="97"/>
      <c r="BX416" s="97"/>
      <c r="BY416" s="97"/>
      <c r="BZ416" s="97"/>
      <c r="CA416" s="97"/>
      <c r="CB416" s="97"/>
      <c r="CC416" s="97"/>
      <c r="CD416" s="97"/>
      <c r="CE416" s="97"/>
      <c r="CF416" s="97"/>
      <c r="CG416" s="97"/>
      <c r="CH416" s="97"/>
      <c r="CI416" s="97"/>
      <c r="CJ416" s="97"/>
      <c r="CK416" s="97"/>
      <c r="CL416" s="97"/>
      <c r="CM416" s="97"/>
      <c r="CN416" s="97"/>
      <c r="CO416" s="97"/>
      <c r="CP416" s="97"/>
      <c r="CQ416" s="97"/>
      <c r="CR416" s="97"/>
      <c r="CS416" s="97"/>
      <c r="CT416" s="97"/>
      <c r="CU416" s="97"/>
      <c r="CV416" s="97"/>
      <c r="CW416" s="97"/>
      <c r="CX416" s="97"/>
      <c r="CY416" s="97"/>
      <c r="CZ416" s="97"/>
      <c r="DA416" s="97"/>
      <c r="DB416" s="97"/>
      <c r="DC416" s="97"/>
      <c r="DD416" s="97"/>
      <c r="DE416" s="97"/>
      <c r="DF416" s="97"/>
      <c r="DG416" s="97"/>
      <c r="DH416" s="97"/>
      <c r="DI416" s="97"/>
      <c r="DJ416" s="97"/>
      <c r="DK416" s="97"/>
      <c r="DL416" s="97"/>
      <c r="DM416" s="97"/>
      <c r="DN416" s="97"/>
      <c r="DO416" s="97"/>
      <c r="DP416" s="97"/>
      <c r="DQ416" s="97"/>
      <c r="DR416" s="97"/>
      <c r="DS416" s="97"/>
      <c r="DT416" s="97"/>
      <c r="DU416" s="97"/>
      <c r="DV416" s="97"/>
      <c r="DW416" s="97"/>
      <c r="DX416" s="97"/>
      <c r="DY416" s="97"/>
      <c r="DZ416" s="97"/>
      <c r="EA416" s="97"/>
      <c r="EB416" s="97"/>
      <c r="EC416" s="97"/>
      <c r="ED416" s="97"/>
      <c r="EE416" s="97"/>
      <c r="EF416" s="97"/>
      <c r="EG416" s="97"/>
      <c r="EH416" s="97"/>
      <c r="EI416" s="97"/>
      <c r="EJ416" s="97"/>
      <c r="EK416" s="97"/>
      <c r="EL416" s="97"/>
      <c r="EM416" s="97"/>
      <c r="EN416" s="97"/>
      <c r="EO416" s="97"/>
      <c r="EP416" s="97"/>
      <c r="EQ416" s="97"/>
      <c r="ER416" s="97"/>
      <c r="ES416" s="97"/>
      <c r="ET416" s="97"/>
      <c r="EU416" s="97"/>
      <c r="EV416" s="97"/>
      <c r="EW416" s="97"/>
      <c r="EX416" s="97"/>
      <c r="EY416" s="97"/>
      <c r="EZ416" s="97"/>
      <c r="FA416" s="97"/>
      <c r="FB416" s="97"/>
      <c r="FC416" s="97"/>
      <c r="FD416" s="97"/>
      <c r="FE416" s="97"/>
      <c r="FF416" s="97"/>
      <c r="FG416" s="97"/>
      <c r="FH416" s="97"/>
      <c r="FI416" s="97"/>
      <c r="FJ416" s="97"/>
      <c r="FK416" s="97"/>
      <c r="FL416" s="97"/>
      <c r="FM416" s="97"/>
      <c r="FN416" s="97"/>
      <c r="FO416" s="97"/>
      <c r="FP416" s="97"/>
      <c r="FQ416" s="97"/>
      <c r="FR416" s="97"/>
      <c r="FS416" s="97"/>
      <c r="FT416" s="97"/>
      <c r="FU416" s="97"/>
      <c r="FV416" s="97"/>
      <c r="FW416" s="97"/>
      <c r="FX416" s="97"/>
      <c r="FY416" s="97"/>
      <c r="FZ416" s="97"/>
      <c r="GA416" s="97"/>
      <c r="GB416" s="97"/>
      <c r="GC416" s="97"/>
      <c r="GD416" s="97"/>
      <c r="GE416" s="97"/>
      <c r="GF416" s="97"/>
      <c r="GG416" s="97"/>
      <c r="GH416" s="97"/>
      <c r="GI416" s="97"/>
      <c r="GJ416" s="97"/>
      <c r="GK416" s="97"/>
      <c r="GL416" s="97"/>
      <c r="GM416" s="97"/>
      <c r="GN416" s="97"/>
      <c r="GO416" s="97"/>
      <c r="GP416" s="97"/>
      <c r="GQ416" s="97"/>
      <c r="GR416" s="97"/>
      <c r="GS416" s="97"/>
      <c r="GT416" s="97"/>
      <c r="GU416" s="97"/>
      <c r="GV416" s="97"/>
      <c r="GW416" s="97"/>
      <c r="GX416" s="97"/>
      <c r="GY416" s="97"/>
      <c r="GZ416" s="97"/>
      <c r="HA416" s="97"/>
      <c r="HB416" s="97"/>
      <c r="HC416" s="97"/>
      <c r="HD416" s="97"/>
      <c r="HE416" s="97"/>
      <c r="HF416" s="97"/>
      <c r="HG416" s="97"/>
      <c r="HH416" s="97"/>
      <c r="HI416" s="97"/>
      <c r="HJ416" s="97"/>
      <c r="HK416" s="97"/>
      <c r="HL416" s="97"/>
      <c r="HM416" s="97"/>
      <c r="HN416" s="97"/>
      <c r="HO416" s="97"/>
      <c r="HP416" s="97"/>
      <c r="HQ416" s="97"/>
      <c r="HR416" s="97"/>
      <c r="HS416" s="97"/>
      <c r="HT416" s="97"/>
      <c r="HU416" s="97"/>
      <c r="HV416" s="97"/>
      <c r="HW416" s="97"/>
      <c r="HX416" s="97"/>
      <c r="HY416" s="97"/>
      <c r="HZ416" s="97"/>
      <c r="IA416" s="97"/>
      <c r="IB416" s="97"/>
      <c r="IC416" s="97"/>
      <c r="ID416" s="97"/>
      <c r="IE416" s="97"/>
      <c r="IF416" s="97"/>
      <c r="IG416" s="97"/>
      <c r="IH416" s="97"/>
      <c r="II416" s="97"/>
      <c r="IJ416" s="97"/>
      <c r="IK416" s="97"/>
      <c r="IL416" s="97"/>
      <c r="IM416" s="97"/>
      <c r="IN416" s="97"/>
      <c r="IO416" s="97"/>
      <c r="IP416" s="97"/>
      <c r="IQ416" s="97"/>
      <c r="IR416" s="97"/>
      <c r="IS416" s="97"/>
      <c r="IT416" s="97"/>
      <c r="IU416" s="97"/>
      <c r="IV416" s="97"/>
      <c r="IW416" s="97"/>
      <c r="IX416" s="97"/>
      <c r="IY416" s="97"/>
      <c r="IZ416" s="97"/>
      <c r="JA416" s="97"/>
      <c r="JB416" s="97"/>
      <c r="JC416" s="97"/>
      <c r="JD416" s="97"/>
      <c r="JE416" s="97"/>
      <c r="JF416" s="97"/>
      <c r="JG416" s="97"/>
      <c r="JH416" s="97"/>
      <c r="JI416" s="97"/>
      <c r="JJ416" s="97"/>
      <c r="JK416" s="97"/>
      <c r="JL416" s="97"/>
      <c r="JM416" s="97"/>
      <c r="JN416" s="97"/>
      <c r="JO416" s="97"/>
      <c r="JP416" s="97"/>
      <c r="JQ416" s="97"/>
      <c r="JR416" s="97"/>
      <c r="JS416" s="97"/>
      <c r="JT416" s="97"/>
      <c r="JU416" s="97"/>
      <c r="JV416" s="97"/>
      <c r="JW416" s="97"/>
      <c r="JX416" s="97"/>
      <c r="JY416" s="97"/>
      <c r="JZ416" s="97"/>
      <c r="KA416" s="97"/>
      <c r="KB416" s="97"/>
      <c r="KC416" s="97"/>
      <c r="KD416" s="97"/>
      <c r="KE416" s="97"/>
      <c r="KF416" s="97"/>
      <c r="KG416" s="97"/>
      <c r="KH416" s="97"/>
      <c r="KI416" s="97"/>
      <c r="KJ416" s="97"/>
      <c r="KK416" s="97"/>
      <c r="KL416" s="97"/>
      <c r="KM416" s="97"/>
      <c r="KN416" s="97"/>
      <c r="KO416" s="97"/>
      <c r="KP416" s="97"/>
      <c r="KQ416" s="97"/>
      <c r="KR416" s="97"/>
      <c r="KS416" s="97"/>
      <c r="KT416" s="97"/>
      <c r="KU416" s="97"/>
      <c r="KV416" s="97"/>
      <c r="KW416" s="97"/>
      <c r="KX416" s="97"/>
      <c r="KY416" s="97"/>
      <c r="KZ416" s="97"/>
      <c r="LA416" s="97"/>
      <c r="LB416" s="97"/>
      <c r="LC416" s="97"/>
      <c r="LD416" s="97"/>
      <c r="LE416" s="97"/>
      <c r="LF416" s="97"/>
      <c r="LG416" s="97"/>
      <c r="LH416" s="97"/>
      <c r="LI416" s="97"/>
      <c r="LJ416" s="97"/>
      <c r="LK416" s="97"/>
      <c r="LL416" s="97"/>
      <c r="LM416" s="97"/>
      <c r="LN416" s="97"/>
      <c r="LO416" s="97"/>
      <c r="LP416" s="97"/>
      <c r="LQ416" s="97"/>
      <c r="LR416" s="97"/>
      <c r="LS416" s="97"/>
      <c r="LT416" s="97"/>
      <c r="LU416" s="97"/>
      <c r="LV416" s="97"/>
      <c r="LW416" s="97"/>
      <c r="LX416" s="97"/>
      <c r="LY416" s="97"/>
      <c r="LZ416" s="97"/>
      <c r="MA416" s="97"/>
      <c r="MB416" s="97"/>
      <c r="MC416" s="97"/>
      <c r="MD416" s="97"/>
      <c r="ME416" s="97"/>
      <c r="MF416" s="97"/>
      <c r="MG416" s="97"/>
      <c r="MH416" s="97"/>
      <c r="MI416" s="97"/>
      <c r="MJ416" s="97"/>
      <c r="MK416" s="97"/>
      <c r="ML416" s="97"/>
      <c r="MM416" s="97"/>
      <c r="MN416" s="97"/>
      <c r="MO416" s="97"/>
      <c r="MP416" s="97"/>
      <c r="MQ416" s="97"/>
      <c r="MR416" s="97"/>
      <c r="MS416" s="97"/>
      <c r="MT416" s="97"/>
      <c r="MU416" s="97"/>
      <c r="MV416" s="97"/>
      <c r="MW416" s="97"/>
      <c r="MX416" s="97"/>
      <c r="MY416" s="97"/>
      <c r="MZ416" s="97"/>
      <c r="NA416" s="97"/>
      <c r="NB416" s="97"/>
      <c r="NC416" s="97"/>
      <c r="ND416" s="97"/>
      <c r="NE416" s="97"/>
      <c r="NF416" s="97"/>
      <c r="NG416" s="97"/>
      <c r="NH416" s="97"/>
      <c r="NI416" s="97"/>
      <c r="NJ416" s="97"/>
      <c r="NK416" s="97"/>
      <c r="NL416" s="97"/>
      <c r="NM416" s="97"/>
      <c r="NN416" s="97"/>
      <c r="NO416" s="97"/>
      <c r="NP416" s="97"/>
      <c r="NQ416" s="97"/>
      <c r="NR416" s="97"/>
      <c r="NS416" s="97"/>
      <c r="NT416" s="97"/>
      <c r="NU416" s="97"/>
      <c r="NV416" s="97"/>
      <c r="NW416" s="97"/>
      <c r="NX416" s="97"/>
      <c r="NY416" s="97"/>
      <c r="NZ416" s="97"/>
      <c r="OA416" s="97"/>
      <c r="OB416" s="97"/>
      <c r="OC416" s="97"/>
      <c r="OD416" s="97"/>
      <c r="OE416" s="97"/>
      <c r="OF416" s="97"/>
      <c r="OG416" s="97"/>
      <c r="OH416" s="97"/>
      <c r="OI416" s="97"/>
      <c r="OJ416" s="97"/>
      <c r="OK416" s="97"/>
      <c r="OL416" s="97"/>
      <c r="OM416" s="97"/>
      <c r="ON416" s="97"/>
      <c r="OO416" s="97"/>
      <c r="OP416" s="97"/>
      <c r="OQ416" s="97"/>
      <c r="OR416" s="97"/>
      <c r="OS416" s="97"/>
      <c r="OT416" s="97"/>
      <c r="OU416" s="97"/>
      <c r="OV416" s="97"/>
      <c r="OW416" s="97"/>
      <c r="OX416" s="97"/>
      <c r="OY416" s="97"/>
      <c r="OZ416" s="97"/>
      <c r="PA416" s="97"/>
      <c r="PB416" s="97"/>
      <c r="PC416" s="97"/>
      <c r="PD416" s="97"/>
      <c r="PE416" s="97"/>
      <c r="PF416" s="97"/>
      <c r="PG416" s="97"/>
      <c r="PH416" s="97"/>
      <c r="PI416" s="97"/>
      <c r="PJ416" s="97"/>
      <c r="PK416" s="97"/>
      <c r="PL416" s="97"/>
      <c r="PM416" s="97"/>
      <c r="PN416" s="97"/>
      <c r="PO416" s="97"/>
      <c r="PP416" s="97"/>
      <c r="PQ416" s="97"/>
      <c r="PR416" s="97"/>
      <c r="PS416" s="97"/>
      <c r="PT416" s="97"/>
      <c r="PU416" s="97"/>
      <c r="PV416" s="97"/>
      <c r="PW416" s="97"/>
      <c r="PX416" s="97"/>
      <c r="PY416" s="97"/>
      <c r="PZ416" s="97"/>
      <c r="QA416" s="97"/>
      <c r="QB416" s="97"/>
      <c r="QC416" s="97"/>
      <c r="QD416" s="97"/>
      <c r="QE416" s="97"/>
      <c r="QF416" s="97"/>
      <c r="QG416" s="97"/>
      <c r="QH416" s="97"/>
      <c r="QI416" s="97"/>
      <c r="QJ416" s="97"/>
      <c r="QK416" s="97"/>
      <c r="QL416" s="97"/>
      <c r="QM416" s="97"/>
      <c r="QN416" s="97"/>
      <c r="QO416" s="97"/>
      <c r="QP416" s="97"/>
      <c r="QQ416" s="97"/>
      <c r="QR416" s="97"/>
      <c r="QS416" s="97"/>
      <c r="QT416" s="97"/>
      <c r="QU416" s="97"/>
      <c r="QV416" s="97"/>
      <c r="QW416" s="97"/>
      <c r="QX416" s="97"/>
      <c r="QY416" s="97"/>
      <c r="QZ416" s="97"/>
      <c r="RA416" s="97"/>
      <c r="RB416" s="97"/>
      <c r="RC416" s="97"/>
      <c r="RD416" s="97"/>
      <c r="RE416" s="97"/>
      <c r="RF416" s="97"/>
      <c r="RG416" s="97"/>
      <c r="RH416" s="97"/>
      <c r="RI416" s="97"/>
      <c r="RJ416" s="97"/>
      <c r="RK416" s="97"/>
      <c r="RL416" s="97"/>
      <c r="RM416" s="97"/>
      <c r="RN416" s="97"/>
      <c r="RO416" s="97"/>
      <c r="RP416" s="97"/>
      <c r="RQ416" s="97"/>
      <c r="RR416" s="97"/>
      <c r="RS416" s="97"/>
      <c r="RT416" s="97"/>
      <c r="RU416" s="97"/>
      <c r="RV416" s="97"/>
      <c r="RW416" s="97"/>
      <c r="RX416" s="97"/>
      <c r="RY416" s="97"/>
      <c r="RZ416" s="97"/>
      <c r="SA416" s="97"/>
      <c r="SB416" s="97"/>
      <c r="SC416" s="97"/>
      <c r="SD416" s="97"/>
      <c r="SE416" s="97"/>
      <c r="SF416" s="97"/>
      <c r="SG416" s="97"/>
      <c r="SH416" s="97"/>
      <c r="SI416" s="97"/>
      <c r="SJ416" s="97"/>
      <c r="SK416" s="97"/>
      <c r="SL416" s="97"/>
      <c r="SM416" s="97"/>
      <c r="SN416" s="97"/>
      <c r="SO416" s="97"/>
      <c r="SP416" s="97"/>
      <c r="SQ416" s="97"/>
      <c r="SR416" s="97"/>
      <c r="SS416" s="97"/>
      <c r="ST416" s="97"/>
      <c r="SU416" s="97"/>
      <c r="SV416" s="97"/>
      <c r="SW416" s="97"/>
      <c r="SX416" s="97"/>
      <c r="SY416" s="97"/>
      <c r="SZ416" s="97"/>
      <c r="TA416" s="97"/>
      <c r="TB416" s="97"/>
      <c r="TC416" s="97"/>
      <c r="TD416" s="97"/>
      <c r="TE416" s="97"/>
      <c r="TF416" s="97"/>
      <c r="TG416" s="97"/>
      <c r="TH416" s="97"/>
      <c r="TI416" s="97"/>
      <c r="TJ416" s="97"/>
      <c r="TK416" s="97"/>
      <c r="TL416" s="97"/>
      <c r="TM416" s="97"/>
      <c r="TN416" s="97"/>
      <c r="TO416" s="97"/>
      <c r="TP416" s="97"/>
      <c r="TQ416" s="97"/>
      <c r="TR416" s="97"/>
      <c r="TS416" s="97"/>
      <c r="TT416" s="97"/>
      <c r="TU416" s="97"/>
      <c r="TV416" s="97"/>
      <c r="TW416" s="97"/>
      <c r="TX416" s="97"/>
      <c r="TY416" s="97"/>
      <c r="TZ416" s="97"/>
      <c r="UA416" s="97"/>
      <c r="UB416" s="97"/>
      <c r="UC416" s="97"/>
      <c r="UD416" s="97"/>
      <c r="UE416" s="97"/>
      <c r="UF416" s="97"/>
      <c r="UG416" s="97"/>
      <c r="UH416" s="97"/>
      <c r="UI416" s="97"/>
      <c r="UJ416" s="97"/>
      <c r="UK416" s="97"/>
      <c r="UL416" s="97"/>
      <c r="UM416" s="97"/>
      <c r="UN416" s="97"/>
      <c r="UO416" s="97"/>
      <c r="UP416" s="97"/>
      <c r="UQ416" s="97"/>
      <c r="UR416" s="97"/>
      <c r="US416" s="97"/>
      <c r="UT416" s="97"/>
      <c r="UU416" s="97"/>
      <c r="UV416" s="97"/>
      <c r="UW416" s="97"/>
      <c r="UX416" s="97"/>
      <c r="UY416" s="97"/>
      <c r="UZ416" s="97"/>
      <c r="VA416" s="97"/>
      <c r="VB416" s="97"/>
      <c r="VC416" s="97"/>
      <c r="VD416" s="97"/>
      <c r="VE416" s="97"/>
      <c r="VF416" s="97"/>
    </row>
    <row r="417" spans="1:578" s="98" customFormat="1" ht="15">
      <c r="A417" s="84">
        <v>43</v>
      </c>
      <c r="B417" s="29" t="s">
        <v>43</v>
      </c>
      <c r="C417" s="85" t="s">
        <v>44</v>
      </c>
      <c r="D417" s="86">
        <v>203</v>
      </c>
      <c r="E417" s="85" t="s">
        <v>45</v>
      </c>
      <c r="F417" s="29" t="s">
        <v>46</v>
      </c>
      <c r="G417" s="29" t="s">
        <v>999</v>
      </c>
      <c r="H417" s="26" t="s">
        <v>1000</v>
      </c>
      <c r="I417" s="89">
        <v>40513</v>
      </c>
      <c r="J417" s="90"/>
      <c r="K417" s="90">
        <v>11</v>
      </c>
      <c r="L417" s="88">
        <v>40</v>
      </c>
      <c r="M417" s="88" t="s">
        <v>54</v>
      </c>
      <c r="N417" s="88" t="s">
        <v>50</v>
      </c>
      <c r="O417" s="36" t="s">
        <v>992</v>
      </c>
      <c r="P417" s="87" t="s">
        <v>1188</v>
      </c>
      <c r="Q417" s="87" t="s">
        <v>1150</v>
      </c>
      <c r="R417" s="88">
        <v>1</v>
      </c>
      <c r="S417" s="91">
        <v>14133</v>
      </c>
      <c r="T417" s="91">
        <v>600</v>
      </c>
      <c r="U417" s="91">
        <v>337</v>
      </c>
      <c r="V417" s="91">
        <f t="shared" si="165"/>
        <v>15070</v>
      </c>
      <c r="W417" s="92"/>
      <c r="X417" s="92"/>
      <c r="Y417" s="92">
        <f t="shared" si="166"/>
        <v>15070</v>
      </c>
      <c r="Z417" s="92">
        <v>1093</v>
      </c>
      <c r="AA417" s="92">
        <v>679</v>
      </c>
      <c r="AB417" s="93">
        <f>102.68*2</f>
        <v>205.36</v>
      </c>
      <c r="AC417" s="92">
        <f t="shared" si="167"/>
        <v>2637.25</v>
      </c>
      <c r="AD417" s="92">
        <f t="shared" si="168"/>
        <v>452.09999999999997</v>
      </c>
      <c r="AE417" s="92">
        <f t="shared" si="169"/>
        <v>768.56999999999994</v>
      </c>
      <c r="AF417" s="92">
        <f t="shared" si="170"/>
        <v>301.40000000000003</v>
      </c>
      <c r="AG417" s="92">
        <f t="shared" si="171"/>
        <v>2807</v>
      </c>
      <c r="AH417" s="92">
        <f t="shared" si="172"/>
        <v>28070</v>
      </c>
      <c r="AI417" s="92">
        <f t="shared" si="173"/>
        <v>8421</v>
      </c>
      <c r="AJ417" s="92">
        <f t="shared" si="174"/>
        <v>24481.513333333332</v>
      </c>
      <c r="AK417" s="92">
        <f t="shared" si="175"/>
        <v>293778.15999999997</v>
      </c>
      <c r="AL417" s="92"/>
      <c r="AM417" s="92"/>
      <c r="AN417" s="92"/>
      <c r="AO417" s="92"/>
      <c r="AP417" s="97"/>
      <c r="AQ417" s="94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7"/>
      <c r="BQ417" s="97"/>
      <c r="BR417" s="97"/>
      <c r="BS417" s="97"/>
      <c r="BT417" s="97"/>
      <c r="BU417" s="97"/>
      <c r="BV417" s="97"/>
      <c r="BW417" s="97"/>
      <c r="BX417" s="97"/>
      <c r="BY417" s="97"/>
      <c r="BZ417" s="97"/>
      <c r="CA417" s="97"/>
      <c r="CB417" s="97"/>
      <c r="CC417" s="97"/>
      <c r="CD417" s="97"/>
      <c r="CE417" s="97"/>
      <c r="CF417" s="97"/>
      <c r="CG417" s="97"/>
      <c r="CH417" s="97"/>
      <c r="CI417" s="97"/>
      <c r="CJ417" s="97"/>
      <c r="CK417" s="97"/>
      <c r="CL417" s="97"/>
      <c r="CM417" s="97"/>
      <c r="CN417" s="97"/>
      <c r="CO417" s="97"/>
      <c r="CP417" s="97"/>
      <c r="CQ417" s="97"/>
      <c r="CR417" s="97"/>
      <c r="CS417" s="97"/>
      <c r="CT417" s="97"/>
      <c r="CU417" s="97"/>
      <c r="CV417" s="97"/>
      <c r="CW417" s="97"/>
      <c r="CX417" s="97"/>
      <c r="CY417" s="97"/>
      <c r="CZ417" s="97"/>
      <c r="DA417" s="97"/>
      <c r="DB417" s="97"/>
      <c r="DC417" s="97"/>
      <c r="DD417" s="97"/>
      <c r="DE417" s="97"/>
      <c r="DF417" s="97"/>
      <c r="DG417" s="97"/>
      <c r="DH417" s="97"/>
      <c r="DI417" s="97"/>
      <c r="DJ417" s="97"/>
      <c r="DK417" s="97"/>
      <c r="DL417" s="97"/>
      <c r="DM417" s="97"/>
      <c r="DN417" s="97"/>
      <c r="DO417" s="97"/>
      <c r="DP417" s="97"/>
      <c r="DQ417" s="97"/>
      <c r="DR417" s="97"/>
      <c r="DS417" s="97"/>
      <c r="DT417" s="97"/>
      <c r="DU417" s="97"/>
      <c r="DV417" s="97"/>
      <c r="DW417" s="97"/>
      <c r="DX417" s="97"/>
      <c r="DY417" s="97"/>
      <c r="DZ417" s="97"/>
      <c r="EA417" s="97"/>
      <c r="EB417" s="97"/>
      <c r="EC417" s="97"/>
      <c r="ED417" s="97"/>
      <c r="EE417" s="97"/>
      <c r="EF417" s="97"/>
      <c r="EG417" s="97"/>
      <c r="EH417" s="97"/>
      <c r="EI417" s="97"/>
      <c r="EJ417" s="97"/>
      <c r="EK417" s="97"/>
      <c r="EL417" s="97"/>
      <c r="EM417" s="97"/>
      <c r="EN417" s="97"/>
      <c r="EO417" s="97"/>
      <c r="EP417" s="97"/>
      <c r="EQ417" s="97"/>
      <c r="ER417" s="97"/>
      <c r="ES417" s="97"/>
      <c r="ET417" s="97"/>
      <c r="EU417" s="97"/>
      <c r="EV417" s="97"/>
      <c r="EW417" s="97"/>
      <c r="EX417" s="97"/>
      <c r="EY417" s="97"/>
      <c r="EZ417" s="97"/>
      <c r="FA417" s="97"/>
      <c r="FB417" s="97"/>
      <c r="FC417" s="97"/>
      <c r="FD417" s="97"/>
      <c r="FE417" s="97"/>
      <c r="FF417" s="97"/>
      <c r="FG417" s="97"/>
      <c r="FH417" s="97"/>
      <c r="FI417" s="97"/>
      <c r="FJ417" s="97"/>
      <c r="FK417" s="97"/>
      <c r="FL417" s="97"/>
      <c r="FM417" s="97"/>
      <c r="FN417" s="97"/>
      <c r="FO417" s="97"/>
      <c r="FP417" s="97"/>
      <c r="FQ417" s="97"/>
      <c r="FR417" s="97"/>
      <c r="FS417" s="97"/>
      <c r="FT417" s="97"/>
      <c r="FU417" s="97"/>
      <c r="FV417" s="97"/>
      <c r="FW417" s="97"/>
      <c r="FX417" s="97"/>
      <c r="FY417" s="97"/>
      <c r="FZ417" s="97"/>
      <c r="GA417" s="97"/>
      <c r="GB417" s="97"/>
      <c r="GC417" s="97"/>
      <c r="GD417" s="97"/>
      <c r="GE417" s="97"/>
      <c r="GF417" s="97"/>
      <c r="GG417" s="97"/>
      <c r="GH417" s="97"/>
      <c r="GI417" s="97"/>
      <c r="GJ417" s="97"/>
      <c r="GK417" s="97"/>
      <c r="GL417" s="97"/>
      <c r="GM417" s="97"/>
      <c r="GN417" s="97"/>
      <c r="GO417" s="97"/>
      <c r="GP417" s="97"/>
      <c r="GQ417" s="97"/>
      <c r="GR417" s="97"/>
      <c r="GS417" s="97"/>
      <c r="GT417" s="97"/>
      <c r="GU417" s="97"/>
      <c r="GV417" s="97"/>
      <c r="GW417" s="97"/>
      <c r="GX417" s="97"/>
      <c r="GY417" s="97"/>
      <c r="GZ417" s="97"/>
      <c r="HA417" s="97"/>
      <c r="HB417" s="97"/>
      <c r="HC417" s="97"/>
      <c r="HD417" s="97"/>
      <c r="HE417" s="97"/>
      <c r="HF417" s="97"/>
      <c r="HG417" s="97"/>
      <c r="HH417" s="97"/>
      <c r="HI417" s="97"/>
      <c r="HJ417" s="97"/>
      <c r="HK417" s="97"/>
      <c r="HL417" s="97"/>
      <c r="HM417" s="97"/>
      <c r="HN417" s="97"/>
      <c r="HO417" s="97"/>
      <c r="HP417" s="97"/>
      <c r="HQ417" s="97"/>
      <c r="HR417" s="97"/>
      <c r="HS417" s="97"/>
      <c r="HT417" s="97"/>
      <c r="HU417" s="97"/>
      <c r="HV417" s="97"/>
      <c r="HW417" s="97"/>
      <c r="HX417" s="97"/>
      <c r="HY417" s="97"/>
      <c r="HZ417" s="97"/>
      <c r="IA417" s="97"/>
      <c r="IB417" s="97"/>
      <c r="IC417" s="97"/>
      <c r="ID417" s="97"/>
      <c r="IE417" s="97"/>
      <c r="IF417" s="97"/>
      <c r="IG417" s="97"/>
      <c r="IH417" s="97"/>
      <c r="II417" s="97"/>
      <c r="IJ417" s="97"/>
      <c r="IK417" s="97"/>
      <c r="IL417" s="97"/>
      <c r="IM417" s="97"/>
      <c r="IN417" s="97"/>
      <c r="IO417" s="97"/>
      <c r="IP417" s="97"/>
      <c r="IQ417" s="97"/>
      <c r="IR417" s="97"/>
      <c r="IS417" s="97"/>
      <c r="IT417" s="97"/>
      <c r="IU417" s="97"/>
      <c r="IV417" s="97"/>
      <c r="IW417" s="97"/>
      <c r="IX417" s="97"/>
      <c r="IY417" s="97"/>
      <c r="IZ417" s="97"/>
      <c r="JA417" s="97"/>
      <c r="JB417" s="97"/>
      <c r="JC417" s="97"/>
      <c r="JD417" s="97"/>
      <c r="JE417" s="97"/>
      <c r="JF417" s="97"/>
      <c r="JG417" s="97"/>
      <c r="JH417" s="97"/>
      <c r="JI417" s="97"/>
      <c r="JJ417" s="97"/>
      <c r="JK417" s="97"/>
      <c r="JL417" s="97"/>
      <c r="JM417" s="97"/>
      <c r="JN417" s="97"/>
      <c r="JO417" s="97"/>
      <c r="JP417" s="97"/>
      <c r="JQ417" s="97"/>
      <c r="JR417" s="97"/>
      <c r="JS417" s="97"/>
      <c r="JT417" s="97"/>
      <c r="JU417" s="97"/>
      <c r="JV417" s="97"/>
      <c r="JW417" s="97"/>
      <c r="JX417" s="97"/>
      <c r="JY417" s="97"/>
      <c r="JZ417" s="97"/>
      <c r="KA417" s="97"/>
      <c r="KB417" s="97"/>
      <c r="KC417" s="97"/>
      <c r="KD417" s="97"/>
      <c r="KE417" s="97"/>
      <c r="KF417" s="97"/>
      <c r="KG417" s="97"/>
      <c r="KH417" s="97"/>
      <c r="KI417" s="97"/>
      <c r="KJ417" s="97"/>
      <c r="KK417" s="97"/>
      <c r="KL417" s="97"/>
      <c r="KM417" s="97"/>
      <c r="KN417" s="97"/>
      <c r="KO417" s="97"/>
      <c r="KP417" s="97"/>
      <c r="KQ417" s="97"/>
      <c r="KR417" s="97"/>
      <c r="KS417" s="97"/>
      <c r="KT417" s="97"/>
      <c r="KU417" s="97"/>
      <c r="KV417" s="97"/>
      <c r="KW417" s="97"/>
      <c r="KX417" s="97"/>
      <c r="KY417" s="97"/>
      <c r="KZ417" s="97"/>
      <c r="LA417" s="97"/>
      <c r="LB417" s="97"/>
      <c r="LC417" s="97"/>
      <c r="LD417" s="97"/>
      <c r="LE417" s="97"/>
      <c r="LF417" s="97"/>
      <c r="LG417" s="97"/>
      <c r="LH417" s="97"/>
      <c r="LI417" s="97"/>
      <c r="LJ417" s="97"/>
      <c r="LK417" s="97"/>
      <c r="LL417" s="97"/>
      <c r="LM417" s="97"/>
      <c r="LN417" s="97"/>
      <c r="LO417" s="97"/>
      <c r="LP417" s="97"/>
      <c r="LQ417" s="97"/>
      <c r="LR417" s="97"/>
      <c r="LS417" s="97"/>
      <c r="LT417" s="97"/>
      <c r="LU417" s="97"/>
      <c r="LV417" s="97"/>
      <c r="LW417" s="97"/>
      <c r="LX417" s="97"/>
      <c r="LY417" s="97"/>
      <c r="LZ417" s="97"/>
      <c r="MA417" s="97"/>
      <c r="MB417" s="97"/>
      <c r="MC417" s="97"/>
      <c r="MD417" s="97"/>
      <c r="ME417" s="97"/>
      <c r="MF417" s="97"/>
      <c r="MG417" s="97"/>
      <c r="MH417" s="97"/>
      <c r="MI417" s="97"/>
      <c r="MJ417" s="97"/>
      <c r="MK417" s="97"/>
      <c r="ML417" s="97"/>
      <c r="MM417" s="97"/>
      <c r="MN417" s="97"/>
      <c r="MO417" s="97"/>
      <c r="MP417" s="97"/>
      <c r="MQ417" s="97"/>
      <c r="MR417" s="97"/>
      <c r="MS417" s="97"/>
      <c r="MT417" s="97"/>
      <c r="MU417" s="97"/>
      <c r="MV417" s="97"/>
      <c r="MW417" s="97"/>
      <c r="MX417" s="97"/>
      <c r="MY417" s="97"/>
      <c r="MZ417" s="97"/>
      <c r="NA417" s="97"/>
      <c r="NB417" s="97"/>
      <c r="NC417" s="97"/>
      <c r="ND417" s="97"/>
      <c r="NE417" s="97"/>
      <c r="NF417" s="97"/>
      <c r="NG417" s="97"/>
      <c r="NH417" s="97"/>
      <c r="NI417" s="97"/>
      <c r="NJ417" s="97"/>
      <c r="NK417" s="97"/>
      <c r="NL417" s="97"/>
      <c r="NM417" s="97"/>
      <c r="NN417" s="97"/>
      <c r="NO417" s="97"/>
      <c r="NP417" s="97"/>
      <c r="NQ417" s="97"/>
      <c r="NR417" s="97"/>
      <c r="NS417" s="97"/>
      <c r="NT417" s="97"/>
      <c r="NU417" s="97"/>
      <c r="NV417" s="97"/>
      <c r="NW417" s="97"/>
      <c r="NX417" s="97"/>
      <c r="NY417" s="97"/>
      <c r="NZ417" s="97"/>
      <c r="OA417" s="97"/>
      <c r="OB417" s="97"/>
      <c r="OC417" s="97"/>
      <c r="OD417" s="97"/>
      <c r="OE417" s="97"/>
      <c r="OF417" s="97"/>
      <c r="OG417" s="97"/>
      <c r="OH417" s="97"/>
      <c r="OI417" s="97"/>
      <c r="OJ417" s="97"/>
      <c r="OK417" s="97"/>
      <c r="OL417" s="97"/>
      <c r="OM417" s="97"/>
      <c r="ON417" s="97"/>
      <c r="OO417" s="97"/>
      <c r="OP417" s="97"/>
      <c r="OQ417" s="97"/>
      <c r="OR417" s="97"/>
      <c r="OS417" s="97"/>
      <c r="OT417" s="97"/>
      <c r="OU417" s="97"/>
      <c r="OV417" s="97"/>
      <c r="OW417" s="97"/>
      <c r="OX417" s="97"/>
      <c r="OY417" s="97"/>
      <c r="OZ417" s="97"/>
      <c r="PA417" s="97"/>
      <c r="PB417" s="97"/>
      <c r="PC417" s="97"/>
      <c r="PD417" s="97"/>
      <c r="PE417" s="97"/>
      <c r="PF417" s="97"/>
      <c r="PG417" s="97"/>
      <c r="PH417" s="97"/>
      <c r="PI417" s="97"/>
      <c r="PJ417" s="97"/>
      <c r="PK417" s="97"/>
      <c r="PL417" s="97"/>
      <c r="PM417" s="97"/>
      <c r="PN417" s="97"/>
      <c r="PO417" s="97"/>
      <c r="PP417" s="97"/>
      <c r="PQ417" s="97"/>
      <c r="PR417" s="97"/>
      <c r="PS417" s="97"/>
      <c r="PT417" s="97"/>
      <c r="PU417" s="97"/>
      <c r="PV417" s="97"/>
      <c r="PW417" s="97"/>
      <c r="PX417" s="97"/>
      <c r="PY417" s="97"/>
      <c r="PZ417" s="97"/>
      <c r="QA417" s="97"/>
      <c r="QB417" s="97"/>
      <c r="QC417" s="97"/>
      <c r="QD417" s="97"/>
      <c r="QE417" s="97"/>
      <c r="QF417" s="97"/>
      <c r="QG417" s="97"/>
      <c r="QH417" s="97"/>
      <c r="QI417" s="97"/>
      <c r="QJ417" s="97"/>
      <c r="QK417" s="97"/>
      <c r="QL417" s="97"/>
      <c r="QM417" s="97"/>
      <c r="QN417" s="97"/>
      <c r="QO417" s="97"/>
      <c r="QP417" s="97"/>
      <c r="QQ417" s="97"/>
      <c r="QR417" s="97"/>
      <c r="QS417" s="97"/>
      <c r="QT417" s="97"/>
      <c r="QU417" s="97"/>
      <c r="QV417" s="97"/>
      <c r="QW417" s="97"/>
      <c r="QX417" s="97"/>
      <c r="QY417" s="97"/>
      <c r="QZ417" s="97"/>
      <c r="RA417" s="97"/>
      <c r="RB417" s="97"/>
      <c r="RC417" s="97"/>
      <c r="RD417" s="97"/>
      <c r="RE417" s="97"/>
      <c r="RF417" s="97"/>
      <c r="RG417" s="97"/>
      <c r="RH417" s="97"/>
      <c r="RI417" s="97"/>
      <c r="RJ417" s="97"/>
      <c r="RK417" s="97"/>
      <c r="RL417" s="97"/>
      <c r="RM417" s="97"/>
      <c r="RN417" s="97"/>
      <c r="RO417" s="97"/>
      <c r="RP417" s="97"/>
      <c r="RQ417" s="97"/>
      <c r="RR417" s="97"/>
      <c r="RS417" s="97"/>
      <c r="RT417" s="97"/>
      <c r="RU417" s="97"/>
      <c r="RV417" s="97"/>
      <c r="RW417" s="97"/>
      <c r="RX417" s="97"/>
      <c r="RY417" s="97"/>
      <c r="RZ417" s="97"/>
      <c r="SA417" s="97"/>
      <c r="SB417" s="97"/>
      <c r="SC417" s="97"/>
      <c r="SD417" s="97"/>
      <c r="SE417" s="97"/>
      <c r="SF417" s="97"/>
      <c r="SG417" s="97"/>
      <c r="SH417" s="97"/>
      <c r="SI417" s="97"/>
      <c r="SJ417" s="97"/>
      <c r="SK417" s="97"/>
      <c r="SL417" s="97"/>
      <c r="SM417" s="97"/>
      <c r="SN417" s="97"/>
      <c r="SO417" s="97"/>
      <c r="SP417" s="97"/>
      <c r="SQ417" s="97"/>
      <c r="SR417" s="97"/>
      <c r="SS417" s="97"/>
      <c r="ST417" s="97"/>
      <c r="SU417" s="97"/>
      <c r="SV417" s="97"/>
      <c r="SW417" s="97"/>
      <c r="SX417" s="97"/>
      <c r="SY417" s="97"/>
      <c r="SZ417" s="97"/>
      <c r="TA417" s="97"/>
      <c r="TB417" s="97"/>
      <c r="TC417" s="97"/>
      <c r="TD417" s="97"/>
      <c r="TE417" s="97"/>
      <c r="TF417" s="97"/>
      <c r="TG417" s="97"/>
      <c r="TH417" s="97"/>
      <c r="TI417" s="97"/>
      <c r="TJ417" s="97"/>
      <c r="TK417" s="97"/>
      <c r="TL417" s="97"/>
      <c r="TM417" s="97"/>
      <c r="TN417" s="97"/>
      <c r="TO417" s="97"/>
      <c r="TP417" s="97"/>
      <c r="TQ417" s="97"/>
      <c r="TR417" s="97"/>
      <c r="TS417" s="97"/>
      <c r="TT417" s="97"/>
      <c r="TU417" s="97"/>
      <c r="TV417" s="97"/>
      <c r="TW417" s="97"/>
      <c r="TX417" s="97"/>
      <c r="TY417" s="97"/>
      <c r="TZ417" s="97"/>
      <c r="UA417" s="97"/>
      <c r="UB417" s="97"/>
      <c r="UC417" s="97"/>
      <c r="UD417" s="97"/>
      <c r="UE417" s="97"/>
      <c r="UF417" s="97"/>
      <c r="UG417" s="97"/>
      <c r="UH417" s="97"/>
      <c r="UI417" s="97"/>
      <c r="UJ417" s="97"/>
      <c r="UK417" s="97"/>
      <c r="UL417" s="97"/>
      <c r="UM417" s="97"/>
      <c r="UN417" s="97"/>
      <c r="UO417" s="97"/>
      <c r="UP417" s="97"/>
      <c r="UQ417" s="97"/>
      <c r="UR417" s="97"/>
      <c r="US417" s="97"/>
      <c r="UT417" s="97"/>
      <c r="UU417" s="97"/>
      <c r="UV417" s="97"/>
      <c r="UW417" s="97"/>
      <c r="UX417" s="97"/>
      <c r="UY417" s="97"/>
      <c r="UZ417" s="97"/>
      <c r="VA417" s="97"/>
      <c r="VB417" s="97"/>
      <c r="VC417" s="97"/>
      <c r="VD417" s="97"/>
      <c r="VE417" s="97"/>
      <c r="VF417" s="97"/>
    </row>
    <row r="418" spans="1:578" s="98" customFormat="1" ht="15">
      <c r="A418" s="84">
        <v>44</v>
      </c>
      <c r="B418" s="29" t="s">
        <v>43</v>
      </c>
      <c r="C418" s="85" t="s">
        <v>44</v>
      </c>
      <c r="D418" s="86">
        <v>203</v>
      </c>
      <c r="E418" s="85" t="s">
        <v>45</v>
      </c>
      <c r="F418" s="29" t="s">
        <v>46</v>
      </c>
      <c r="G418" s="29" t="s">
        <v>1001</v>
      </c>
      <c r="H418" s="26" t="s">
        <v>1002</v>
      </c>
      <c r="I418" s="89">
        <v>39818</v>
      </c>
      <c r="J418" s="90"/>
      <c r="K418" s="90">
        <v>11</v>
      </c>
      <c r="L418" s="88">
        <v>40</v>
      </c>
      <c r="M418" s="88" t="s">
        <v>54</v>
      </c>
      <c r="N418" s="88" t="s">
        <v>50</v>
      </c>
      <c r="O418" s="36" t="s">
        <v>1003</v>
      </c>
      <c r="P418" s="87" t="s">
        <v>1188</v>
      </c>
      <c r="Q418" s="87" t="s">
        <v>1150</v>
      </c>
      <c r="R418" s="88">
        <v>1</v>
      </c>
      <c r="S418" s="91">
        <v>14133</v>
      </c>
      <c r="T418" s="91">
        <v>600</v>
      </c>
      <c r="U418" s="91"/>
      <c r="V418" s="91">
        <f t="shared" si="165"/>
        <v>14733</v>
      </c>
      <c r="W418" s="92"/>
      <c r="X418" s="92"/>
      <c r="Y418" s="92">
        <f t="shared" si="166"/>
        <v>14733</v>
      </c>
      <c r="Z418" s="92">
        <v>1093</v>
      </c>
      <c r="AA418" s="92">
        <v>679</v>
      </c>
      <c r="AB418" s="92">
        <f>102.68*3</f>
        <v>308.04000000000002</v>
      </c>
      <c r="AC418" s="92">
        <f t="shared" si="167"/>
        <v>2578.2749999999996</v>
      </c>
      <c r="AD418" s="92">
        <f t="shared" si="168"/>
        <v>441.99</v>
      </c>
      <c r="AE418" s="92">
        <f t="shared" si="169"/>
        <v>751.38299999999992</v>
      </c>
      <c r="AF418" s="92">
        <f t="shared" si="170"/>
        <v>294.66000000000003</v>
      </c>
      <c r="AG418" s="92">
        <f t="shared" si="171"/>
        <v>2750.833333333333</v>
      </c>
      <c r="AH418" s="92">
        <f t="shared" si="172"/>
        <v>27508.333333333332</v>
      </c>
      <c r="AI418" s="92">
        <f t="shared" si="173"/>
        <v>8252.5</v>
      </c>
      <c r="AJ418" s="92">
        <f t="shared" si="174"/>
        <v>24088.65355555556</v>
      </c>
      <c r="AK418" s="92">
        <f t="shared" si="175"/>
        <v>289063.84266666672</v>
      </c>
      <c r="AL418" s="92"/>
      <c r="AM418" s="92"/>
      <c r="AN418" s="92"/>
      <c r="AO418" s="92"/>
      <c r="AP418" s="97"/>
      <c r="AQ418" s="94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  <c r="BR418" s="97"/>
      <c r="BS418" s="97"/>
      <c r="BT418" s="97"/>
      <c r="BU418" s="97"/>
      <c r="BV418" s="97"/>
      <c r="BW418" s="97"/>
      <c r="BX418" s="97"/>
      <c r="BY418" s="97"/>
      <c r="BZ418" s="97"/>
      <c r="CA418" s="97"/>
      <c r="CB418" s="97"/>
      <c r="CC418" s="97"/>
      <c r="CD418" s="97"/>
      <c r="CE418" s="97"/>
      <c r="CF418" s="97"/>
      <c r="CG418" s="97"/>
      <c r="CH418" s="97"/>
      <c r="CI418" s="97"/>
      <c r="CJ418" s="97"/>
      <c r="CK418" s="97"/>
      <c r="CL418" s="97"/>
      <c r="CM418" s="97"/>
      <c r="CN418" s="97"/>
      <c r="CO418" s="97"/>
      <c r="CP418" s="97"/>
      <c r="CQ418" s="97"/>
      <c r="CR418" s="97"/>
      <c r="CS418" s="97"/>
      <c r="CT418" s="97"/>
      <c r="CU418" s="97"/>
      <c r="CV418" s="97"/>
      <c r="CW418" s="97"/>
      <c r="CX418" s="97"/>
      <c r="CY418" s="97"/>
      <c r="CZ418" s="97"/>
      <c r="DA418" s="97"/>
      <c r="DB418" s="97"/>
      <c r="DC418" s="97"/>
      <c r="DD418" s="97"/>
      <c r="DE418" s="97"/>
      <c r="DF418" s="97"/>
      <c r="DG418" s="97"/>
      <c r="DH418" s="97"/>
      <c r="DI418" s="97"/>
      <c r="DJ418" s="97"/>
      <c r="DK418" s="97"/>
      <c r="DL418" s="97"/>
      <c r="DM418" s="97"/>
      <c r="DN418" s="97"/>
      <c r="DO418" s="97"/>
      <c r="DP418" s="97"/>
      <c r="DQ418" s="97"/>
      <c r="DR418" s="97"/>
      <c r="DS418" s="97"/>
      <c r="DT418" s="97"/>
      <c r="DU418" s="97"/>
      <c r="DV418" s="97"/>
      <c r="DW418" s="97"/>
      <c r="DX418" s="97"/>
      <c r="DY418" s="97"/>
      <c r="DZ418" s="97"/>
      <c r="EA418" s="97"/>
      <c r="EB418" s="97"/>
      <c r="EC418" s="97"/>
      <c r="ED418" s="97"/>
      <c r="EE418" s="97"/>
      <c r="EF418" s="97"/>
      <c r="EG418" s="97"/>
      <c r="EH418" s="97"/>
      <c r="EI418" s="97"/>
      <c r="EJ418" s="97"/>
      <c r="EK418" s="97"/>
      <c r="EL418" s="97"/>
      <c r="EM418" s="97"/>
      <c r="EN418" s="97"/>
      <c r="EO418" s="97"/>
      <c r="EP418" s="97"/>
      <c r="EQ418" s="97"/>
      <c r="ER418" s="97"/>
      <c r="ES418" s="97"/>
      <c r="ET418" s="97"/>
      <c r="EU418" s="97"/>
      <c r="EV418" s="97"/>
      <c r="EW418" s="97"/>
      <c r="EX418" s="97"/>
      <c r="EY418" s="97"/>
      <c r="EZ418" s="97"/>
      <c r="FA418" s="97"/>
      <c r="FB418" s="97"/>
      <c r="FC418" s="97"/>
      <c r="FD418" s="97"/>
      <c r="FE418" s="97"/>
      <c r="FF418" s="97"/>
      <c r="FG418" s="97"/>
      <c r="FH418" s="97"/>
      <c r="FI418" s="97"/>
      <c r="FJ418" s="97"/>
      <c r="FK418" s="97"/>
      <c r="FL418" s="97"/>
      <c r="FM418" s="97"/>
      <c r="FN418" s="97"/>
      <c r="FO418" s="97"/>
      <c r="FP418" s="97"/>
      <c r="FQ418" s="97"/>
      <c r="FR418" s="97"/>
      <c r="FS418" s="97"/>
      <c r="FT418" s="97"/>
      <c r="FU418" s="97"/>
      <c r="FV418" s="97"/>
      <c r="FW418" s="97"/>
      <c r="FX418" s="97"/>
      <c r="FY418" s="97"/>
      <c r="FZ418" s="97"/>
      <c r="GA418" s="97"/>
      <c r="GB418" s="97"/>
      <c r="GC418" s="97"/>
      <c r="GD418" s="97"/>
      <c r="GE418" s="97"/>
      <c r="GF418" s="97"/>
      <c r="GG418" s="97"/>
      <c r="GH418" s="97"/>
      <c r="GI418" s="97"/>
      <c r="GJ418" s="97"/>
      <c r="GK418" s="97"/>
      <c r="GL418" s="97"/>
      <c r="GM418" s="97"/>
      <c r="GN418" s="97"/>
      <c r="GO418" s="97"/>
      <c r="GP418" s="97"/>
      <c r="GQ418" s="97"/>
      <c r="GR418" s="97"/>
      <c r="GS418" s="97"/>
      <c r="GT418" s="97"/>
      <c r="GU418" s="97"/>
      <c r="GV418" s="97"/>
      <c r="GW418" s="97"/>
      <c r="GX418" s="97"/>
      <c r="GY418" s="97"/>
      <c r="GZ418" s="97"/>
      <c r="HA418" s="97"/>
      <c r="HB418" s="97"/>
      <c r="HC418" s="97"/>
      <c r="HD418" s="97"/>
      <c r="HE418" s="97"/>
      <c r="HF418" s="97"/>
      <c r="HG418" s="97"/>
      <c r="HH418" s="97"/>
      <c r="HI418" s="97"/>
      <c r="HJ418" s="97"/>
      <c r="HK418" s="97"/>
      <c r="HL418" s="97"/>
      <c r="HM418" s="97"/>
      <c r="HN418" s="97"/>
      <c r="HO418" s="97"/>
      <c r="HP418" s="97"/>
      <c r="HQ418" s="97"/>
      <c r="HR418" s="97"/>
      <c r="HS418" s="97"/>
      <c r="HT418" s="97"/>
      <c r="HU418" s="97"/>
      <c r="HV418" s="97"/>
      <c r="HW418" s="97"/>
      <c r="HX418" s="97"/>
      <c r="HY418" s="97"/>
      <c r="HZ418" s="97"/>
      <c r="IA418" s="97"/>
      <c r="IB418" s="97"/>
      <c r="IC418" s="97"/>
      <c r="ID418" s="97"/>
      <c r="IE418" s="97"/>
      <c r="IF418" s="97"/>
      <c r="IG418" s="97"/>
      <c r="IH418" s="97"/>
      <c r="II418" s="97"/>
      <c r="IJ418" s="97"/>
      <c r="IK418" s="97"/>
      <c r="IL418" s="97"/>
      <c r="IM418" s="97"/>
      <c r="IN418" s="97"/>
      <c r="IO418" s="97"/>
      <c r="IP418" s="97"/>
      <c r="IQ418" s="97"/>
      <c r="IR418" s="97"/>
      <c r="IS418" s="97"/>
      <c r="IT418" s="97"/>
      <c r="IU418" s="97"/>
      <c r="IV418" s="97"/>
      <c r="IW418" s="97"/>
      <c r="IX418" s="97"/>
      <c r="IY418" s="97"/>
      <c r="IZ418" s="97"/>
      <c r="JA418" s="97"/>
      <c r="JB418" s="97"/>
      <c r="JC418" s="97"/>
      <c r="JD418" s="97"/>
      <c r="JE418" s="97"/>
      <c r="JF418" s="97"/>
      <c r="JG418" s="97"/>
      <c r="JH418" s="97"/>
      <c r="JI418" s="97"/>
      <c r="JJ418" s="97"/>
      <c r="JK418" s="97"/>
      <c r="JL418" s="97"/>
      <c r="JM418" s="97"/>
      <c r="JN418" s="97"/>
      <c r="JO418" s="97"/>
      <c r="JP418" s="97"/>
      <c r="JQ418" s="97"/>
      <c r="JR418" s="97"/>
      <c r="JS418" s="97"/>
      <c r="JT418" s="97"/>
      <c r="JU418" s="97"/>
      <c r="JV418" s="97"/>
      <c r="JW418" s="97"/>
      <c r="JX418" s="97"/>
      <c r="JY418" s="97"/>
      <c r="JZ418" s="97"/>
      <c r="KA418" s="97"/>
      <c r="KB418" s="97"/>
      <c r="KC418" s="97"/>
      <c r="KD418" s="97"/>
      <c r="KE418" s="97"/>
      <c r="KF418" s="97"/>
      <c r="KG418" s="97"/>
      <c r="KH418" s="97"/>
      <c r="KI418" s="97"/>
      <c r="KJ418" s="97"/>
      <c r="KK418" s="97"/>
      <c r="KL418" s="97"/>
      <c r="KM418" s="97"/>
      <c r="KN418" s="97"/>
      <c r="KO418" s="97"/>
      <c r="KP418" s="97"/>
      <c r="KQ418" s="97"/>
      <c r="KR418" s="97"/>
      <c r="KS418" s="97"/>
      <c r="KT418" s="97"/>
      <c r="KU418" s="97"/>
      <c r="KV418" s="97"/>
      <c r="KW418" s="97"/>
      <c r="KX418" s="97"/>
      <c r="KY418" s="97"/>
      <c r="KZ418" s="97"/>
      <c r="LA418" s="97"/>
      <c r="LB418" s="97"/>
      <c r="LC418" s="97"/>
      <c r="LD418" s="97"/>
      <c r="LE418" s="97"/>
      <c r="LF418" s="97"/>
      <c r="LG418" s="97"/>
      <c r="LH418" s="97"/>
      <c r="LI418" s="97"/>
      <c r="LJ418" s="97"/>
      <c r="LK418" s="97"/>
      <c r="LL418" s="97"/>
      <c r="LM418" s="97"/>
      <c r="LN418" s="97"/>
      <c r="LO418" s="97"/>
      <c r="LP418" s="97"/>
      <c r="LQ418" s="97"/>
      <c r="LR418" s="97"/>
      <c r="LS418" s="97"/>
      <c r="LT418" s="97"/>
      <c r="LU418" s="97"/>
      <c r="LV418" s="97"/>
      <c r="LW418" s="97"/>
      <c r="LX418" s="97"/>
      <c r="LY418" s="97"/>
      <c r="LZ418" s="97"/>
      <c r="MA418" s="97"/>
      <c r="MB418" s="97"/>
      <c r="MC418" s="97"/>
      <c r="MD418" s="97"/>
      <c r="ME418" s="97"/>
      <c r="MF418" s="97"/>
      <c r="MG418" s="97"/>
      <c r="MH418" s="97"/>
      <c r="MI418" s="97"/>
      <c r="MJ418" s="97"/>
      <c r="MK418" s="97"/>
      <c r="ML418" s="97"/>
      <c r="MM418" s="97"/>
      <c r="MN418" s="97"/>
      <c r="MO418" s="97"/>
      <c r="MP418" s="97"/>
      <c r="MQ418" s="97"/>
      <c r="MR418" s="97"/>
      <c r="MS418" s="97"/>
      <c r="MT418" s="97"/>
      <c r="MU418" s="97"/>
      <c r="MV418" s="97"/>
      <c r="MW418" s="97"/>
      <c r="MX418" s="97"/>
      <c r="MY418" s="97"/>
      <c r="MZ418" s="97"/>
      <c r="NA418" s="97"/>
      <c r="NB418" s="97"/>
      <c r="NC418" s="97"/>
      <c r="ND418" s="97"/>
      <c r="NE418" s="97"/>
      <c r="NF418" s="97"/>
      <c r="NG418" s="97"/>
      <c r="NH418" s="97"/>
      <c r="NI418" s="97"/>
      <c r="NJ418" s="97"/>
      <c r="NK418" s="97"/>
      <c r="NL418" s="97"/>
      <c r="NM418" s="97"/>
      <c r="NN418" s="97"/>
      <c r="NO418" s="97"/>
      <c r="NP418" s="97"/>
      <c r="NQ418" s="97"/>
      <c r="NR418" s="97"/>
      <c r="NS418" s="97"/>
      <c r="NT418" s="97"/>
      <c r="NU418" s="97"/>
      <c r="NV418" s="97"/>
      <c r="NW418" s="97"/>
      <c r="NX418" s="97"/>
      <c r="NY418" s="97"/>
      <c r="NZ418" s="97"/>
      <c r="OA418" s="97"/>
      <c r="OB418" s="97"/>
      <c r="OC418" s="97"/>
      <c r="OD418" s="97"/>
      <c r="OE418" s="97"/>
      <c r="OF418" s="97"/>
      <c r="OG418" s="97"/>
      <c r="OH418" s="97"/>
      <c r="OI418" s="97"/>
      <c r="OJ418" s="97"/>
      <c r="OK418" s="97"/>
      <c r="OL418" s="97"/>
      <c r="OM418" s="97"/>
      <c r="ON418" s="97"/>
      <c r="OO418" s="97"/>
      <c r="OP418" s="97"/>
      <c r="OQ418" s="97"/>
      <c r="OR418" s="97"/>
      <c r="OS418" s="97"/>
      <c r="OT418" s="97"/>
      <c r="OU418" s="97"/>
      <c r="OV418" s="97"/>
      <c r="OW418" s="97"/>
      <c r="OX418" s="97"/>
      <c r="OY418" s="97"/>
      <c r="OZ418" s="97"/>
      <c r="PA418" s="97"/>
      <c r="PB418" s="97"/>
      <c r="PC418" s="97"/>
      <c r="PD418" s="97"/>
      <c r="PE418" s="97"/>
      <c r="PF418" s="97"/>
      <c r="PG418" s="97"/>
      <c r="PH418" s="97"/>
      <c r="PI418" s="97"/>
      <c r="PJ418" s="97"/>
      <c r="PK418" s="97"/>
      <c r="PL418" s="97"/>
      <c r="PM418" s="97"/>
      <c r="PN418" s="97"/>
      <c r="PO418" s="97"/>
      <c r="PP418" s="97"/>
      <c r="PQ418" s="97"/>
      <c r="PR418" s="97"/>
      <c r="PS418" s="97"/>
      <c r="PT418" s="97"/>
      <c r="PU418" s="97"/>
      <c r="PV418" s="97"/>
      <c r="PW418" s="97"/>
      <c r="PX418" s="97"/>
      <c r="PY418" s="97"/>
      <c r="PZ418" s="97"/>
      <c r="QA418" s="97"/>
      <c r="QB418" s="97"/>
      <c r="QC418" s="97"/>
      <c r="QD418" s="97"/>
      <c r="QE418" s="97"/>
      <c r="QF418" s="97"/>
      <c r="QG418" s="97"/>
      <c r="QH418" s="97"/>
      <c r="QI418" s="97"/>
      <c r="QJ418" s="97"/>
      <c r="QK418" s="97"/>
      <c r="QL418" s="97"/>
      <c r="QM418" s="97"/>
      <c r="QN418" s="97"/>
      <c r="QO418" s="97"/>
      <c r="QP418" s="97"/>
      <c r="QQ418" s="97"/>
      <c r="QR418" s="97"/>
      <c r="QS418" s="97"/>
      <c r="QT418" s="97"/>
      <c r="QU418" s="97"/>
      <c r="QV418" s="97"/>
      <c r="QW418" s="97"/>
      <c r="QX418" s="97"/>
      <c r="QY418" s="97"/>
      <c r="QZ418" s="97"/>
      <c r="RA418" s="97"/>
      <c r="RB418" s="97"/>
      <c r="RC418" s="97"/>
      <c r="RD418" s="97"/>
      <c r="RE418" s="97"/>
      <c r="RF418" s="97"/>
      <c r="RG418" s="97"/>
      <c r="RH418" s="97"/>
      <c r="RI418" s="97"/>
      <c r="RJ418" s="97"/>
      <c r="RK418" s="97"/>
      <c r="RL418" s="97"/>
      <c r="RM418" s="97"/>
      <c r="RN418" s="97"/>
      <c r="RO418" s="97"/>
      <c r="RP418" s="97"/>
      <c r="RQ418" s="97"/>
      <c r="RR418" s="97"/>
      <c r="RS418" s="97"/>
      <c r="RT418" s="97"/>
      <c r="RU418" s="97"/>
      <c r="RV418" s="97"/>
      <c r="RW418" s="97"/>
      <c r="RX418" s="97"/>
      <c r="RY418" s="97"/>
      <c r="RZ418" s="97"/>
      <c r="SA418" s="97"/>
      <c r="SB418" s="97"/>
      <c r="SC418" s="97"/>
      <c r="SD418" s="97"/>
      <c r="SE418" s="97"/>
      <c r="SF418" s="97"/>
      <c r="SG418" s="97"/>
      <c r="SH418" s="97"/>
      <c r="SI418" s="97"/>
      <c r="SJ418" s="97"/>
      <c r="SK418" s="97"/>
      <c r="SL418" s="97"/>
      <c r="SM418" s="97"/>
      <c r="SN418" s="97"/>
      <c r="SO418" s="97"/>
      <c r="SP418" s="97"/>
      <c r="SQ418" s="97"/>
      <c r="SR418" s="97"/>
      <c r="SS418" s="97"/>
      <c r="ST418" s="97"/>
      <c r="SU418" s="97"/>
      <c r="SV418" s="97"/>
      <c r="SW418" s="97"/>
      <c r="SX418" s="97"/>
      <c r="SY418" s="97"/>
      <c r="SZ418" s="97"/>
      <c r="TA418" s="97"/>
      <c r="TB418" s="97"/>
      <c r="TC418" s="97"/>
      <c r="TD418" s="97"/>
      <c r="TE418" s="97"/>
      <c r="TF418" s="97"/>
      <c r="TG418" s="97"/>
      <c r="TH418" s="97"/>
      <c r="TI418" s="97"/>
      <c r="TJ418" s="97"/>
      <c r="TK418" s="97"/>
      <c r="TL418" s="97"/>
      <c r="TM418" s="97"/>
      <c r="TN418" s="97"/>
      <c r="TO418" s="97"/>
      <c r="TP418" s="97"/>
      <c r="TQ418" s="97"/>
      <c r="TR418" s="97"/>
      <c r="TS418" s="97"/>
      <c r="TT418" s="97"/>
      <c r="TU418" s="97"/>
      <c r="TV418" s="97"/>
      <c r="TW418" s="97"/>
      <c r="TX418" s="97"/>
      <c r="TY418" s="97"/>
      <c r="TZ418" s="97"/>
      <c r="UA418" s="97"/>
      <c r="UB418" s="97"/>
      <c r="UC418" s="97"/>
      <c r="UD418" s="97"/>
      <c r="UE418" s="97"/>
      <c r="UF418" s="97"/>
      <c r="UG418" s="97"/>
      <c r="UH418" s="97"/>
      <c r="UI418" s="97"/>
      <c r="UJ418" s="97"/>
      <c r="UK418" s="97"/>
      <c r="UL418" s="97"/>
      <c r="UM418" s="97"/>
      <c r="UN418" s="97"/>
      <c r="UO418" s="97"/>
      <c r="UP418" s="97"/>
      <c r="UQ418" s="97"/>
      <c r="UR418" s="97"/>
      <c r="US418" s="97"/>
      <c r="UT418" s="97"/>
      <c r="UU418" s="97"/>
      <c r="UV418" s="97"/>
      <c r="UW418" s="97"/>
      <c r="UX418" s="97"/>
      <c r="UY418" s="97"/>
      <c r="UZ418" s="97"/>
      <c r="VA418" s="97"/>
      <c r="VB418" s="97"/>
      <c r="VC418" s="97"/>
      <c r="VD418" s="97"/>
      <c r="VE418" s="97"/>
      <c r="VF418" s="97"/>
    </row>
    <row r="419" spans="1:578" s="98" customFormat="1" ht="15">
      <c r="A419" s="84">
        <v>45</v>
      </c>
      <c r="B419" s="29" t="s">
        <v>43</v>
      </c>
      <c r="C419" s="85" t="s">
        <v>44</v>
      </c>
      <c r="D419" s="86">
        <v>203</v>
      </c>
      <c r="E419" s="85" t="s">
        <v>45</v>
      </c>
      <c r="F419" s="29" t="s">
        <v>46</v>
      </c>
      <c r="G419" s="29" t="s">
        <v>1004</v>
      </c>
      <c r="H419" s="26" t="s">
        <v>1005</v>
      </c>
      <c r="I419" s="89">
        <v>43512</v>
      </c>
      <c r="J419" s="90"/>
      <c r="K419" s="90">
        <v>11</v>
      </c>
      <c r="L419" s="88">
        <v>40</v>
      </c>
      <c r="M419" s="88" t="s">
        <v>54</v>
      </c>
      <c r="N419" s="88" t="s">
        <v>50</v>
      </c>
      <c r="O419" s="36" t="s">
        <v>1006</v>
      </c>
      <c r="P419" s="87" t="s">
        <v>1188</v>
      </c>
      <c r="Q419" s="87" t="s">
        <v>1150</v>
      </c>
      <c r="R419" s="88">
        <v>1</v>
      </c>
      <c r="S419" s="91">
        <v>14133</v>
      </c>
      <c r="T419" s="91">
        <v>600</v>
      </c>
      <c r="U419" s="91"/>
      <c r="V419" s="91">
        <f t="shared" si="165"/>
        <v>14733</v>
      </c>
      <c r="W419" s="92"/>
      <c r="X419" s="92"/>
      <c r="Y419" s="92">
        <f t="shared" si="166"/>
        <v>14733</v>
      </c>
      <c r="Z419" s="92">
        <v>1093</v>
      </c>
      <c r="AA419" s="92">
        <v>679</v>
      </c>
      <c r="AB419" s="93"/>
      <c r="AC419" s="92">
        <f t="shared" si="167"/>
        <v>2578.2749999999996</v>
      </c>
      <c r="AD419" s="92">
        <f t="shared" si="168"/>
        <v>441.99</v>
      </c>
      <c r="AE419" s="92">
        <f t="shared" si="169"/>
        <v>751.38299999999992</v>
      </c>
      <c r="AF419" s="92">
        <f t="shared" si="170"/>
        <v>294.66000000000003</v>
      </c>
      <c r="AG419" s="92">
        <f t="shared" si="171"/>
        <v>2750.833333333333</v>
      </c>
      <c r="AH419" s="92">
        <f t="shared" si="172"/>
        <v>27508.333333333332</v>
      </c>
      <c r="AI419" s="92">
        <f t="shared" si="173"/>
        <v>8252.5</v>
      </c>
      <c r="AJ419" s="92">
        <f t="shared" si="174"/>
        <v>23780.613555555559</v>
      </c>
      <c r="AK419" s="92">
        <f t="shared" si="175"/>
        <v>285367.36266666674</v>
      </c>
      <c r="AL419" s="92"/>
      <c r="AM419" s="92"/>
      <c r="AN419" s="92"/>
      <c r="AO419" s="92"/>
      <c r="AP419" s="97"/>
      <c r="AQ419" s="94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  <c r="BR419" s="97"/>
      <c r="BS419" s="97"/>
      <c r="BT419" s="97"/>
      <c r="BU419" s="97"/>
      <c r="BV419" s="97"/>
      <c r="BW419" s="97"/>
      <c r="BX419" s="97"/>
      <c r="BY419" s="97"/>
      <c r="BZ419" s="97"/>
      <c r="CA419" s="97"/>
      <c r="CB419" s="97"/>
      <c r="CC419" s="97"/>
      <c r="CD419" s="97"/>
      <c r="CE419" s="97"/>
      <c r="CF419" s="97"/>
      <c r="CG419" s="97"/>
      <c r="CH419" s="97"/>
      <c r="CI419" s="97"/>
      <c r="CJ419" s="97"/>
      <c r="CK419" s="97"/>
      <c r="CL419" s="97"/>
      <c r="CM419" s="97"/>
      <c r="CN419" s="97"/>
      <c r="CO419" s="97"/>
      <c r="CP419" s="97"/>
      <c r="CQ419" s="97"/>
      <c r="CR419" s="97"/>
      <c r="CS419" s="97"/>
      <c r="CT419" s="97"/>
      <c r="CU419" s="97"/>
      <c r="CV419" s="97"/>
      <c r="CW419" s="97"/>
      <c r="CX419" s="97"/>
      <c r="CY419" s="97"/>
      <c r="CZ419" s="97"/>
      <c r="DA419" s="97"/>
      <c r="DB419" s="97"/>
      <c r="DC419" s="97"/>
      <c r="DD419" s="97"/>
      <c r="DE419" s="97"/>
      <c r="DF419" s="97"/>
      <c r="DG419" s="97"/>
      <c r="DH419" s="97"/>
      <c r="DI419" s="97"/>
      <c r="DJ419" s="97"/>
      <c r="DK419" s="97"/>
      <c r="DL419" s="97"/>
      <c r="DM419" s="97"/>
      <c r="DN419" s="97"/>
      <c r="DO419" s="97"/>
      <c r="DP419" s="97"/>
      <c r="DQ419" s="97"/>
      <c r="DR419" s="97"/>
      <c r="DS419" s="97"/>
      <c r="DT419" s="97"/>
      <c r="DU419" s="97"/>
      <c r="DV419" s="97"/>
      <c r="DW419" s="97"/>
      <c r="DX419" s="97"/>
      <c r="DY419" s="97"/>
      <c r="DZ419" s="97"/>
      <c r="EA419" s="97"/>
      <c r="EB419" s="97"/>
      <c r="EC419" s="97"/>
      <c r="ED419" s="97"/>
      <c r="EE419" s="97"/>
      <c r="EF419" s="97"/>
      <c r="EG419" s="97"/>
      <c r="EH419" s="97"/>
      <c r="EI419" s="97"/>
      <c r="EJ419" s="97"/>
      <c r="EK419" s="97"/>
      <c r="EL419" s="97"/>
      <c r="EM419" s="97"/>
      <c r="EN419" s="97"/>
      <c r="EO419" s="97"/>
      <c r="EP419" s="97"/>
      <c r="EQ419" s="97"/>
      <c r="ER419" s="97"/>
      <c r="ES419" s="97"/>
      <c r="ET419" s="97"/>
      <c r="EU419" s="97"/>
      <c r="EV419" s="97"/>
      <c r="EW419" s="97"/>
      <c r="EX419" s="97"/>
      <c r="EY419" s="97"/>
      <c r="EZ419" s="97"/>
      <c r="FA419" s="97"/>
      <c r="FB419" s="97"/>
      <c r="FC419" s="97"/>
      <c r="FD419" s="97"/>
      <c r="FE419" s="97"/>
      <c r="FF419" s="97"/>
      <c r="FG419" s="97"/>
      <c r="FH419" s="97"/>
      <c r="FI419" s="97"/>
      <c r="FJ419" s="97"/>
      <c r="FK419" s="97"/>
      <c r="FL419" s="97"/>
      <c r="FM419" s="97"/>
      <c r="FN419" s="97"/>
      <c r="FO419" s="97"/>
      <c r="FP419" s="97"/>
      <c r="FQ419" s="97"/>
      <c r="FR419" s="97"/>
      <c r="FS419" s="97"/>
      <c r="FT419" s="97"/>
      <c r="FU419" s="97"/>
      <c r="FV419" s="97"/>
      <c r="FW419" s="97"/>
      <c r="FX419" s="97"/>
      <c r="FY419" s="97"/>
      <c r="FZ419" s="97"/>
      <c r="GA419" s="97"/>
      <c r="GB419" s="97"/>
      <c r="GC419" s="97"/>
      <c r="GD419" s="97"/>
      <c r="GE419" s="97"/>
      <c r="GF419" s="97"/>
      <c r="GG419" s="97"/>
      <c r="GH419" s="97"/>
      <c r="GI419" s="97"/>
      <c r="GJ419" s="97"/>
      <c r="GK419" s="97"/>
      <c r="GL419" s="97"/>
      <c r="GM419" s="97"/>
      <c r="GN419" s="97"/>
      <c r="GO419" s="97"/>
      <c r="GP419" s="97"/>
      <c r="GQ419" s="97"/>
      <c r="GR419" s="97"/>
      <c r="GS419" s="97"/>
      <c r="GT419" s="97"/>
      <c r="GU419" s="97"/>
      <c r="GV419" s="97"/>
      <c r="GW419" s="97"/>
      <c r="GX419" s="97"/>
      <c r="GY419" s="97"/>
      <c r="GZ419" s="97"/>
      <c r="HA419" s="97"/>
      <c r="HB419" s="97"/>
      <c r="HC419" s="97"/>
      <c r="HD419" s="97"/>
      <c r="HE419" s="97"/>
      <c r="HF419" s="97"/>
      <c r="HG419" s="97"/>
      <c r="HH419" s="97"/>
      <c r="HI419" s="97"/>
      <c r="HJ419" s="97"/>
      <c r="HK419" s="97"/>
      <c r="HL419" s="97"/>
      <c r="HM419" s="97"/>
      <c r="HN419" s="97"/>
      <c r="HO419" s="97"/>
      <c r="HP419" s="97"/>
      <c r="HQ419" s="97"/>
      <c r="HR419" s="97"/>
      <c r="HS419" s="97"/>
      <c r="HT419" s="97"/>
      <c r="HU419" s="97"/>
      <c r="HV419" s="97"/>
      <c r="HW419" s="97"/>
      <c r="HX419" s="97"/>
      <c r="HY419" s="97"/>
      <c r="HZ419" s="97"/>
      <c r="IA419" s="97"/>
      <c r="IB419" s="97"/>
      <c r="IC419" s="97"/>
      <c r="ID419" s="97"/>
      <c r="IE419" s="97"/>
      <c r="IF419" s="97"/>
      <c r="IG419" s="97"/>
      <c r="IH419" s="97"/>
      <c r="II419" s="97"/>
      <c r="IJ419" s="97"/>
      <c r="IK419" s="97"/>
      <c r="IL419" s="97"/>
      <c r="IM419" s="97"/>
      <c r="IN419" s="97"/>
      <c r="IO419" s="97"/>
      <c r="IP419" s="97"/>
      <c r="IQ419" s="97"/>
      <c r="IR419" s="97"/>
      <c r="IS419" s="97"/>
      <c r="IT419" s="97"/>
      <c r="IU419" s="97"/>
      <c r="IV419" s="97"/>
      <c r="IW419" s="97"/>
      <c r="IX419" s="97"/>
      <c r="IY419" s="97"/>
      <c r="IZ419" s="97"/>
      <c r="JA419" s="97"/>
      <c r="JB419" s="97"/>
      <c r="JC419" s="97"/>
      <c r="JD419" s="97"/>
      <c r="JE419" s="97"/>
      <c r="JF419" s="97"/>
      <c r="JG419" s="97"/>
      <c r="JH419" s="97"/>
      <c r="JI419" s="97"/>
      <c r="JJ419" s="97"/>
      <c r="JK419" s="97"/>
      <c r="JL419" s="97"/>
      <c r="JM419" s="97"/>
      <c r="JN419" s="97"/>
      <c r="JO419" s="97"/>
      <c r="JP419" s="97"/>
      <c r="JQ419" s="97"/>
      <c r="JR419" s="97"/>
      <c r="JS419" s="97"/>
      <c r="JT419" s="97"/>
      <c r="JU419" s="97"/>
      <c r="JV419" s="97"/>
      <c r="JW419" s="97"/>
      <c r="JX419" s="97"/>
      <c r="JY419" s="97"/>
      <c r="JZ419" s="97"/>
      <c r="KA419" s="97"/>
      <c r="KB419" s="97"/>
      <c r="KC419" s="97"/>
      <c r="KD419" s="97"/>
      <c r="KE419" s="97"/>
      <c r="KF419" s="97"/>
      <c r="KG419" s="97"/>
      <c r="KH419" s="97"/>
      <c r="KI419" s="97"/>
      <c r="KJ419" s="97"/>
      <c r="KK419" s="97"/>
      <c r="KL419" s="97"/>
      <c r="KM419" s="97"/>
      <c r="KN419" s="97"/>
      <c r="KO419" s="97"/>
      <c r="KP419" s="97"/>
      <c r="KQ419" s="97"/>
      <c r="KR419" s="97"/>
      <c r="KS419" s="97"/>
      <c r="KT419" s="97"/>
      <c r="KU419" s="97"/>
      <c r="KV419" s="97"/>
      <c r="KW419" s="97"/>
      <c r="KX419" s="97"/>
      <c r="KY419" s="97"/>
      <c r="KZ419" s="97"/>
      <c r="LA419" s="97"/>
      <c r="LB419" s="97"/>
      <c r="LC419" s="97"/>
      <c r="LD419" s="97"/>
      <c r="LE419" s="97"/>
      <c r="LF419" s="97"/>
      <c r="LG419" s="97"/>
      <c r="LH419" s="97"/>
      <c r="LI419" s="97"/>
      <c r="LJ419" s="97"/>
      <c r="LK419" s="97"/>
      <c r="LL419" s="97"/>
      <c r="LM419" s="97"/>
      <c r="LN419" s="97"/>
      <c r="LO419" s="97"/>
      <c r="LP419" s="97"/>
      <c r="LQ419" s="97"/>
      <c r="LR419" s="97"/>
      <c r="LS419" s="97"/>
      <c r="LT419" s="97"/>
      <c r="LU419" s="97"/>
      <c r="LV419" s="97"/>
      <c r="LW419" s="97"/>
      <c r="LX419" s="97"/>
      <c r="LY419" s="97"/>
      <c r="LZ419" s="97"/>
      <c r="MA419" s="97"/>
      <c r="MB419" s="97"/>
      <c r="MC419" s="97"/>
      <c r="MD419" s="97"/>
      <c r="ME419" s="97"/>
      <c r="MF419" s="97"/>
      <c r="MG419" s="97"/>
      <c r="MH419" s="97"/>
      <c r="MI419" s="97"/>
      <c r="MJ419" s="97"/>
      <c r="MK419" s="97"/>
      <c r="ML419" s="97"/>
      <c r="MM419" s="97"/>
      <c r="MN419" s="97"/>
      <c r="MO419" s="97"/>
      <c r="MP419" s="97"/>
      <c r="MQ419" s="97"/>
      <c r="MR419" s="97"/>
      <c r="MS419" s="97"/>
      <c r="MT419" s="97"/>
      <c r="MU419" s="97"/>
      <c r="MV419" s="97"/>
      <c r="MW419" s="97"/>
      <c r="MX419" s="97"/>
      <c r="MY419" s="97"/>
      <c r="MZ419" s="97"/>
      <c r="NA419" s="97"/>
      <c r="NB419" s="97"/>
      <c r="NC419" s="97"/>
      <c r="ND419" s="97"/>
      <c r="NE419" s="97"/>
      <c r="NF419" s="97"/>
      <c r="NG419" s="97"/>
      <c r="NH419" s="97"/>
      <c r="NI419" s="97"/>
      <c r="NJ419" s="97"/>
      <c r="NK419" s="97"/>
      <c r="NL419" s="97"/>
      <c r="NM419" s="97"/>
      <c r="NN419" s="97"/>
      <c r="NO419" s="97"/>
      <c r="NP419" s="97"/>
      <c r="NQ419" s="97"/>
      <c r="NR419" s="97"/>
      <c r="NS419" s="97"/>
      <c r="NT419" s="97"/>
      <c r="NU419" s="97"/>
      <c r="NV419" s="97"/>
      <c r="NW419" s="97"/>
      <c r="NX419" s="97"/>
      <c r="NY419" s="97"/>
      <c r="NZ419" s="97"/>
      <c r="OA419" s="97"/>
      <c r="OB419" s="97"/>
      <c r="OC419" s="97"/>
      <c r="OD419" s="97"/>
      <c r="OE419" s="97"/>
      <c r="OF419" s="97"/>
      <c r="OG419" s="97"/>
      <c r="OH419" s="97"/>
      <c r="OI419" s="97"/>
      <c r="OJ419" s="97"/>
      <c r="OK419" s="97"/>
      <c r="OL419" s="97"/>
      <c r="OM419" s="97"/>
      <c r="ON419" s="97"/>
      <c r="OO419" s="97"/>
      <c r="OP419" s="97"/>
      <c r="OQ419" s="97"/>
      <c r="OR419" s="97"/>
      <c r="OS419" s="97"/>
      <c r="OT419" s="97"/>
      <c r="OU419" s="97"/>
      <c r="OV419" s="97"/>
      <c r="OW419" s="97"/>
      <c r="OX419" s="97"/>
      <c r="OY419" s="97"/>
      <c r="OZ419" s="97"/>
      <c r="PA419" s="97"/>
      <c r="PB419" s="97"/>
      <c r="PC419" s="97"/>
      <c r="PD419" s="97"/>
      <c r="PE419" s="97"/>
      <c r="PF419" s="97"/>
      <c r="PG419" s="97"/>
      <c r="PH419" s="97"/>
      <c r="PI419" s="97"/>
      <c r="PJ419" s="97"/>
      <c r="PK419" s="97"/>
      <c r="PL419" s="97"/>
      <c r="PM419" s="97"/>
      <c r="PN419" s="97"/>
      <c r="PO419" s="97"/>
      <c r="PP419" s="97"/>
      <c r="PQ419" s="97"/>
      <c r="PR419" s="97"/>
      <c r="PS419" s="97"/>
      <c r="PT419" s="97"/>
      <c r="PU419" s="97"/>
      <c r="PV419" s="97"/>
      <c r="PW419" s="97"/>
      <c r="PX419" s="97"/>
      <c r="PY419" s="97"/>
      <c r="PZ419" s="97"/>
      <c r="QA419" s="97"/>
      <c r="QB419" s="97"/>
      <c r="QC419" s="97"/>
      <c r="QD419" s="97"/>
      <c r="QE419" s="97"/>
      <c r="QF419" s="97"/>
      <c r="QG419" s="97"/>
      <c r="QH419" s="97"/>
      <c r="QI419" s="97"/>
      <c r="QJ419" s="97"/>
      <c r="QK419" s="97"/>
      <c r="QL419" s="97"/>
      <c r="QM419" s="97"/>
      <c r="QN419" s="97"/>
      <c r="QO419" s="97"/>
      <c r="QP419" s="97"/>
      <c r="QQ419" s="97"/>
      <c r="QR419" s="97"/>
      <c r="QS419" s="97"/>
      <c r="QT419" s="97"/>
      <c r="QU419" s="97"/>
      <c r="QV419" s="97"/>
      <c r="QW419" s="97"/>
      <c r="QX419" s="97"/>
      <c r="QY419" s="97"/>
      <c r="QZ419" s="97"/>
      <c r="RA419" s="97"/>
      <c r="RB419" s="97"/>
      <c r="RC419" s="97"/>
      <c r="RD419" s="97"/>
      <c r="RE419" s="97"/>
      <c r="RF419" s="97"/>
      <c r="RG419" s="97"/>
      <c r="RH419" s="97"/>
      <c r="RI419" s="97"/>
      <c r="RJ419" s="97"/>
      <c r="RK419" s="97"/>
      <c r="RL419" s="97"/>
      <c r="RM419" s="97"/>
      <c r="RN419" s="97"/>
      <c r="RO419" s="97"/>
      <c r="RP419" s="97"/>
      <c r="RQ419" s="97"/>
      <c r="RR419" s="97"/>
      <c r="RS419" s="97"/>
      <c r="RT419" s="97"/>
      <c r="RU419" s="97"/>
      <c r="RV419" s="97"/>
      <c r="RW419" s="97"/>
      <c r="RX419" s="97"/>
      <c r="RY419" s="97"/>
      <c r="RZ419" s="97"/>
      <c r="SA419" s="97"/>
      <c r="SB419" s="97"/>
      <c r="SC419" s="97"/>
      <c r="SD419" s="97"/>
      <c r="SE419" s="97"/>
      <c r="SF419" s="97"/>
      <c r="SG419" s="97"/>
      <c r="SH419" s="97"/>
      <c r="SI419" s="97"/>
      <c r="SJ419" s="97"/>
      <c r="SK419" s="97"/>
      <c r="SL419" s="97"/>
      <c r="SM419" s="97"/>
      <c r="SN419" s="97"/>
      <c r="SO419" s="97"/>
      <c r="SP419" s="97"/>
      <c r="SQ419" s="97"/>
      <c r="SR419" s="97"/>
      <c r="SS419" s="97"/>
      <c r="ST419" s="97"/>
      <c r="SU419" s="97"/>
      <c r="SV419" s="97"/>
      <c r="SW419" s="97"/>
      <c r="SX419" s="97"/>
      <c r="SY419" s="97"/>
      <c r="SZ419" s="97"/>
      <c r="TA419" s="97"/>
      <c r="TB419" s="97"/>
      <c r="TC419" s="97"/>
      <c r="TD419" s="97"/>
      <c r="TE419" s="97"/>
      <c r="TF419" s="97"/>
      <c r="TG419" s="97"/>
      <c r="TH419" s="97"/>
      <c r="TI419" s="97"/>
      <c r="TJ419" s="97"/>
      <c r="TK419" s="97"/>
      <c r="TL419" s="97"/>
      <c r="TM419" s="97"/>
      <c r="TN419" s="97"/>
      <c r="TO419" s="97"/>
      <c r="TP419" s="97"/>
      <c r="TQ419" s="97"/>
      <c r="TR419" s="97"/>
      <c r="TS419" s="97"/>
      <c r="TT419" s="97"/>
      <c r="TU419" s="97"/>
      <c r="TV419" s="97"/>
      <c r="TW419" s="97"/>
      <c r="TX419" s="97"/>
      <c r="TY419" s="97"/>
      <c r="TZ419" s="97"/>
      <c r="UA419" s="97"/>
      <c r="UB419" s="97"/>
      <c r="UC419" s="97"/>
      <c r="UD419" s="97"/>
      <c r="UE419" s="97"/>
      <c r="UF419" s="97"/>
      <c r="UG419" s="97"/>
      <c r="UH419" s="97"/>
      <c r="UI419" s="97"/>
      <c r="UJ419" s="97"/>
      <c r="UK419" s="97"/>
      <c r="UL419" s="97"/>
      <c r="UM419" s="97"/>
      <c r="UN419" s="97"/>
      <c r="UO419" s="97"/>
      <c r="UP419" s="97"/>
      <c r="UQ419" s="97"/>
      <c r="UR419" s="97"/>
      <c r="US419" s="97"/>
      <c r="UT419" s="97"/>
      <c r="UU419" s="97"/>
      <c r="UV419" s="97"/>
      <c r="UW419" s="97"/>
      <c r="UX419" s="97"/>
      <c r="UY419" s="97"/>
      <c r="UZ419" s="97"/>
      <c r="VA419" s="97"/>
      <c r="VB419" s="97"/>
      <c r="VC419" s="97"/>
      <c r="VD419" s="97"/>
      <c r="VE419" s="97"/>
      <c r="VF419" s="97"/>
    </row>
    <row r="420" spans="1:578" s="98" customFormat="1" ht="15">
      <c r="A420" s="84">
        <v>46</v>
      </c>
      <c r="B420" s="29" t="s">
        <v>43</v>
      </c>
      <c r="C420" s="85" t="s">
        <v>44</v>
      </c>
      <c r="D420" s="86">
        <v>203</v>
      </c>
      <c r="E420" s="85" t="s">
        <v>45</v>
      </c>
      <c r="F420" s="29" t="s">
        <v>46</v>
      </c>
      <c r="G420" s="29" t="s">
        <v>1007</v>
      </c>
      <c r="H420" s="27" t="s">
        <v>1008</v>
      </c>
      <c r="I420" s="89">
        <v>37928</v>
      </c>
      <c r="J420" s="90"/>
      <c r="K420" s="90">
        <v>11</v>
      </c>
      <c r="L420" s="88">
        <v>40</v>
      </c>
      <c r="M420" s="88" t="s">
        <v>54</v>
      </c>
      <c r="N420" s="88" t="s">
        <v>50</v>
      </c>
      <c r="O420" s="36" t="s">
        <v>1009</v>
      </c>
      <c r="P420" s="87" t="s">
        <v>1188</v>
      </c>
      <c r="Q420" s="87" t="s">
        <v>1150</v>
      </c>
      <c r="R420" s="88">
        <v>1</v>
      </c>
      <c r="S420" s="91">
        <v>14133</v>
      </c>
      <c r="T420" s="91">
        <v>600</v>
      </c>
      <c r="U420" s="91"/>
      <c r="V420" s="91">
        <f t="shared" si="165"/>
        <v>14733</v>
      </c>
      <c r="W420" s="92"/>
      <c r="X420" s="92"/>
      <c r="Y420" s="92">
        <f t="shared" si="166"/>
        <v>14733</v>
      </c>
      <c r="Z420" s="92">
        <v>1093</v>
      </c>
      <c r="AA420" s="92">
        <v>679</v>
      </c>
      <c r="AB420" s="93">
        <f>102.68*4</f>
        <v>410.72</v>
      </c>
      <c r="AC420" s="92">
        <f t="shared" si="167"/>
        <v>2578.2749999999996</v>
      </c>
      <c r="AD420" s="92">
        <f t="shared" si="168"/>
        <v>441.99</v>
      </c>
      <c r="AE420" s="92">
        <f t="shared" si="169"/>
        <v>751.38299999999992</v>
      </c>
      <c r="AF420" s="92">
        <f t="shared" si="170"/>
        <v>294.66000000000003</v>
      </c>
      <c r="AG420" s="92">
        <f t="shared" si="171"/>
        <v>2750.833333333333</v>
      </c>
      <c r="AH420" s="92">
        <f t="shared" si="172"/>
        <v>27508.333333333332</v>
      </c>
      <c r="AI420" s="92">
        <f t="shared" si="173"/>
        <v>8252.5</v>
      </c>
      <c r="AJ420" s="92">
        <f t="shared" si="174"/>
        <v>24191.333555555557</v>
      </c>
      <c r="AK420" s="92">
        <f t="shared" si="175"/>
        <v>290296.0026666667</v>
      </c>
      <c r="AL420" s="92"/>
      <c r="AM420" s="92"/>
      <c r="AN420" s="92"/>
      <c r="AO420" s="92"/>
      <c r="AP420" s="97"/>
      <c r="AQ420" s="94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7"/>
      <c r="BQ420" s="97"/>
      <c r="BR420" s="97"/>
      <c r="BS420" s="97"/>
      <c r="BT420" s="97"/>
      <c r="BU420" s="97"/>
      <c r="BV420" s="97"/>
      <c r="BW420" s="97"/>
      <c r="BX420" s="97"/>
      <c r="BY420" s="97"/>
      <c r="BZ420" s="97"/>
      <c r="CA420" s="97"/>
      <c r="CB420" s="97"/>
      <c r="CC420" s="97"/>
      <c r="CD420" s="97"/>
      <c r="CE420" s="97"/>
      <c r="CF420" s="97"/>
      <c r="CG420" s="97"/>
      <c r="CH420" s="97"/>
      <c r="CI420" s="97"/>
      <c r="CJ420" s="97"/>
      <c r="CK420" s="97"/>
      <c r="CL420" s="97"/>
      <c r="CM420" s="97"/>
      <c r="CN420" s="97"/>
      <c r="CO420" s="97"/>
      <c r="CP420" s="97"/>
      <c r="CQ420" s="97"/>
      <c r="CR420" s="97"/>
      <c r="CS420" s="97"/>
      <c r="CT420" s="97"/>
      <c r="CU420" s="97"/>
      <c r="CV420" s="97"/>
      <c r="CW420" s="97"/>
      <c r="CX420" s="97"/>
      <c r="CY420" s="97"/>
      <c r="CZ420" s="97"/>
      <c r="DA420" s="97"/>
      <c r="DB420" s="97"/>
      <c r="DC420" s="97"/>
      <c r="DD420" s="97"/>
      <c r="DE420" s="97"/>
      <c r="DF420" s="97"/>
      <c r="DG420" s="97"/>
      <c r="DH420" s="97"/>
      <c r="DI420" s="97"/>
      <c r="DJ420" s="97"/>
      <c r="DK420" s="97"/>
      <c r="DL420" s="97"/>
      <c r="DM420" s="97"/>
      <c r="DN420" s="97"/>
      <c r="DO420" s="97"/>
      <c r="DP420" s="97"/>
      <c r="DQ420" s="97"/>
      <c r="DR420" s="97"/>
      <c r="DS420" s="97"/>
      <c r="DT420" s="97"/>
      <c r="DU420" s="97"/>
      <c r="DV420" s="97"/>
      <c r="DW420" s="97"/>
      <c r="DX420" s="97"/>
      <c r="DY420" s="97"/>
      <c r="DZ420" s="97"/>
      <c r="EA420" s="97"/>
      <c r="EB420" s="97"/>
      <c r="EC420" s="97"/>
      <c r="ED420" s="97"/>
      <c r="EE420" s="97"/>
      <c r="EF420" s="97"/>
      <c r="EG420" s="97"/>
      <c r="EH420" s="97"/>
      <c r="EI420" s="97"/>
      <c r="EJ420" s="97"/>
      <c r="EK420" s="97"/>
      <c r="EL420" s="97"/>
      <c r="EM420" s="97"/>
      <c r="EN420" s="97"/>
      <c r="EO420" s="97"/>
      <c r="EP420" s="97"/>
      <c r="EQ420" s="97"/>
      <c r="ER420" s="97"/>
      <c r="ES420" s="97"/>
      <c r="ET420" s="97"/>
      <c r="EU420" s="97"/>
      <c r="EV420" s="97"/>
      <c r="EW420" s="97"/>
      <c r="EX420" s="97"/>
      <c r="EY420" s="97"/>
      <c r="EZ420" s="97"/>
      <c r="FA420" s="97"/>
      <c r="FB420" s="97"/>
      <c r="FC420" s="97"/>
      <c r="FD420" s="97"/>
      <c r="FE420" s="97"/>
      <c r="FF420" s="97"/>
      <c r="FG420" s="97"/>
      <c r="FH420" s="97"/>
      <c r="FI420" s="97"/>
      <c r="FJ420" s="97"/>
      <c r="FK420" s="97"/>
      <c r="FL420" s="97"/>
      <c r="FM420" s="97"/>
      <c r="FN420" s="97"/>
      <c r="FO420" s="97"/>
      <c r="FP420" s="97"/>
      <c r="FQ420" s="97"/>
      <c r="FR420" s="97"/>
      <c r="FS420" s="97"/>
      <c r="FT420" s="97"/>
      <c r="FU420" s="97"/>
      <c r="FV420" s="97"/>
      <c r="FW420" s="97"/>
      <c r="FX420" s="97"/>
      <c r="FY420" s="97"/>
      <c r="FZ420" s="97"/>
      <c r="GA420" s="97"/>
      <c r="GB420" s="97"/>
      <c r="GC420" s="97"/>
      <c r="GD420" s="97"/>
      <c r="GE420" s="97"/>
      <c r="GF420" s="97"/>
      <c r="GG420" s="97"/>
      <c r="GH420" s="97"/>
      <c r="GI420" s="97"/>
      <c r="GJ420" s="97"/>
      <c r="GK420" s="97"/>
      <c r="GL420" s="97"/>
      <c r="GM420" s="97"/>
      <c r="GN420" s="97"/>
      <c r="GO420" s="97"/>
      <c r="GP420" s="97"/>
      <c r="GQ420" s="97"/>
      <c r="GR420" s="97"/>
      <c r="GS420" s="97"/>
      <c r="GT420" s="97"/>
      <c r="GU420" s="97"/>
      <c r="GV420" s="97"/>
      <c r="GW420" s="97"/>
      <c r="GX420" s="97"/>
      <c r="GY420" s="97"/>
      <c r="GZ420" s="97"/>
      <c r="HA420" s="97"/>
      <c r="HB420" s="97"/>
      <c r="HC420" s="97"/>
      <c r="HD420" s="97"/>
      <c r="HE420" s="97"/>
      <c r="HF420" s="97"/>
      <c r="HG420" s="97"/>
      <c r="HH420" s="97"/>
      <c r="HI420" s="97"/>
      <c r="HJ420" s="97"/>
      <c r="HK420" s="97"/>
      <c r="HL420" s="97"/>
      <c r="HM420" s="97"/>
      <c r="HN420" s="97"/>
      <c r="HO420" s="97"/>
      <c r="HP420" s="97"/>
      <c r="HQ420" s="97"/>
      <c r="HR420" s="97"/>
      <c r="HS420" s="97"/>
      <c r="HT420" s="97"/>
      <c r="HU420" s="97"/>
      <c r="HV420" s="97"/>
      <c r="HW420" s="97"/>
      <c r="HX420" s="97"/>
      <c r="HY420" s="97"/>
      <c r="HZ420" s="97"/>
      <c r="IA420" s="97"/>
      <c r="IB420" s="97"/>
      <c r="IC420" s="97"/>
      <c r="ID420" s="97"/>
      <c r="IE420" s="97"/>
      <c r="IF420" s="97"/>
      <c r="IG420" s="97"/>
      <c r="IH420" s="97"/>
      <c r="II420" s="97"/>
      <c r="IJ420" s="97"/>
      <c r="IK420" s="97"/>
      <c r="IL420" s="97"/>
      <c r="IM420" s="97"/>
      <c r="IN420" s="97"/>
      <c r="IO420" s="97"/>
      <c r="IP420" s="97"/>
      <c r="IQ420" s="97"/>
      <c r="IR420" s="97"/>
      <c r="IS420" s="97"/>
      <c r="IT420" s="97"/>
      <c r="IU420" s="97"/>
      <c r="IV420" s="97"/>
      <c r="IW420" s="97"/>
      <c r="IX420" s="97"/>
      <c r="IY420" s="97"/>
      <c r="IZ420" s="97"/>
      <c r="JA420" s="97"/>
      <c r="JB420" s="97"/>
      <c r="JC420" s="97"/>
      <c r="JD420" s="97"/>
      <c r="JE420" s="97"/>
      <c r="JF420" s="97"/>
      <c r="JG420" s="97"/>
      <c r="JH420" s="97"/>
      <c r="JI420" s="97"/>
      <c r="JJ420" s="97"/>
      <c r="JK420" s="97"/>
      <c r="JL420" s="97"/>
      <c r="JM420" s="97"/>
      <c r="JN420" s="97"/>
      <c r="JO420" s="97"/>
      <c r="JP420" s="97"/>
      <c r="JQ420" s="97"/>
      <c r="JR420" s="97"/>
      <c r="JS420" s="97"/>
      <c r="JT420" s="97"/>
      <c r="JU420" s="97"/>
      <c r="JV420" s="97"/>
      <c r="JW420" s="97"/>
      <c r="JX420" s="97"/>
      <c r="JY420" s="97"/>
      <c r="JZ420" s="97"/>
      <c r="KA420" s="97"/>
      <c r="KB420" s="97"/>
      <c r="KC420" s="97"/>
      <c r="KD420" s="97"/>
      <c r="KE420" s="97"/>
      <c r="KF420" s="97"/>
      <c r="KG420" s="97"/>
      <c r="KH420" s="97"/>
      <c r="KI420" s="97"/>
      <c r="KJ420" s="97"/>
      <c r="KK420" s="97"/>
      <c r="KL420" s="97"/>
      <c r="KM420" s="97"/>
      <c r="KN420" s="97"/>
      <c r="KO420" s="97"/>
      <c r="KP420" s="97"/>
      <c r="KQ420" s="97"/>
      <c r="KR420" s="97"/>
      <c r="KS420" s="97"/>
      <c r="KT420" s="97"/>
      <c r="KU420" s="97"/>
      <c r="KV420" s="97"/>
      <c r="KW420" s="97"/>
      <c r="KX420" s="97"/>
      <c r="KY420" s="97"/>
      <c r="KZ420" s="97"/>
      <c r="LA420" s="97"/>
      <c r="LB420" s="97"/>
      <c r="LC420" s="97"/>
      <c r="LD420" s="97"/>
      <c r="LE420" s="97"/>
      <c r="LF420" s="97"/>
      <c r="LG420" s="97"/>
      <c r="LH420" s="97"/>
      <c r="LI420" s="97"/>
      <c r="LJ420" s="97"/>
      <c r="LK420" s="97"/>
      <c r="LL420" s="97"/>
      <c r="LM420" s="97"/>
      <c r="LN420" s="97"/>
      <c r="LO420" s="97"/>
      <c r="LP420" s="97"/>
      <c r="LQ420" s="97"/>
      <c r="LR420" s="97"/>
      <c r="LS420" s="97"/>
      <c r="LT420" s="97"/>
      <c r="LU420" s="97"/>
      <c r="LV420" s="97"/>
      <c r="LW420" s="97"/>
      <c r="LX420" s="97"/>
      <c r="LY420" s="97"/>
      <c r="LZ420" s="97"/>
      <c r="MA420" s="97"/>
      <c r="MB420" s="97"/>
      <c r="MC420" s="97"/>
      <c r="MD420" s="97"/>
      <c r="ME420" s="97"/>
      <c r="MF420" s="97"/>
      <c r="MG420" s="97"/>
      <c r="MH420" s="97"/>
      <c r="MI420" s="97"/>
      <c r="MJ420" s="97"/>
      <c r="MK420" s="97"/>
      <c r="ML420" s="97"/>
      <c r="MM420" s="97"/>
      <c r="MN420" s="97"/>
      <c r="MO420" s="97"/>
      <c r="MP420" s="97"/>
      <c r="MQ420" s="97"/>
      <c r="MR420" s="97"/>
      <c r="MS420" s="97"/>
      <c r="MT420" s="97"/>
      <c r="MU420" s="97"/>
      <c r="MV420" s="97"/>
      <c r="MW420" s="97"/>
      <c r="MX420" s="97"/>
      <c r="MY420" s="97"/>
      <c r="MZ420" s="97"/>
      <c r="NA420" s="97"/>
      <c r="NB420" s="97"/>
      <c r="NC420" s="97"/>
      <c r="ND420" s="97"/>
      <c r="NE420" s="97"/>
      <c r="NF420" s="97"/>
      <c r="NG420" s="97"/>
      <c r="NH420" s="97"/>
      <c r="NI420" s="97"/>
      <c r="NJ420" s="97"/>
      <c r="NK420" s="97"/>
      <c r="NL420" s="97"/>
      <c r="NM420" s="97"/>
      <c r="NN420" s="97"/>
      <c r="NO420" s="97"/>
      <c r="NP420" s="97"/>
      <c r="NQ420" s="97"/>
      <c r="NR420" s="97"/>
      <c r="NS420" s="97"/>
      <c r="NT420" s="97"/>
      <c r="NU420" s="97"/>
      <c r="NV420" s="97"/>
      <c r="NW420" s="97"/>
      <c r="NX420" s="97"/>
      <c r="NY420" s="97"/>
      <c r="NZ420" s="97"/>
      <c r="OA420" s="97"/>
      <c r="OB420" s="97"/>
      <c r="OC420" s="97"/>
      <c r="OD420" s="97"/>
      <c r="OE420" s="97"/>
      <c r="OF420" s="97"/>
      <c r="OG420" s="97"/>
      <c r="OH420" s="97"/>
      <c r="OI420" s="97"/>
      <c r="OJ420" s="97"/>
      <c r="OK420" s="97"/>
      <c r="OL420" s="97"/>
      <c r="OM420" s="97"/>
      <c r="ON420" s="97"/>
      <c r="OO420" s="97"/>
      <c r="OP420" s="97"/>
      <c r="OQ420" s="97"/>
      <c r="OR420" s="97"/>
      <c r="OS420" s="97"/>
      <c r="OT420" s="97"/>
      <c r="OU420" s="97"/>
      <c r="OV420" s="97"/>
      <c r="OW420" s="97"/>
      <c r="OX420" s="97"/>
      <c r="OY420" s="97"/>
      <c r="OZ420" s="97"/>
      <c r="PA420" s="97"/>
      <c r="PB420" s="97"/>
      <c r="PC420" s="97"/>
      <c r="PD420" s="97"/>
      <c r="PE420" s="97"/>
      <c r="PF420" s="97"/>
      <c r="PG420" s="97"/>
      <c r="PH420" s="97"/>
      <c r="PI420" s="97"/>
      <c r="PJ420" s="97"/>
      <c r="PK420" s="97"/>
      <c r="PL420" s="97"/>
      <c r="PM420" s="97"/>
      <c r="PN420" s="97"/>
      <c r="PO420" s="97"/>
      <c r="PP420" s="97"/>
      <c r="PQ420" s="97"/>
      <c r="PR420" s="97"/>
      <c r="PS420" s="97"/>
      <c r="PT420" s="97"/>
      <c r="PU420" s="97"/>
      <c r="PV420" s="97"/>
      <c r="PW420" s="97"/>
      <c r="PX420" s="97"/>
      <c r="PY420" s="97"/>
      <c r="PZ420" s="97"/>
      <c r="QA420" s="97"/>
      <c r="QB420" s="97"/>
      <c r="QC420" s="97"/>
      <c r="QD420" s="97"/>
      <c r="QE420" s="97"/>
      <c r="QF420" s="97"/>
      <c r="QG420" s="97"/>
      <c r="QH420" s="97"/>
      <c r="QI420" s="97"/>
      <c r="QJ420" s="97"/>
      <c r="QK420" s="97"/>
      <c r="QL420" s="97"/>
      <c r="QM420" s="97"/>
      <c r="QN420" s="97"/>
      <c r="QO420" s="97"/>
      <c r="QP420" s="97"/>
      <c r="QQ420" s="97"/>
      <c r="QR420" s="97"/>
      <c r="QS420" s="97"/>
      <c r="QT420" s="97"/>
      <c r="QU420" s="97"/>
      <c r="QV420" s="97"/>
      <c r="QW420" s="97"/>
      <c r="QX420" s="97"/>
      <c r="QY420" s="97"/>
      <c r="QZ420" s="97"/>
      <c r="RA420" s="97"/>
      <c r="RB420" s="97"/>
      <c r="RC420" s="97"/>
      <c r="RD420" s="97"/>
      <c r="RE420" s="97"/>
      <c r="RF420" s="97"/>
      <c r="RG420" s="97"/>
      <c r="RH420" s="97"/>
      <c r="RI420" s="97"/>
      <c r="RJ420" s="97"/>
      <c r="RK420" s="97"/>
      <c r="RL420" s="97"/>
      <c r="RM420" s="97"/>
      <c r="RN420" s="97"/>
      <c r="RO420" s="97"/>
      <c r="RP420" s="97"/>
      <c r="RQ420" s="97"/>
      <c r="RR420" s="97"/>
      <c r="RS420" s="97"/>
      <c r="RT420" s="97"/>
      <c r="RU420" s="97"/>
      <c r="RV420" s="97"/>
      <c r="RW420" s="97"/>
      <c r="RX420" s="97"/>
      <c r="RY420" s="97"/>
      <c r="RZ420" s="97"/>
      <c r="SA420" s="97"/>
      <c r="SB420" s="97"/>
      <c r="SC420" s="97"/>
      <c r="SD420" s="97"/>
      <c r="SE420" s="97"/>
      <c r="SF420" s="97"/>
      <c r="SG420" s="97"/>
      <c r="SH420" s="97"/>
      <c r="SI420" s="97"/>
      <c r="SJ420" s="97"/>
      <c r="SK420" s="97"/>
      <c r="SL420" s="97"/>
      <c r="SM420" s="97"/>
      <c r="SN420" s="97"/>
      <c r="SO420" s="97"/>
      <c r="SP420" s="97"/>
      <c r="SQ420" s="97"/>
      <c r="SR420" s="97"/>
      <c r="SS420" s="97"/>
      <c r="ST420" s="97"/>
      <c r="SU420" s="97"/>
      <c r="SV420" s="97"/>
      <c r="SW420" s="97"/>
      <c r="SX420" s="97"/>
      <c r="SY420" s="97"/>
      <c r="SZ420" s="97"/>
      <c r="TA420" s="97"/>
      <c r="TB420" s="97"/>
      <c r="TC420" s="97"/>
      <c r="TD420" s="97"/>
      <c r="TE420" s="97"/>
      <c r="TF420" s="97"/>
      <c r="TG420" s="97"/>
      <c r="TH420" s="97"/>
      <c r="TI420" s="97"/>
      <c r="TJ420" s="97"/>
      <c r="TK420" s="97"/>
      <c r="TL420" s="97"/>
      <c r="TM420" s="97"/>
      <c r="TN420" s="97"/>
      <c r="TO420" s="97"/>
      <c r="TP420" s="97"/>
      <c r="TQ420" s="97"/>
      <c r="TR420" s="97"/>
      <c r="TS420" s="97"/>
      <c r="TT420" s="97"/>
      <c r="TU420" s="97"/>
      <c r="TV420" s="97"/>
      <c r="TW420" s="97"/>
      <c r="TX420" s="97"/>
      <c r="TY420" s="97"/>
      <c r="TZ420" s="97"/>
      <c r="UA420" s="97"/>
      <c r="UB420" s="97"/>
      <c r="UC420" s="97"/>
      <c r="UD420" s="97"/>
      <c r="UE420" s="97"/>
      <c r="UF420" s="97"/>
      <c r="UG420" s="97"/>
      <c r="UH420" s="97"/>
      <c r="UI420" s="97"/>
      <c r="UJ420" s="97"/>
      <c r="UK420" s="97"/>
      <c r="UL420" s="97"/>
      <c r="UM420" s="97"/>
      <c r="UN420" s="97"/>
      <c r="UO420" s="97"/>
      <c r="UP420" s="97"/>
      <c r="UQ420" s="97"/>
      <c r="UR420" s="97"/>
      <c r="US420" s="97"/>
      <c r="UT420" s="97"/>
      <c r="UU420" s="97"/>
      <c r="UV420" s="97"/>
      <c r="UW420" s="97"/>
      <c r="UX420" s="97"/>
      <c r="UY420" s="97"/>
      <c r="UZ420" s="97"/>
      <c r="VA420" s="97"/>
      <c r="VB420" s="97"/>
      <c r="VC420" s="97"/>
      <c r="VD420" s="97"/>
      <c r="VE420" s="97"/>
      <c r="VF420" s="97"/>
    </row>
    <row r="421" spans="1:578" s="98" customFormat="1" ht="15">
      <c r="A421" s="84">
        <v>47</v>
      </c>
      <c r="B421" s="29" t="s">
        <v>43</v>
      </c>
      <c r="C421" s="85" t="s">
        <v>44</v>
      </c>
      <c r="D421" s="86">
        <v>203</v>
      </c>
      <c r="E421" s="85" t="s">
        <v>45</v>
      </c>
      <c r="F421" s="29" t="s">
        <v>46</v>
      </c>
      <c r="G421" s="35" t="s">
        <v>1010</v>
      </c>
      <c r="H421" s="27" t="s">
        <v>1011</v>
      </c>
      <c r="I421" s="89">
        <v>43440</v>
      </c>
      <c r="J421" s="90"/>
      <c r="K421" s="90">
        <v>23</v>
      </c>
      <c r="L421" s="88">
        <v>40</v>
      </c>
      <c r="M421" s="88" t="s">
        <v>54</v>
      </c>
      <c r="N421" s="88" t="s">
        <v>50</v>
      </c>
      <c r="O421" s="36" t="s">
        <v>1189</v>
      </c>
      <c r="P421" s="87" t="s">
        <v>1188</v>
      </c>
      <c r="Q421" s="87" t="s">
        <v>1150</v>
      </c>
      <c r="R421" s="88">
        <v>1</v>
      </c>
      <c r="S421" s="91">
        <v>47094</v>
      </c>
      <c r="T421" s="91"/>
      <c r="U421" s="91"/>
      <c r="V421" s="91">
        <f t="shared" si="165"/>
        <v>47094</v>
      </c>
      <c r="W421" s="92"/>
      <c r="X421" s="92"/>
      <c r="Y421" s="92">
        <f t="shared" si="166"/>
        <v>47094</v>
      </c>
      <c r="Z421" s="91">
        <v>1920</v>
      </c>
      <c r="AA421" s="91">
        <v>1376</v>
      </c>
      <c r="AB421" s="93"/>
      <c r="AC421" s="92">
        <f t="shared" si="167"/>
        <v>8241.4499999999989</v>
      </c>
      <c r="AD421" s="92">
        <f t="shared" si="168"/>
        <v>1412.82</v>
      </c>
      <c r="AE421" s="92">
        <f t="shared" si="169"/>
        <v>2401.7939999999999</v>
      </c>
      <c r="AF421" s="92">
        <f t="shared" si="170"/>
        <v>941.88</v>
      </c>
      <c r="AG421" s="92">
        <f t="shared" si="171"/>
        <v>8398.3333333333339</v>
      </c>
      <c r="AH421" s="92">
        <f t="shared" si="172"/>
        <v>83983.333333333343</v>
      </c>
      <c r="AI421" s="92">
        <f t="shared" si="173"/>
        <v>25195</v>
      </c>
      <c r="AJ421" s="92">
        <f t="shared" si="174"/>
        <v>73185.999555555551</v>
      </c>
      <c r="AK421" s="92">
        <f t="shared" si="175"/>
        <v>878231.99466666661</v>
      </c>
      <c r="AL421" s="92"/>
      <c r="AM421" s="92"/>
      <c r="AN421" s="92"/>
      <c r="AO421" s="92"/>
      <c r="AP421" s="97"/>
      <c r="AQ421" s="94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  <c r="CF421" s="97"/>
      <c r="CG421" s="97"/>
      <c r="CH421" s="97"/>
      <c r="CI421" s="97"/>
      <c r="CJ421" s="97"/>
      <c r="CK421" s="97"/>
      <c r="CL421" s="97"/>
      <c r="CM421" s="97"/>
      <c r="CN421" s="97"/>
      <c r="CO421" s="97"/>
      <c r="CP421" s="97"/>
      <c r="CQ421" s="97"/>
      <c r="CR421" s="97"/>
      <c r="CS421" s="97"/>
      <c r="CT421" s="97"/>
      <c r="CU421" s="97"/>
      <c r="CV421" s="97"/>
      <c r="CW421" s="97"/>
      <c r="CX421" s="97"/>
      <c r="CY421" s="97"/>
      <c r="CZ421" s="97"/>
      <c r="DA421" s="97"/>
      <c r="DB421" s="97"/>
      <c r="DC421" s="97"/>
      <c r="DD421" s="97"/>
      <c r="DE421" s="97"/>
      <c r="DF421" s="97"/>
      <c r="DG421" s="97"/>
      <c r="DH421" s="97"/>
      <c r="DI421" s="97"/>
      <c r="DJ421" s="97"/>
      <c r="DK421" s="97"/>
      <c r="DL421" s="97"/>
      <c r="DM421" s="97"/>
      <c r="DN421" s="97"/>
      <c r="DO421" s="97"/>
      <c r="DP421" s="97"/>
      <c r="DQ421" s="97"/>
      <c r="DR421" s="97"/>
      <c r="DS421" s="97"/>
      <c r="DT421" s="97"/>
      <c r="DU421" s="97"/>
      <c r="DV421" s="97"/>
      <c r="DW421" s="97"/>
      <c r="DX421" s="97"/>
      <c r="DY421" s="97"/>
      <c r="DZ421" s="97"/>
      <c r="EA421" s="97"/>
      <c r="EB421" s="97"/>
      <c r="EC421" s="97"/>
      <c r="ED421" s="97"/>
      <c r="EE421" s="97"/>
      <c r="EF421" s="97"/>
      <c r="EG421" s="97"/>
      <c r="EH421" s="97"/>
      <c r="EI421" s="97"/>
      <c r="EJ421" s="97"/>
      <c r="EK421" s="97"/>
      <c r="EL421" s="97"/>
      <c r="EM421" s="97"/>
      <c r="EN421" s="97"/>
      <c r="EO421" s="97"/>
      <c r="EP421" s="97"/>
      <c r="EQ421" s="97"/>
      <c r="ER421" s="97"/>
      <c r="ES421" s="97"/>
      <c r="ET421" s="97"/>
      <c r="EU421" s="97"/>
      <c r="EV421" s="97"/>
      <c r="EW421" s="97"/>
      <c r="EX421" s="97"/>
      <c r="EY421" s="97"/>
      <c r="EZ421" s="97"/>
      <c r="FA421" s="97"/>
      <c r="FB421" s="97"/>
      <c r="FC421" s="97"/>
      <c r="FD421" s="97"/>
      <c r="FE421" s="97"/>
      <c r="FF421" s="97"/>
      <c r="FG421" s="97"/>
      <c r="FH421" s="97"/>
      <c r="FI421" s="97"/>
      <c r="FJ421" s="97"/>
      <c r="FK421" s="97"/>
      <c r="FL421" s="97"/>
      <c r="FM421" s="97"/>
      <c r="FN421" s="97"/>
      <c r="FO421" s="97"/>
      <c r="FP421" s="97"/>
      <c r="FQ421" s="97"/>
      <c r="FR421" s="97"/>
      <c r="FS421" s="97"/>
      <c r="FT421" s="97"/>
      <c r="FU421" s="97"/>
      <c r="FV421" s="97"/>
      <c r="FW421" s="97"/>
      <c r="FX421" s="97"/>
      <c r="FY421" s="97"/>
      <c r="FZ421" s="97"/>
      <c r="GA421" s="97"/>
      <c r="GB421" s="97"/>
      <c r="GC421" s="97"/>
      <c r="GD421" s="97"/>
      <c r="GE421" s="97"/>
      <c r="GF421" s="97"/>
      <c r="GG421" s="97"/>
      <c r="GH421" s="97"/>
      <c r="GI421" s="97"/>
      <c r="GJ421" s="97"/>
      <c r="GK421" s="97"/>
      <c r="GL421" s="97"/>
      <c r="GM421" s="97"/>
      <c r="GN421" s="97"/>
      <c r="GO421" s="97"/>
      <c r="GP421" s="97"/>
      <c r="GQ421" s="97"/>
      <c r="GR421" s="97"/>
      <c r="GS421" s="97"/>
      <c r="GT421" s="97"/>
      <c r="GU421" s="97"/>
      <c r="GV421" s="97"/>
      <c r="GW421" s="97"/>
      <c r="GX421" s="97"/>
      <c r="GY421" s="97"/>
      <c r="GZ421" s="97"/>
      <c r="HA421" s="97"/>
      <c r="HB421" s="97"/>
      <c r="HC421" s="97"/>
      <c r="HD421" s="97"/>
      <c r="HE421" s="97"/>
      <c r="HF421" s="97"/>
      <c r="HG421" s="97"/>
      <c r="HH421" s="97"/>
      <c r="HI421" s="97"/>
      <c r="HJ421" s="97"/>
      <c r="HK421" s="97"/>
      <c r="HL421" s="97"/>
      <c r="HM421" s="97"/>
      <c r="HN421" s="97"/>
      <c r="HO421" s="97"/>
      <c r="HP421" s="97"/>
      <c r="HQ421" s="97"/>
      <c r="HR421" s="97"/>
      <c r="HS421" s="97"/>
      <c r="HT421" s="97"/>
      <c r="HU421" s="97"/>
      <c r="HV421" s="97"/>
      <c r="HW421" s="97"/>
      <c r="HX421" s="97"/>
      <c r="HY421" s="97"/>
      <c r="HZ421" s="97"/>
      <c r="IA421" s="97"/>
      <c r="IB421" s="97"/>
      <c r="IC421" s="97"/>
      <c r="ID421" s="97"/>
      <c r="IE421" s="97"/>
      <c r="IF421" s="97"/>
      <c r="IG421" s="97"/>
      <c r="IH421" s="97"/>
      <c r="II421" s="97"/>
      <c r="IJ421" s="97"/>
      <c r="IK421" s="97"/>
      <c r="IL421" s="97"/>
      <c r="IM421" s="97"/>
      <c r="IN421" s="97"/>
      <c r="IO421" s="97"/>
      <c r="IP421" s="97"/>
      <c r="IQ421" s="97"/>
      <c r="IR421" s="97"/>
      <c r="IS421" s="97"/>
      <c r="IT421" s="97"/>
      <c r="IU421" s="97"/>
      <c r="IV421" s="97"/>
      <c r="IW421" s="97"/>
      <c r="IX421" s="97"/>
      <c r="IY421" s="97"/>
      <c r="IZ421" s="97"/>
      <c r="JA421" s="97"/>
      <c r="JB421" s="97"/>
      <c r="JC421" s="97"/>
      <c r="JD421" s="97"/>
      <c r="JE421" s="97"/>
      <c r="JF421" s="97"/>
      <c r="JG421" s="97"/>
      <c r="JH421" s="97"/>
      <c r="JI421" s="97"/>
      <c r="JJ421" s="97"/>
      <c r="JK421" s="97"/>
      <c r="JL421" s="97"/>
      <c r="JM421" s="97"/>
      <c r="JN421" s="97"/>
      <c r="JO421" s="97"/>
      <c r="JP421" s="97"/>
      <c r="JQ421" s="97"/>
      <c r="JR421" s="97"/>
      <c r="JS421" s="97"/>
      <c r="JT421" s="97"/>
      <c r="JU421" s="97"/>
      <c r="JV421" s="97"/>
      <c r="JW421" s="97"/>
      <c r="JX421" s="97"/>
      <c r="JY421" s="97"/>
      <c r="JZ421" s="97"/>
      <c r="KA421" s="97"/>
      <c r="KB421" s="97"/>
      <c r="KC421" s="97"/>
      <c r="KD421" s="97"/>
      <c r="KE421" s="97"/>
      <c r="KF421" s="97"/>
      <c r="KG421" s="97"/>
      <c r="KH421" s="97"/>
      <c r="KI421" s="97"/>
      <c r="KJ421" s="97"/>
      <c r="KK421" s="97"/>
      <c r="KL421" s="97"/>
      <c r="KM421" s="97"/>
      <c r="KN421" s="97"/>
      <c r="KO421" s="97"/>
      <c r="KP421" s="97"/>
      <c r="KQ421" s="97"/>
      <c r="KR421" s="97"/>
      <c r="KS421" s="97"/>
      <c r="KT421" s="97"/>
      <c r="KU421" s="97"/>
      <c r="KV421" s="97"/>
      <c r="KW421" s="97"/>
      <c r="KX421" s="97"/>
      <c r="KY421" s="97"/>
      <c r="KZ421" s="97"/>
      <c r="LA421" s="97"/>
      <c r="LB421" s="97"/>
      <c r="LC421" s="97"/>
      <c r="LD421" s="97"/>
      <c r="LE421" s="97"/>
      <c r="LF421" s="97"/>
      <c r="LG421" s="97"/>
      <c r="LH421" s="97"/>
      <c r="LI421" s="97"/>
      <c r="LJ421" s="97"/>
      <c r="LK421" s="97"/>
      <c r="LL421" s="97"/>
      <c r="LM421" s="97"/>
      <c r="LN421" s="97"/>
      <c r="LO421" s="97"/>
      <c r="LP421" s="97"/>
      <c r="LQ421" s="97"/>
      <c r="LR421" s="97"/>
      <c r="LS421" s="97"/>
      <c r="LT421" s="97"/>
      <c r="LU421" s="97"/>
      <c r="LV421" s="97"/>
      <c r="LW421" s="97"/>
      <c r="LX421" s="97"/>
      <c r="LY421" s="97"/>
      <c r="LZ421" s="97"/>
      <c r="MA421" s="97"/>
      <c r="MB421" s="97"/>
      <c r="MC421" s="97"/>
      <c r="MD421" s="97"/>
      <c r="ME421" s="97"/>
      <c r="MF421" s="97"/>
      <c r="MG421" s="97"/>
      <c r="MH421" s="97"/>
      <c r="MI421" s="97"/>
      <c r="MJ421" s="97"/>
      <c r="MK421" s="97"/>
      <c r="ML421" s="97"/>
      <c r="MM421" s="97"/>
      <c r="MN421" s="97"/>
      <c r="MO421" s="97"/>
      <c r="MP421" s="97"/>
      <c r="MQ421" s="97"/>
      <c r="MR421" s="97"/>
      <c r="MS421" s="97"/>
      <c r="MT421" s="97"/>
      <c r="MU421" s="97"/>
      <c r="MV421" s="97"/>
      <c r="MW421" s="97"/>
      <c r="MX421" s="97"/>
      <c r="MY421" s="97"/>
      <c r="MZ421" s="97"/>
      <c r="NA421" s="97"/>
      <c r="NB421" s="97"/>
      <c r="NC421" s="97"/>
      <c r="ND421" s="97"/>
      <c r="NE421" s="97"/>
      <c r="NF421" s="97"/>
      <c r="NG421" s="97"/>
      <c r="NH421" s="97"/>
      <c r="NI421" s="97"/>
      <c r="NJ421" s="97"/>
      <c r="NK421" s="97"/>
      <c r="NL421" s="97"/>
      <c r="NM421" s="97"/>
      <c r="NN421" s="97"/>
      <c r="NO421" s="97"/>
      <c r="NP421" s="97"/>
      <c r="NQ421" s="97"/>
      <c r="NR421" s="97"/>
      <c r="NS421" s="97"/>
      <c r="NT421" s="97"/>
      <c r="NU421" s="97"/>
      <c r="NV421" s="97"/>
      <c r="NW421" s="97"/>
      <c r="NX421" s="97"/>
      <c r="NY421" s="97"/>
      <c r="NZ421" s="97"/>
      <c r="OA421" s="97"/>
      <c r="OB421" s="97"/>
      <c r="OC421" s="97"/>
      <c r="OD421" s="97"/>
      <c r="OE421" s="97"/>
      <c r="OF421" s="97"/>
      <c r="OG421" s="97"/>
      <c r="OH421" s="97"/>
      <c r="OI421" s="97"/>
      <c r="OJ421" s="97"/>
      <c r="OK421" s="97"/>
      <c r="OL421" s="97"/>
      <c r="OM421" s="97"/>
      <c r="ON421" s="97"/>
      <c r="OO421" s="97"/>
      <c r="OP421" s="97"/>
      <c r="OQ421" s="97"/>
      <c r="OR421" s="97"/>
      <c r="OS421" s="97"/>
      <c r="OT421" s="97"/>
      <c r="OU421" s="97"/>
      <c r="OV421" s="97"/>
      <c r="OW421" s="97"/>
      <c r="OX421" s="97"/>
      <c r="OY421" s="97"/>
      <c r="OZ421" s="97"/>
      <c r="PA421" s="97"/>
      <c r="PB421" s="97"/>
      <c r="PC421" s="97"/>
      <c r="PD421" s="97"/>
      <c r="PE421" s="97"/>
      <c r="PF421" s="97"/>
      <c r="PG421" s="97"/>
      <c r="PH421" s="97"/>
      <c r="PI421" s="97"/>
      <c r="PJ421" s="97"/>
      <c r="PK421" s="97"/>
      <c r="PL421" s="97"/>
      <c r="PM421" s="97"/>
      <c r="PN421" s="97"/>
      <c r="PO421" s="97"/>
      <c r="PP421" s="97"/>
      <c r="PQ421" s="97"/>
      <c r="PR421" s="97"/>
      <c r="PS421" s="97"/>
      <c r="PT421" s="97"/>
      <c r="PU421" s="97"/>
      <c r="PV421" s="97"/>
      <c r="PW421" s="97"/>
      <c r="PX421" s="97"/>
      <c r="PY421" s="97"/>
      <c r="PZ421" s="97"/>
      <c r="QA421" s="97"/>
      <c r="QB421" s="97"/>
      <c r="QC421" s="97"/>
      <c r="QD421" s="97"/>
      <c r="QE421" s="97"/>
      <c r="QF421" s="97"/>
      <c r="QG421" s="97"/>
      <c r="QH421" s="97"/>
      <c r="QI421" s="97"/>
      <c r="QJ421" s="97"/>
      <c r="QK421" s="97"/>
      <c r="QL421" s="97"/>
      <c r="QM421" s="97"/>
      <c r="QN421" s="97"/>
      <c r="QO421" s="97"/>
      <c r="QP421" s="97"/>
      <c r="QQ421" s="97"/>
      <c r="QR421" s="97"/>
      <c r="QS421" s="97"/>
      <c r="QT421" s="97"/>
      <c r="QU421" s="97"/>
      <c r="QV421" s="97"/>
      <c r="QW421" s="97"/>
      <c r="QX421" s="97"/>
      <c r="QY421" s="97"/>
      <c r="QZ421" s="97"/>
      <c r="RA421" s="97"/>
      <c r="RB421" s="97"/>
      <c r="RC421" s="97"/>
      <c r="RD421" s="97"/>
      <c r="RE421" s="97"/>
      <c r="RF421" s="97"/>
      <c r="RG421" s="97"/>
      <c r="RH421" s="97"/>
      <c r="RI421" s="97"/>
      <c r="RJ421" s="97"/>
      <c r="RK421" s="97"/>
      <c r="RL421" s="97"/>
      <c r="RM421" s="97"/>
      <c r="RN421" s="97"/>
      <c r="RO421" s="97"/>
      <c r="RP421" s="97"/>
      <c r="RQ421" s="97"/>
      <c r="RR421" s="97"/>
      <c r="RS421" s="97"/>
      <c r="RT421" s="97"/>
      <c r="RU421" s="97"/>
      <c r="RV421" s="97"/>
      <c r="RW421" s="97"/>
      <c r="RX421" s="97"/>
      <c r="RY421" s="97"/>
      <c r="RZ421" s="97"/>
      <c r="SA421" s="97"/>
      <c r="SB421" s="97"/>
      <c r="SC421" s="97"/>
      <c r="SD421" s="97"/>
      <c r="SE421" s="97"/>
      <c r="SF421" s="97"/>
      <c r="SG421" s="97"/>
      <c r="SH421" s="97"/>
      <c r="SI421" s="97"/>
      <c r="SJ421" s="97"/>
      <c r="SK421" s="97"/>
      <c r="SL421" s="97"/>
      <c r="SM421" s="97"/>
      <c r="SN421" s="97"/>
      <c r="SO421" s="97"/>
      <c r="SP421" s="97"/>
      <c r="SQ421" s="97"/>
      <c r="SR421" s="97"/>
      <c r="SS421" s="97"/>
      <c r="ST421" s="97"/>
      <c r="SU421" s="97"/>
      <c r="SV421" s="97"/>
      <c r="SW421" s="97"/>
      <c r="SX421" s="97"/>
      <c r="SY421" s="97"/>
      <c r="SZ421" s="97"/>
      <c r="TA421" s="97"/>
      <c r="TB421" s="97"/>
      <c r="TC421" s="97"/>
      <c r="TD421" s="97"/>
      <c r="TE421" s="97"/>
      <c r="TF421" s="97"/>
      <c r="TG421" s="97"/>
      <c r="TH421" s="97"/>
      <c r="TI421" s="97"/>
      <c r="TJ421" s="97"/>
      <c r="TK421" s="97"/>
      <c r="TL421" s="97"/>
      <c r="TM421" s="97"/>
      <c r="TN421" s="97"/>
      <c r="TO421" s="97"/>
      <c r="TP421" s="97"/>
      <c r="TQ421" s="97"/>
      <c r="TR421" s="97"/>
      <c r="TS421" s="97"/>
      <c r="TT421" s="97"/>
      <c r="TU421" s="97"/>
      <c r="TV421" s="97"/>
      <c r="TW421" s="97"/>
      <c r="TX421" s="97"/>
      <c r="TY421" s="97"/>
      <c r="TZ421" s="97"/>
      <c r="UA421" s="97"/>
      <c r="UB421" s="97"/>
      <c r="UC421" s="97"/>
      <c r="UD421" s="97"/>
      <c r="UE421" s="97"/>
      <c r="UF421" s="97"/>
      <c r="UG421" s="97"/>
      <c r="UH421" s="97"/>
      <c r="UI421" s="97"/>
      <c r="UJ421" s="97"/>
      <c r="UK421" s="97"/>
      <c r="UL421" s="97"/>
      <c r="UM421" s="97"/>
      <c r="UN421" s="97"/>
      <c r="UO421" s="97"/>
      <c r="UP421" s="97"/>
      <c r="UQ421" s="97"/>
      <c r="UR421" s="97"/>
      <c r="US421" s="97"/>
      <c r="UT421" s="97"/>
      <c r="UU421" s="97"/>
      <c r="UV421" s="97"/>
      <c r="UW421" s="97"/>
      <c r="UX421" s="97"/>
      <c r="UY421" s="97"/>
      <c r="UZ421" s="97"/>
      <c r="VA421" s="97"/>
      <c r="VB421" s="97"/>
      <c r="VC421" s="97"/>
      <c r="VD421" s="97"/>
      <c r="VE421" s="97"/>
      <c r="VF421" s="97"/>
    </row>
    <row r="422" spans="1:578" s="98" customFormat="1" ht="15">
      <c r="A422" s="84">
        <v>48</v>
      </c>
      <c r="B422" s="29" t="s">
        <v>43</v>
      </c>
      <c r="C422" s="85" t="s">
        <v>44</v>
      </c>
      <c r="D422" s="86">
        <v>203</v>
      </c>
      <c r="E422" s="85" t="s">
        <v>45</v>
      </c>
      <c r="F422" s="29" t="s">
        <v>46</v>
      </c>
      <c r="G422" s="29" t="s">
        <v>1012</v>
      </c>
      <c r="H422" s="26" t="s">
        <v>1013</v>
      </c>
      <c r="I422" s="89">
        <v>37135</v>
      </c>
      <c r="J422" s="90"/>
      <c r="K422" s="90">
        <v>17</v>
      </c>
      <c r="L422" s="88">
        <v>40</v>
      </c>
      <c r="M422" s="88" t="s">
        <v>54</v>
      </c>
      <c r="N422" s="88" t="s">
        <v>50</v>
      </c>
      <c r="O422" s="36" t="s">
        <v>1014</v>
      </c>
      <c r="P422" s="87" t="s">
        <v>1188</v>
      </c>
      <c r="Q422" s="87" t="s">
        <v>1150</v>
      </c>
      <c r="R422" s="88">
        <v>1</v>
      </c>
      <c r="S422" s="91">
        <v>25729</v>
      </c>
      <c r="T422" s="91"/>
      <c r="U422" s="91"/>
      <c r="V422" s="91">
        <f t="shared" si="165"/>
        <v>25729</v>
      </c>
      <c r="W422" s="92"/>
      <c r="X422" s="92"/>
      <c r="Y422" s="92">
        <f t="shared" si="166"/>
        <v>25729</v>
      </c>
      <c r="Z422" s="91">
        <v>1286</v>
      </c>
      <c r="AA422" s="91">
        <v>857</v>
      </c>
      <c r="AB422" s="93">
        <f>102.68*4</f>
        <v>410.72</v>
      </c>
      <c r="AC422" s="92">
        <f t="shared" si="167"/>
        <v>4502.5749999999998</v>
      </c>
      <c r="AD422" s="92">
        <f t="shared" si="168"/>
        <v>771.87</v>
      </c>
      <c r="AE422" s="92">
        <f t="shared" si="169"/>
        <v>1312.1789999999999</v>
      </c>
      <c r="AF422" s="92">
        <f t="shared" si="170"/>
        <v>514.58000000000004</v>
      </c>
      <c r="AG422" s="92">
        <f t="shared" si="171"/>
        <v>4645.3333333333339</v>
      </c>
      <c r="AH422" s="92">
        <f t="shared" si="172"/>
        <v>46453.333333333336</v>
      </c>
      <c r="AI422" s="92">
        <f t="shared" si="173"/>
        <v>13936</v>
      </c>
      <c r="AJ422" s="92">
        <f t="shared" si="174"/>
        <v>40803.479555555554</v>
      </c>
      <c r="AK422" s="92">
        <f t="shared" si="175"/>
        <v>489641.75466666662</v>
      </c>
      <c r="AL422" s="92"/>
      <c r="AM422" s="92"/>
      <c r="AN422" s="92"/>
      <c r="AO422" s="92"/>
      <c r="AP422" s="97"/>
      <c r="AQ422" s="94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7"/>
      <c r="BQ422" s="97"/>
      <c r="BR422" s="97"/>
      <c r="BS422" s="97"/>
      <c r="BT422" s="97"/>
      <c r="BU422" s="97"/>
      <c r="BV422" s="97"/>
      <c r="BW422" s="97"/>
      <c r="BX422" s="97"/>
      <c r="BY422" s="97"/>
      <c r="BZ422" s="97"/>
      <c r="CA422" s="97"/>
      <c r="CB422" s="97"/>
      <c r="CC422" s="97"/>
      <c r="CD422" s="97"/>
      <c r="CE422" s="97"/>
      <c r="CF422" s="97"/>
      <c r="CG422" s="97"/>
      <c r="CH422" s="97"/>
      <c r="CI422" s="97"/>
      <c r="CJ422" s="97"/>
      <c r="CK422" s="97"/>
      <c r="CL422" s="97"/>
      <c r="CM422" s="97"/>
      <c r="CN422" s="97"/>
      <c r="CO422" s="97"/>
      <c r="CP422" s="97"/>
      <c r="CQ422" s="97"/>
      <c r="CR422" s="97"/>
      <c r="CS422" s="97"/>
      <c r="CT422" s="97"/>
      <c r="CU422" s="97"/>
      <c r="CV422" s="97"/>
      <c r="CW422" s="97"/>
      <c r="CX422" s="97"/>
      <c r="CY422" s="97"/>
      <c r="CZ422" s="97"/>
      <c r="DA422" s="97"/>
      <c r="DB422" s="97"/>
      <c r="DC422" s="97"/>
      <c r="DD422" s="97"/>
      <c r="DE422" s="97"/>
      <c r="DF422" s="97"/>
      <c r="DG422" s="97"/>
      <c r="DH422" s="97"/>
      <c r="DI422" s="97"/>
      <c r="DJ422" s="97"/>
      <c r="DK422" s="97"/>
      <c r="DL422" s="97"/>
      <c r="DM422" s="97"/>
      <c r="DN422" s="97"/>
      <c r="DO422" s="97"/>
      <c r="DP422" s="97"/>
      <c r="DQ422" s="97"/>
      <c r="DR422" s="97"/>
      <c r="DS422" s="97"/>
      <c r="DT422" s="97"/>
      <c r="DU422" s="97"/>
      <c r="DV422" s="97"/>
      <c r="DW422" s="97"/>
      <c r="DX422" s="97"/>
      <c r="DY422" s="97"/>
      <c r="DZ422" s="97"/>
      <c r="EA422" s="97"/>
      <c r="EB422" s="97"/>
      <c r="EC422" s="97"/>
      <c r="ED422" s="97"/>
      <c r="EE422" s="97"/>
      <c r="EF422" s="97"/>
      <c r="EG422" s="97"/>
      <c r="EH422" s="97"/>
      <c r="EI422" s="97"/>
      <c r="EJ422" s="97"/>
      <c r="EK422" s="97"/>
      <c r="EL422" s="97"/>
      <c r="EM422" s="97"/>
      <c r="EN422" s="97"/>
      <c r="EO422" s="97"/>
      <c r="EP422" s="97"/>
      <c r="EQ422" s="97"/>
      <c r="ER422" s="97"/>
      <c r="ES422" s="97"/>
      <c r="ET422" s="97"/>
      <c r="EU422" s="97"/>
      <c r="EV422" s="97"/>
      <c r="EW422" s="97"/>
      <c r="EX422" s="97"/>
      <c r="EY422" s="97"/>
      <c r="EZ422" s="97"/>
      <c r="FA422" s="97"/>
      <c r="FB422" s="97"/>
      <c r="FC422" s="97"/>
      <c r="FD422" s="97"/>
      <c r="FE422" s="97"/>
      <c r="FF422" s="97"/>
      <c r="FG422" s="97"/>
      <c r="FH422" s="97"/>
      <c r="FI422" s="97"/>
      <c r="FJ422" s="97"/>
      <c r="FK422" s="97"/>
      <c r="FL422" s="97"/>
      <c r="FM422" s="97"/>
      <c r="FN422" s="97"/>
      <c r="FO422" s="97"/>
      <c r="FP422" s="97"/>
      <c r="FQ422" s="97"/>
      <c r="FR422" s="97"/>
      <c r="FS422" s="97"/>
      <c r="FT422" s="97"/>
      <c r="FU422" s="97"/>
      <c r="FV422" s="97"/>
      <c r="FW422" s="97"/>
      <c r="FX422" s="97"/>
      <c r="FY422" s="97"/>
      <c r="FZ422" s="97"/>
      <c r="GA422" s="97"/>
      <c r="GB422" s="97"/>
      <c r="GC422" s="97"/>
      <c r="GD422" s="97"/>
      <c r="GE422" s="97"/>
      <c r="GF422" s="97"/>
      <c r="GG422" s="97"/>
      <c r="GH422" s="97"/>
      <c r="GI422" s="97"/>
      <c r="GJ422" s="97"/>
      <c r="GK422" s="97"/>
      <c r="GL422" s="97"/>
      <c r="GM422" s="97"/>
      <c r="GN422" s="97"/>
      <c r="GO422" s="97"/>
      <c r="GP422" s="97"/>
      <c r="GQ422" s="97"/>
      <c r="GR422" s="97"/>
      <c r="GS422" s="97"/>
      <c r="GT422" s="97"/>
      <c r="GU422" s="97"/>
      <c r="GV422" s="97"/>
      <c r="GW422" s="97"/>
      <c r="GX422" s="97"/>
      <c r="GY422" s="97"/>
      <c r="GZ422" s="97"/>
      <c r="HA422" s="97"/>
      <c r="HB422" s="97"/>
      <c r="HC422" s="97"/>
      <c r="HD422" s="97"/>
      <c r="HE422" s="97"/>
      <c r="HF422" s="97"/>
      <c r="HG422" s="97"/>
      <c r="HH422" s="97"/>
      <c r="HI422" s="97"/>
      <c r="HJ422" s="97"/>
      <c r="HK422" s="97"/>
      <c r="HL422" s="97"/>
      <c r="HM422" s="97"/>
      <c r="HN422" s="97"/>
      <c r="HO422" s="97"/>
      <c r="HP422" s="97"/>
      <c r="HQ422" s="97"/>
      <c r="HR422" s="97"/>
      <c r="HS422" s="97"/>
      <c r="HT422" s="97"/>
      <c r="HU422" s="97"/>
      <c r="HV422" s="97"/>
      <c r="HW422" s="97"/>
      <c r="HX422" s="97"/>
      <c r="HY422" s="97"/>
      <c r="HZ422" s="97"/>
      <c r="IA422" s="97"/>
      <c r="IB422" s="97"/>
      <c r="IC422" s="97"/>
      <c r="ID422" s="97"/>
      <c r="IE422" s="97"/>
      <c r="IF422" s="97"/>
      <c r="IG422" s="97"/>
      <c r="IH422" s="97"/>
      <c r="II422" s="97"/>
      <c r="IJ422" s="97"/>
      <c r="IK422" s="97"/>
      <c r="IL422" s="97"/>
      <c r="IM422" s="97"/>
      <c r="IN422" s="97"/>
      <c r="IO422" s="97"/>
      <c r="IP422" s="97"/>
      <c r="IQ422" s="97"/>
      <c r="IR422" s="97"/>
      <c r="IS422" s="97"/>
      <c r="IT422" s="97"/>
      <c r="IU422" s="97"/>
      <c r="IV422" s="97"/>
      <c r="IW422" s="97"/>
      <c r="IX422" s="97"/>
      <c r="IY422" s="97"/>
      <c r="IZ422" s="97"/>
      <c r="JA422" s="97"/>
      <c r="JB422" s="97"/>
      <c r="JC422" s="97"/>
      <c r="JD422" s="97"/>
      <c r="JE422" s="97"/>
      <c r="JF422" s="97"/>
      <c r="JG422" s="97"/>
      <c r="JH422" s="97"/>
      <c r="JI422" s="97"/>
      <c r="JJ422" s="97"/>
      <c r="JK422" s="97"/>
      <c r="JL422" s="97"/>
      <c r="JM422" s="97"/>
      <c r="JN422" s="97"/>
      <c r="JO422" s="97"/>
      <c r="JP422" s="97"/>
      <c r="JQ422" s="97"/>
      <c r="JR422" s="97"/>
      <c r="JS422" s="97"/>
      <c r="JT422" s="97"/>
      <c r="JU422" s="97"/>
      <c r="JV422" s="97"/>
      <c r="JW422" s="97"/>
      <c r="JX422" s="97"/>
      <c r="JY422" s="97"/>
      <c r="JZ422" s="97"/>
      <c r="KA422" s="97"/>
      <c r="KB422" s="97"/>
      <c r="KC422" s="97"/>
      <c r="KD422" s="97"/>
      <c r="KE422" s="97"/>
      <c r="KF422" s="97"/>
      <c r="KG422" s="97"/>
      <c r="KH422" s="97"/>
      <c r="KI422" s="97"/>
      <c r="KJ422" s="97"/>
      <c r="KK422" s="97"/>
      <c r="KL422" s="97"/>
      <c r="KM422" s="97"/>
      <c r="KN422" s="97"/>
      <c r="KO422" s="97"/>
      <c r="KP422" s="97"/>
      <c r="KQ422" s="97"/>
      <c r="KR422" s="97"/>
      <c r="KS422" s="97"/>
      <c r="KT422" s="97"/>
      <c r="KU422" s="97"/>
      <c r="KV422" s="97"/>
      <c r="KW422" s="97"/>
      <c r="KX422" s="97"/>
      <c r="KY422" s="97"/>
      <c r="KZ422" s="97"/>
      <c r="LA422" s="97"/>
      <c r="LB422" s="97"/>
      <c r="LC422" s="97"/>
      <c r="LD422" s="97"/>
      <c r="LE422" s="97"/>
      <c r="LF422" s="97"/>
      <c r="LG422" s="97"/>
      <c r="LH422" s="97"/>
      <c r="LI422" s="97"/>
      <c r="LJ422" s="97"/>
      <c r="LK422" s="97"/>
      <c r="LL422" s="97"/>
      <c r="LM422" s="97"/>
      <c r="LN422" s="97"/>
      <c r="LO422" s="97"/>
      <c r="LP422" s="97"/>
      <c r="LQ422" s="97"/>
      <c r="LR422" s="97"/>
      <c r="LS422" s="97"/>
      <c r="LT422" s="97"/>
      <c r="LU422" s="97"/>
      <c r="LV422" s="97"/>
      <c r="LW422" s="97"/>
      <c r="LX422" s="97"/>
      <c r="LY422" s="97"/>
      <c r="LZ422" s="97"/>
      <c r="MA422" s="97"/>
      <c r="MB422" s="97"/>
      <c r="MC422" s="97"/>
      <c r="MD422" s="97"/>
      <c r="ME422" s="97"/>
      <c r="MF422" s="97"/>
      <c r="MG422" s="97"/>
      <c r="MH422" s="97"/>
      <c r="MI422" s="97"/>
      <c r="MJ422" s="97"/>
      <c r="MK422" s="97"/>
      <c r="ML422" s="97"/>
      <c r="MM422" s="97"/>
      <c r="MN422" s="97"/>
      <c r="MO422" s="97"/>
      <c r="MP422" s="97"/>
      <c r="MQ422" s="97"/>
      <c r="MR422" s="97"/>
      <c r="MS422" s="97"/>
      <c r="MT422" s="97"/>
      <c r="MU422" s="97"/>
      <c r="MV422" s="97"/>
      <c r="MW422" s="97"/>
      <c r="MX422" s="97"/>
      <c r="MY422" s="97"/>
      <c r="MZ422" s="97"/>
      <c r="NA422" s="97"/>
      <c r="NB422" s="97"/>
      <c r="NC422" s="97"/>
      <c r="ND422" s="97"/>
      <c r="NE422" s="97"/>
      <c r="NF422" s="97"/>
      <c r="NG422" s="97"/>
      <c r="NH422" s="97"/>
      <c r="NI422" s="97"/>
      <c r="NJ422" s="97"/>
      <c r="NK422" s="97"/>
      <c r="NL422" s="97"/>
      <c r="NM422" s="97"/>
      <c r="NN422" s="97"/>
      <c r="NO422" s="97"/>
      <c r="NP422" s="97"/>
      <c r="NQ422" s="97"/>
      <c r="NR422" s="97"/>
      <c r="NS422" s="97"/>
      <c r="NT422" s="97"/>
      <c r="NU422" s="97"/>
      <c r="NV422" s="97"/>
      <c r="NW422" s="97"/>
      <c r="NX422" s="97"/>
      <c r="NY422" s="97"/>
      <c r="NZ422" s="97"/>
      <c r="OA422" s="97"/>
      <c r="OB422" s="97"/>
      <c r="OC422" s="97"/>
      <c r="OD422" s="97"/>
      <c r="OE422" s="97"/>
      <c r="OF422" s="97"/>
      <c r="OG422" s="97"/>
      <c r="OH422" s="97"/>
      <c r="OI422" s="97"/>
      <c r="OJ422" s="97"/>
      <c r="OK422" s="97"/>
      <c r="OL422" s="97"/>
      <c r="OM422" s="97"/>
      <c r="ON422" s="97"/>
      <c r="OO422" s="97"/>
      <c r="OP422" s="97"/>
      <c r="OQ422" s="97"/>
      <c r="OR422" s="97"/>
      <c r="OS422" s="97"/>
      <c r="OT422" s="97"/>
      <c r="OU422" s="97"/>
      <c r="OV422" s="97"/>
      <c r="OW422" s="97"/>
      <c r="OX422" s="97"/>
      <c r="OY422" s="97"/>
      <c r="OZ422" s="97"/>
      <c r="PA422" s="97"/>
      <c r="PB422" s="97"/>
      <c r="PC422" s="97"/>
      <c r="PD422" s="97"/>
      <c r="PE422" s="97"/>
      <c r="PF422" s="97"/>
      <c r="PG422" s="97"/>
      <c r="PH422" s="97"/>
      <c r="PI422" s="97"/>
      <c r="PJ422" s="97"/>
      <c r="PK422" s="97"/>
      <c r="PL422" s="97"/>
      <c r="PM422" s="97"/>
      <c r="PN422" s="97"/>
      <c r="PO422" s="97"/>
      <c r="PP422" s="97"/>
      <c r="PQ422" s="97"/>
      <c r="PR422" s="97"/>
      <c r="PS422" s="97"/>
      <c r="PT422" s="97"/>
      <c r="PU422" s="97"/>
      <c r="PV422" s="97"/>
      <c r="PW422" s="97"/>
      <c r="PX422" s="97"/>
      <c r="PY422" s="97"/>
      <c r="PZ422" s="97"/>
      <c r="QA422" s="97"/>
      <c r="QB422" s="97"/>
      <c r="QC422" s="97"/>
      <c r="QD422" s="97"/>
      <c r="QE422" s="97"/>
      <c r="QF422" s="97"/>
      <c r="QG422" s="97"/>
      <c r="QH422" s="97"/>
      <c r="QI422" s="97"/>
      <c r="QJ422" s="97"/>
      <c r="QK422" s="97"/>
      <c r="QL422" s="97"/>
      <c r="QM422" s="97"/>
      <c r="QN422" s="97"/>
      <c r="QO422" s="97"/>
      <c r="QP422" s="97"/>
      <c r="QQ422" s="97"/>
      <c r="QR422" s="97"/>
      <c r="QS422" s="97"/>
      <c r="QT422" s="97"/>
      <c r="QU422" s="97"/>
      <c r="QV422" s="97"/>
      <c r="QW422" s="97"/>
      <c r="QX422" s="97"/>
      <c r="QY422" s="97"/>
      <c r="QZ422" s="97"/>
      <c r="RA422" s="97"/>
      <c r="RB422" s="97"/>
      <c r="RC422" s="97"/>
      <c r="RD422" s="97"/>
      <c r="RE422" s="97"/>
      <c r="RF422" s="97"/>
      <c r="RG422" s="97"/>
      <c r="RH422" s="97"/>
      <c r="RI422" s="97"/>
      <c r="RJ422" s="97"/>
      <c r="RK422" s="97"/>
      <c r="RL422" s="97"/>
      <c r="RM422" s="97"/>
      <c r="RN422" s="97"/>
      <c r="RO422" s="97"/>
      <c r="RP422" s="97"/>
      <c r="RQ422" s="97"/>
      <c r="RR422" s="97"/>
      <c r="RS422" s="97"/>
      <c r="RT422" s="97"/>
      <c r="RU422" s="97"/>
      <c r="RV422" s="97"/>
      <c r="RW422" s="97"/>
      <c r="RX422" s="97"/>
      <c r="RY422" s="97"/>
      <c r="RZ422" s="97"/>
      <c r="SA422" s="97"/>
      <c r="SB422" s="97"/>
      <c r="SC422" s="97"/>
      <c r="SD422" s="97"/>
      <c r="SE422" s="97"/>
      <c r="SF422" s="97"/>
      <c r="SG422" s="97"/>
      <c r="SH422" s="97"/>
      <c r="SI422" s="97"/>
      <c r="SJ422" s="97"/>
      <c r="SK422" s="97"/>
      <c r="SL422" s="97"/>
      <c r="SM422" s="97"/>
      <c r="SN422" s="97"/>
      <c r="SO422" s="97"/>
      <c r="SP422" s="97"/>
      <c r="SQ422" s="97"/>
      <c r="SR422" s="97"/>
      <c r="SS422" s="97"/>
      <c r="ST422" s="97"/>
      <c r="SU422" s="97"/>
      <c r="SV422" s="97"/>
      <c r="SW422" s="97"/>
      <c r="SX422" s="97"/>
      <c r="SY422" s="97"/>
      <c r="SZ422" s="97"/>
      <c r="TA422" s="97"/>
      <c r="TB422" s="97"/>
      <c r="TC422" s="97"/>
      <c r="TD422" s="97"/>
      <c r="TE422" s="97"/>
      <c r="TF422" s="97"/>
      <c r="TG422" s="97"/>
      <c r="TH422" s="97"/>
      <c r="TI422" s="97"/>
      <c r="TJ422" s="97"/>
      <c r="TK422" s="97"/>
      <c r="TL422" s="97"/>
      <c r="TM422" s="97"/>
      <c r="TN422" s="97"/>
      <c r="TO422" s="97"/>
      <c r="TP422" s="97"/>
      <c r="TQ422" s="97"/>
      <c r="TR422" s="97"/>
      <c r="TS422" s="97"/>
      <c r="TT422" s="97"/>
      <c r="TU422" s="97"/>
      <c r="TV422" s="97"/>
      <c r="TW422" s="97"/>
      <c r="TX422" s="97"/>
      <c r="TY422" s="97"/>
      <c r="TZ422" s="97"/>
      <c r="UA422" s="97"/>
      <c r="UB422" s="97"/>
      <c r="UC422" s="97"/>
      <c r="UD422" s="97"/>
      <c r="UE422" s="97"/>
      <c r="UF422" s="97"/>
      <c r="UG422" s="97"/>
      <c r="UH422" s="97"/>
      <c r="UI422" s="97"/>
      <c r="UJ422" s="97"/>
      <c r="UK422" s="97"/>
      <c r="UL422" s="97"/>
      <c r="UM422" s="97"/>
      <c r="UN422" s="97"/>
      <c r="UO422" s="97"/>
      <c r="UP422" s="97"/>
      <c r="UQ422" s="97"/>
      <c r="UR422" s="97"/>
      <c r="US422" s="97"/>
      <c r="UT422" s="97"/>
      <c r="UU422" s="97"/>
      <c r="UV422" s="97"/>
      <c r="UW422" s="97"/>
      <c r="UX422" s="97"/>
      <c r="UY422" s="97"/>
      <c r="UZ422" s="97"/>
      <c r="VA422" s="97"/>
      <c r="VB422" s="97"/>
      <c r="VC422" s="97"/>
      <c r="VD422" s="97"/>
      <c r="VE422" s="97"/>
      <c r="VF422" s="97"/>
    </row>
    <row r="423" spans="1:578" s="98" customFormat="1" ht="15">
      <c r="A423" s="84">
        <v>49</v>
      </c>
      <c r="B423" s="29" t="s">
        <v>43</v>
      </c>
      <c r="C423" s="85" t="s">
        <v>44</v>
      </c>
      <c r="D423" s="86">
        <v>203</v>
      </c>
      <c r="E423" s="85" t="s">
        <v>45</v>
      </c>
      <c r="F423" s="29" t="s">
        <v>46</v>
      </c>
      <c r="G423" s="29" t="s">
        <v>1015</v>
      </c>
      <c r="H423" s="26" t="s">
        <v>1016</v>
      </c>
      <c r="I423" s="89">
        <v>37104</v>
      </c>
      <c r="J423" s="90"/>
      <c r="K423" s="90">
        <v>17</v>
      </c>
      <c r="L423" s="88">
        <v>40</v>
      </c>
      <c r="M423" s="88" t="s">
        <v>54</v>
      </c>
      <c r="N423" s="88" t="s">
        <v>50</v>
      </c>
      <c r="O423" s="36" t="s">
        <v>1017</v>
      </c>
      <c r="P423" s="87" t="s">
        <v>1188</v>
      </c>
      <c r="Q423" s="87" t="s">
        <v>1150</v>
      </c>
      <c r="R423" s="88">
        <v>1</v>
      </c>
      <c r="S423" s="91">
        <v>25729</v>
      </c>
      <c r="T423" s="91"/>
      <c r="U423" s="91"/>
      <c r="V423" s="91">
        <f t="shared" si="165"/>
        <v>25729</v>
      </c>
      <c r="W423" s="92"/>
      <c r="X423" s="92"/>
      <c r="Y423" s="92">
        <f t="shared" si="166"/>
        <v>25729</v>
      </c>
      <c r="Z423" s="91">
        <v>1286</v>
      </c>
      <c r="AA423" s="91">
        <v>857</v>
      </c>
      <c r="AB423" s="93">
        <f>102.68*4</f>
        <v>410.72</v>
      </c>
      <c r="AC423" s="92">
        <f t="shared" si="167"/>
        <v>4502.5749999999998</v>
      </c>
      <c r="AD423" s="92">
        <f t="shared" si="168"/>
        <v>771.87</v>
      </c>
      <c r="AE423" s="92">
        <f t="shared" si="169"/>
        <v>1312.1789999999999</v>
      </c>
      <c r="AF423" s="92">
        <f t="shared" si="170"/>
        <v>514.58000000000004</v>
      </c>
      <c r="AG423" s="92">
        <f t="shared" si="171"/>
        <v>4645.3333333333339</v>
      </c>
      <c r="AH423" s="92">
        <f t="shared" si="172"/>
        <v>46453.333333333336</v>
      </c>
      <c r="AI423" s="92">
        <f t="shared" si="173"/>
        <v>13936</v>
      </c>
      <c r="AJ423" s="92">
        <f t="shared" si="174"/>
        <v>40803.479555555554</v>
      </c>
      <c r="AK423" s="92">
        <f t="shared" si="175"/>
        <v>489641.75466666662</v>
      </c>
      <c r="AL423" s="92"/>
      <c r="AM423" s="92"/>
      <c r="AN423" s="92"/>
      <c r="AO423" s="92"/>
      <c r="AP423" s="97"/>
      <c r="AQ423" s="94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7"/>
      <c r="BQ423" s="97"/>
      <c r="BR423" s="97"/>
      <c r="BS423" s="97"/>
      <c r="BT423" s="97"/>
      <c r="BU423" s="97"/>
      <c r="BV423" s="97"/>
      <c r="BW423" s="97"/>
      <c r="BX423" s="97"/>
      <c r="BY423" s="97"/>
      <c r="BZ423" s="97"/>
      <c r="CA423" s="97"/>
      <c r="CB423" s="97"/>
      <c r="CC423" s="97"/>
      <c r="CD423" s="97"/>
      <c r="CE423" s="97"/>
      <c r="CF423" s="97"/>
      <c r="CG423" s="97"/>
      <c r="CH423" s="97"/>
      <c r="CI423" s="97"/>
      <c r="CJ423" s="97"/>
      <c r="CK423" s="97"/>
      <c r="CL423" s="97"/>
      <c r="CM423" s="97"/>
      <c r="CN423" s="97"/>
      <c r="CO423" s="97"/>
      <c r="CP423" s="97"/>
      <c r="CQ423" s="97"/>
      <c r="CR423" s="97"/>
      <c r="CS423" s="97"/>
      <c r="CT423" s="97"/>
      <c r="CU423" s="97"/>
      <c r="CV423" s="97"/>
      <c r="CW423" s="97"/>
      <c r="CX423" s="97"/>
      <c r="CY423" s="97"/>
      <c r="CZ423" s="97"/>
      <c r="DA423" s="97"/>
      <c r="DB423" s="97"/>
      <c r="DC423" s="97"/>
      <c r="DD423" s="97"/>
      <c r="DE423" s="97"/>
      <c r="DF423" s="97"/>
      <c r="DG423" s="97"/>
      <c r="DH423" s="97"/>
      <c r="DI423" s="97"/>
      <c r="DJ423" s="97"/>
      <c r="DK423" s="97"/>
      <c r="DL423" s="97"/>
      <c r="DM423" s="97"/>
      <c r="DN423" s="97"/>
      <c r="DO423" s="97"/>
      <c r="DP423" s="97"/>
      <c r="DQ423" s="97"/>
      <c r="DR423" s="97"/>
      <c r="DS423" s="97"/>
      <c r="DT423" s="97"/>
      <c r="DU423" s="97"/>
      <c r="DV423" s="97"/>
      <c r="DW423" s="97"/>
      <c r="DX423" s="97"/>
      <c r="DY423" s="97"/>
      <c r="DZ423" s="97"/>
      <c r="EA423" s="97"/>
      <c r="EB423" s="97"/>
      <c r="EC423" s="97"/>
      <c r="ED423" s="97"/>
      <c r="EE423" s="97"/>
      <c r="EF423" s="97"/>
      <c r="EG423" s="97"/>
      <c r="EH423" s="97"/>
      <c r="EI423" s="97"/>
      <c r="EJ423" s="97"/>
      <c r="EK423" s="97"/>
      <c r="EL423" s="97"/>
      <c r="EM423" s="97"/>
      <c r="EN423" s="97"/>
      <c r="EO423" s="97"/>
      <c r="EP423" s="97"/>
      <c r="EQ423" s="97"/>
      <c r="ER423" s="97"/>
      <c r="ES423" s="97"/>
      <c r="ET423" s="97"/>
      <c r="EU423" s="97"/>
      <c r="EV423" s="97"/>
      <c r="EW423" s="97"/>
      <c r="EX423" s="97"/>
      <c r="EY423" s="97"/>
      <c r="EZ423" s="97"/>
      <c r="FA423" s="97"/>
      <c r="FB423" s="97"/>
      <c r="FC423" s="97"/>
      <c r="FD423" s="97"/>
      <c r="FE423" s="97"/>
      <c r="FF423" s="97"/>
      <c r="FG423" s="97"/>
      <c r="FH423" s="97"/>
      <c r="FI423" s="97"/>
      <c r="FJ423" s="97"/>
      <c r="FK423" s="97"/>
      <c r="FL423" s="97"/>
      <c r="FM423" s="97"/>
      <c r="FN423" s="97"/>
      <c r="FO423" s="97"/>
      <c r="FP423" s="97"/>
      <c r="FQ423" s="97"/>
      <c r="FR423" s="97"/>
      <c r="FS423" s="97"/>
      <c r="FT423" s="97"/>
      <c r="FU423" s="97"/>
      <c r="FV423" s="97"/>
      <c r="FW423" s="97"/>
      <c r="FX423" s="97"/>
      <c r="FY423" s="97"/>
      <c r="FZ423" s="97"/>
      <c r="GA423" s="97"/>
      <c r="GB423" s="97"/>
      <c r="GC423" s="97"/>
      <c r="GD423" s="97"/>
      <c r="GE423" s="97"/>
      <c r="GF423" s="97"/>
      <c r="GG423" s="97"/>
      <c r="GH423" s="97"/>
      <c r="GI423" s="97"/>
      <c r="GJ423" s="97"/>
      <c r="GK423" s="97"/>
      <c r="GL423" s="97"/>
      <c r="GM423" s="97"/>
      <c r="GN423" s="97"/>
      <c r="GO423" s="97"/>
      <c r="GP423" s="97"/>
      <c r="GQ423" s="97"/>
      <c r="GR423" s="97"/>
      <c r="GS423" s="97"/>
      <c r="GT423" s="97"/>
      <c r="GU423" s="97"/>
      <c r="GV423" s="97"/>
      <c r="GW423" s="97"/>
      <c r="GX423" s="97"/>
      <c r="GY423" s="97"/>
      <c r="GZ423" s="97"/>
      <c r="HA423" s="97"/>
      <c r="HB423" s="97"/>
      <c r="HC423" s="97"/>
      <c r="HD423" s="97"/>
      <c r="HE423" s="97"/>
      <c r="HF423" s="97"/>
      <c r="HG423" s="97"/>
      <c r="HH423" s="97"/>
      <c r="HI423" s="97"/>
      <c r="HJ423" s="97"/>
      <c r="HK423" s="97"/>
      <c r="HL423" s="97"/>
      <c r="HM423" s="97"/>
      <c r="HN423" s="97"/>
      <c r="HO423" s="97"/>
      <c r="HP423" s="97"/>
      <c r="HQ423" s="97"/>
      <c r="HR423" s="97"/>
      <c r="HS423" s="97"/>
      <c r="HT423" s="97"/>
      <c r="HU423" s="97"/>
      <c r="HV423" s="97"/>
      <c r="HW423" s="97"/>
      <c r="HX423" s="97"/>
      <c r="HY423" s="97"/>
      <c r="HZ423" s="97"/>
      <c r="IA423" s="97"/>
      <c r="IB423" s="97"/>
      <c r="IC423" s="97"/>
      <c r="ID423" s="97"/>
      <c r="IE423" s="97"/>
      <c r="IF423" s="97"/>
      <c r="IG423" s="97"/>
      <c r="IH423" s="97"/>
      <c r="II423" s="97"/>
      <c r="IJ423" s="97"/>
      <c r="IK423" s="97"/>
      <c r="IL423" s="97"/>
      <c r="IM423" s="97"/>
      <c r="IN423" s="97"/>
      <c r="IO423" s="97"/>
      <c r="IP423" s="97"/>
      <c r="IQ423" s="97"/>
      <c r="IR423" s="97"/>
      <c r="IS423" s="97"/>
      <c r="IT423" s="97"/>
      <c r="IU423" s="97"/>
      <c r="IV423" s="97"/>
      <c r="IW423" s="97"/>
      <c r="IX423" s="97"/>
      <c r="IY423" s="97"/>
      <c r="IZ423" s="97"/>
      <c r="JA423" s="97"/>
      <c r="JB423" s="97"/>
      <c r="JC423" s="97"/>
      <c r="JD423" s="97"/>
      <c r="JE423" s="97"/>
      <c r="JF423" s="97"/>
      <c r="JG423" s="97"/>
      <c r="JH423" s="97"/>
      <c r="JI423" s="97"/>
      <c r="JJ423" s="97"/>
      <c r="JK423" s="97"/>
      <c r="JL423" s="97"/>
      <c r="JM423" s="97"/>
      <c r="JN423" s="97"/>
      <c r="JO423" s="97"/>
      <c r="JP423" s="97"/>
      <c r="JQ423" s="97"/>
      <c r="JR423" s="97"/>
      <c r="JS423" s="97"/>
      <c r="JT423" s="97"/>
      <c r="JU423" s="97"/>
      <c r="JV423" s="97"/>
      <c r="JW423" s="97"/>
      <c r="JX423" s="97"/>
      <c r="JY423" s="97"/>
      <c r="JZ423" s="97"/>
      <c r="KA423" s="97"/>
      <c r="KB423" s="97"/>
      <c r="KC423" s="97"/>
      <c r="KD423" s="97"/>
      <c r="KE423" s="97"/>
      <c r="KF423" s="97"/>
      <c r="KG423" s="97"/>
      <c r="KH423" s="97"/>
      <c r="KI423" s="97"/>
      <c r="KJ423" s="97"/>
      <c r="KK423" s="97"/>
      <c r="KL423" s="97"/>
      <c r="KM423" s="97"/>
      <c r="KN423" s="97"/>
      <c r="KO423" s="97"/>
      <c r="KP423" s="97"/>
      <c r="KQ423" s="97"/>
      <c r="KR423" s="97"/>
      <c r="KS423" s="97"/>
      <c r="KT423" s="97"/>
      <c r="KU423" s="97"/>
      <c r="KV423" s="97"/>
      <c r="KW423" s="97"/>
      <c r="KX423" s="97"/>
      <c r="KY423" s="97"/>
      <c r="KZ423" s="97"/>
      <c r="LA423" s="97"/>
      <c r="LB423" s="97"/>
      <c r="LC423" s="97"/>
      <c r="LD423" s="97"/>
      <c r="LE423" s="97"/>
      <c r="LF423" s="97"/>
      <c r="LG423" s="97"/>
      <c r="LH423" s="97"/>
      <c r="LI423" s="97"/>
      <c r="LJ423" s="97"/>
      <c r="LK423" s="97"/>
      <c r="LL423" s="97"/>
      <c r="LM423" s="97"/>
      <c r="LN423" s="97"/>
      <c r="LO423" s="97"/>
      <c r="LP423" s="97"/>
      <c r="LQ423" s="97"/>
      <c r="LR423" s="97"/>
      <c r="LS423" s="97"/>
      <c r="LT423" s="97"/>
      <c r="LU423" s="97"/>
      <c r="LV423" s="97"/>
      <c r="LW423" s="97"/>
      <c r="LX423" s="97"/>
      <c r="LY423" s="97"/>
      <c r="LZ423" s="97"/>
      <c r="MA423" s="97"/>
      <c r="MB423" s="97"/>
      <c r="MC423" s="97"/>
      <c r="MD423" s="97"/>
      <c r="ME423" s="97"/>
      <c r="MF423" s="97"/>
      <c r="MG423" s="97"/>
      <c r="MH423" s="97"/>
      <c r="MI423" s="97"/>
      <c r="MJ423" s="97"/>
      <c r="MK423" s="97"/>
      <c r="ML423" s="97"/>
      <c r="MM423" s="97"/>
      <c r="MN423" s="97"/>
      <c r="MO423" s="97"/>
      <c r="MP423" s="97"/>
      <c r="MQ423" s="97"/>
      <c r="MR423" s="97"/>
      <c r="MS423" s="97"/>
      <c r="MT423" s="97"/>
      <c r="MU423" s="97"/>
      <c r="MV423" s="97"/>
      <c r="MW423" s="97"/>
      <c r="MX423" s="97"/>
      <c r="MY423" s="97"/>
      <c r="MZ423" s="97"/>
      <c r="NA423" s="97"/>
      <c r="NB423" s="97"/>
      <c r="NC423" s="97"/>
      <c r="ND423" s="97"/>
      <c r="NE423" s="97"/>
      <c r="NF423" s="97"/>
      <c r="NG423" s="97"/>
      <c r="NH423" s="97"/>
      <c r="NI423" s="97"/>
      <c r="NJ423" s="97"/>
      <c r="NK423" s="97"/>
      <c r="NL423" s="97"/>
      <c r="NM423" s="97"/>
      <c r="NN423" s="97"/>
      <c r="NO423" s="97"/>
      <c r="NP423" s="97"/>
      <c r="NQ423" s="97"/>
      <c r="NR423" s="97"/>
      <c r="NS423" s="97"/>
      <c r="NT423" s="97"/>
      <c r="NU423" s="97"/>
      <c r="NV423" s="97"/>
      <c r="NW423" s="97"/>
      <c r="NX423" s="97"/>
      <c r="NY423" s="97"/>
      <c r="NZ423" s="97"/>
      <c r="OA423" s="97"/>
      <c r="OB423" s="97"/>
      <c r="OC423" s="97"/>
      <c r="OD423" s="97"/>
      <c r="OE423" s="97"/>
      <c r="OF423" s="97"/>
      <c r="OG423" s="97"/>
      <c r="OH423" s="97"/>
      <c r="OI423" s="97"/>
      <c r="OJ423" s="97"/>
      <c r="OK423" s="97"/>
      <c r="OL423" s="97"/>
      <c r="OM423" s="97"/>
      <c r="ON423" s="97"/>
      <c r="OO423" s="97"/>
      <c r="OP423" s="97"/>
      <c r="OQ423" s="97"/>
      <c r="OR423" s="97"/>
      <c r="OS423" s="97"/>
      <c r="OT423" s="97"/>
      <c r="OU423" s="97"/>
      <c r="OV423" s="97"/>
      <c r="OW423" s="97"/>
      <c r="OX423" s="97"/>
      <c r="OY423" s="97"/>
      <c r="OZ423" s="97"/>
      <c r="PA423" s="97"/>
      <c r="PB423" s="97"/>
      <c r="PC423" s="97"/>
      <c r="PD423" s="97"/>
      <c r="PE423" s="97"/>
      <c r="PF423" s="97"/>
      <c r="PG423" s="97"/>
      <c r="PH423" s="97"/>
      <c r="PI423" s="97"/>
      <c r="PJ423" s="97"/>
      <c r="PK423" s="97"/>
      <c r="PL423" s="97"/>
      <c r="PM423" s="97"/>
      <c r="PN423" s="97"/>
      <c r="PO423" s="97"/>
      <c r="PP423" s="97"/>
      <c r="PQ423" s="97"/>
      <c r="PR423" s="97"/>
      <c r="PS423" s="97"/>
      <c r="PT423" s="97"/>
      <c r="PU423" s="97"/>
      <c r="PV423" s="97"/>
      <c r="PW423" s="97"/>
      <c r="PX423" s="97"/>
      <c r="PY423" s="97"/>
      <c r="PZ423" s="97"/>
      <c r="QA423" s="97"/>
      <c r="QB423" s="97"/>
      <c r="QC423" s="97"/>
      <c r="QD423" s="97"/>
      <c r="QE423" s="97"/>
      <c r="QF423" s="97"/>
      <c r="QG423" s="97"/>
      <c r="QH423" s="97"/>
      <c r="QI423" s="97"/>
      <c r="QJ423" s="97"/>
      <c r="QK423" s="97"/>
      <c r="QL423" s="97"/>
      <c r="QM423" s="97"/>
      <c r="QN423" s="97"/>
      <c r="QO423" s="97"/>
      <c r="QP423" s="97"/>
      <c r="QQ423" s="97"/>
      <c r="QR423" s="97"/>
      <c r="QS423" s="97"/>
      <c r="QT423" s="97"/>
      <c r="QU423" s="97"/>
      <c r="QV423" s="97"/>
      <c r="QW423" s="97"/>
      <c r="QX423" s="97"/>
      <c r="QY423" s="97"/>
      <c r="QZ423" s="97"/>
      <c r="RA423" s="97"/>
      <c r="RB423" s="97"/>
      <c r="RC423" s="97"/>
      <c r="RD423" s="97"/>
      <c r="RE423" s="97"/>
      <c r="RF423" s="97"/>
      <c r="RG423" s="97"/>
      <c r="RH423" s="97"/>
      <c r="RI423" s="97"/>
      <c r="RJ423" s="97"/>
      <c r="RK423" s="97"/>
      <c r="RL423" s="97"/>
      <c r="RM423" s="97"/>
      <c r="RN423" s="97"/>
      <c r="RO423" s="97"/>
      <c r="RP423" s="97"/>
      <c r="RQ423" s="97"/>
      <c r="RR423" s="97"/>
      <c r="RS423" s="97"/>
      <c r="RT423" s="97"/>
      <c r="RU423" s="97"/>
      <c r="RV423" s="97"/>
      <c r="RW423" s="97"/>
      <c r="RX423" s="97"/>
      <c r="RY423" s="97"/>
      <c r="RZ423" s="97"/>
      <c r="SA423" s="97"/>
      <c r="SB423" s="97"/>
      <c r="SC423" s="97"/>
      <c r="SD423" s="97"/>
      <c r="SE423" s="97"/>
      <c r="SF423" s="97"/>
      <c r="SG423" s="97"/>
      <c r="SH423" s="97"/>
      <c r="SI423" s="97"/>
      <c r="SJ423" s="97"/>
      <c r="SK423" s="97"/>
      <c r="SL423" s="97"/>
      <c r="SM423" s="97"/>
      <c r="SN423" s="97"/>
      <c r="SO423" s="97"/>
      <c r="SP423" s="97"/>
      <c r="SQ423" s="97"/>
      <c r="SR423" s="97"/>
      <c r="SS423" s="97"/>
      <c r="ST423" s="97"/>
      <c r="SU423" s="97"/>
      <c r="SV423" s="97"/>
      <c r="SW423" s="97"/>
      <c r="SX423" s="97"/>
      <c r="SY423" s="97"/>
      <c r="SZ423" s="97"/>
      <c r="TA423" s="97"/>
      <c r="TB423" s="97"/>
      <c r="TC423" s="97"/>
      <c r="TD423" s="97"/>
      <c r="TE423" s="97"/>
      <c r="TF423" s="97"/>
      <c r="TG423" s="97"/>
      <c r="TH423" s="97"/>
      <c r="TI423" s="97"/>
      <c r="TJ423" s="97"/>
      <c r="TK423" s="97"/>
      <c r="TL423" s="97"/>
      <c r="TM423" s="97"/>
      <c r="TN423" s="97"/>
      <c r="TO423" s="97"/>
      <c r="TP423" s="97"/>
      <c r="TQ423" s="97"/>
      <c r="TR423" s="97"/>
      <c r="TS423" s="97"/>
      <c r="TT423" s="97"/>
      <c r="TU423" s="97"/>
      <c r="TV423" s="97"/>
      <c r="TW423" s="97"/>
      <c r="TX423" s="97"/>
      <c r="TY423" s="97"/>
      <c r="TZ423" s="97"/>
      <c r="UA423" s="97"/>
      <c r="UB423" s="97"/>
      <c r="UC423" s="97"/>
      <c r="UD423" s="97"/>
      <c r="UE423" s="97"/>
      <c r="UF423" s="97"/>
      <c r="UG423" s="97"/>
      <c r="UH423" s="97"/>
      <c r="UI423" s="97"/>
      <c r="UJ423" s="97"/>
      <c r="UK423" s="97"/>
      <c r="UL423" s="97"/>
      <c r="UM423" s="97"/>
      <c r="UN423" s="97"/>
      <c r="UO423" s="97"/>
      <c r="UP423" s="97"/>
      <c r="UQ423" s="97"/>
      <c r="UR423" s="97"/>
      <c r="US423" s="97"/>
      <c r="UT423" s="97"/>
      <c r="UU423" s="97"/>
      <c r="UV423" s="97"/>
      <c r="UW423" s="97"/>
      <c r="UX423" s="97"/>
      <c r="UY423" s="97"/>
      <c r="UZ423" s="97"/>
      <c r="VA423" s="97"/>
      <c r="VB423" s="97"/>
      <c r="VC423" s="97"/>
      <c r="VD423" s="97"/>
      <c r="VE423" s="97"/>
      <c r="VF423" s="97"/>
    </row>
    <row r="424" spans="1:578" s="98" customFormat="1" ht="15">
      <c r="A424" s="84">
        <v>50</v>
      </c>
      <c r="B424" s="29" t="s">
        <v>43</v>
      </c>
      <c r="C424" s="85" t="s">
        <v>44</v>
      </c>
      <c r="D424" s="86">
        <v>203</v>
      </c>
      <c r="E424" s="85" t="s">
        <v>45</v>
      </c>
      <c r="F424" s="29" t="s">
        <v>46</v>
      </c>
      <c r="G424" s="29" t="s">
        <v>1018</v>
      </c>
      <c r="H424" s="26" t="s">
        <v>1019</v>
      </c>
      <c r="I424" s="89">
        <v>36178</v>
      </c>
      <c r="J424" s="90"/>
      <c r="K424" s="90">
        <v>16</v>
      </c>
      <c r="L424" s="88">
        <v>40</v>
      </c>
      <c r="M424" s="88" t="s">
        <v>54</v>
      </c>
      <c r="N424" s="88" t="s">
        <v>50</v>
      </c>
      <c r="O424" s="36" t="s">
        <v>1209</v>
      </c>
      <c r="P424" s="87" t="s">
        <v>1188</v>
      </c>
      <c r="Q424" s="87" t="s">
        <v>1150</v>
      </c>
      <c r="R424" s="88">
        <v>1</v>
      </c>
      <c r="S424" s="91">
        <v>22832</v>
      </c>
      <c r="T424" s="91"/>
      <c r="U424" s="91"/>
      <c r="V424" s="91">
        <f t="shared" si="165"/>
        <v>22832</v>
      </c>
      <c r="W424" s="92"/>
      <c r="X424" s="92"/>
      <c r="Y424" s="92">
        <f t="shared" si="166"/>
        <v>22832</v>
      </c>
      <c r="Z424" s="91">
        <v>1247</v>
      </c>
      <c r="AA424" s="91">
        <v>779</v>
      </c>
      <c r="AB424" s="92">
        <f>102.68*5</f>
        <v>513.40000000000009</v>
      </c>
      <c r="AC424" s="92">
        <f t="shared" si="167"/>
        <v>3995.6</v>
      </c>
      <c r="AD424" s="92">
        <f t="shared" si="168"/>
        <v>684.95999999999992</v>
      </c>
      <c r="AE424" s="92">
        <f t="shared" si="169"/>
        <v>1164.432</v>
      </c>
      <c r="AF424" s="92">
        <f t="shared" si="170"/>
        <v>456.64</v>
      </c>
      <c r="AG424" s="92">
        <f t="shared" si="171"/>
        <v>4143</v>
      </c>
      <c r="AH424" s="92">
        <f t="shared" si="172"/>
        <v>41430</v>
      </c>
      <c r="AI424" s="92">
        <f t="shared" si="173"/>
        <v>12429</v>
      </c>
      <c r="AJ424" s="92">
        <f t="shared" si="174"/>
        <v>36506.531999999999</v>
      </c>
      <c r="AK424" s="92">
        <f t="shared" si="175"/>
        <v>438078.38399999996</v>
      </c>
      <c r="AL424" s="92"/>
      <c r="AM424" s="92"/>
      <c r="AN424" s="92"/>
      <c r="AO424" s="92"/>
      <c r="AP424" s="97"/>
      <c r="AQ424" s="94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  <c r="BR424" s="97"/>
      <c r="BS424" s="97"/>
      <c r="BT424" s="97"/>
      <c r="BU424" s="97"/>
      <c r="BV424" s="97"/>
      <c r="BW424" s="97"/>
      <c r="BX424" s="97"/>
      <c r="BY424" s="97"/>
      <c r="BZ424" s="97"/>
      <c r="CA424" s="97"/>
      <c r="CB424" s="97"/>
      <c r="CC424" s="97"/>
      <c r="CD424" s="97"/>
      <c r="CE424" s="97"/>
      <c r="CF424" s="97"/>
      <c r="CG424" s="97"/>
      <c r="CH424" s="97"/>
      <c r="CI424" s="97"/>
      <c r="CJ424" s="97"/>
      <c r="CK424" s="97"/>
      <c r="CL424" s="97"/>
      <c r="CM424" s="97"/>
      <c r="CN424" s="97"/>
      <c r="CO424" s="97"/>
      <c r="CP424" s="97"/>
      <c r="CQ424" s="97"/>
      <c r="CR424" s="97"/>
      <c r="CS424" s="97"/>
      <c r="CT424" s="97"/>
      <c r="CU424" s="97"/>
      <c r="CV424" s="97"/>
      <c r="CW424" s="97"/>
      <c r="CX424" s="97"/>
      <c r="CY424" s="97"/>
      <c r="CZ424" s="97"/>
      <c r="DA424" s="97"/>
      <c r="DB424" s="97"/>
      <c r="DC424" s="97"/>
      <c r="DD424" s="97"/>
      <c r="DE424" s="97"/>
      <c r="DF424" s="97"/>
      <c r="DG424" s="97"/>
      <c r="DH424" s="97"/>
      <c r="DI424" s="97"/>
      <c r="DJ424" s="97"/>
      <c r="DK424" s="97"/>
      <c r="DL424" s="97"/>
      <c r="DM424" s="97"/>
      <c r="DN424" s="97"/>
      <c r="DO424" s="97"/>
      <c r="DP424" s="97"/>
      <c r="DQ424" s="97"/>
      <c r="DR424" s="97"/>
      <c r="DS424" s="97"/>
      <c r="DT424" s="97"/>
      <c r="DU424" s="97"/>
      <c r="DV424" s="97"/>
      <c r="DW424" s="97"/>
      <c r="DX424" s="97"/>
      <c r="DY424" s="97"/>
      <c r="DZ424" s="97"/>
      <c r="EA424" s="97"/>
      <c r="EB424" s="97"/>
      <c r="EC424" s="97"/>
      <c r="ED424" s="97"/>
      <c r="EE424" s="97"/>
      <c r="EF424" s="97"/>
      <c r="EG424" s="97"/>
      <c r="EH424" s="97"/>
      <c r="EI424" s="97"/>
      <c r="EJ424" s="97"/>
      <c r="EK424" s="97"/>
      <c r="EL424" s="97"/>
      <c r="EM424" s="97"/>
      <c r="EN424" s="97"/>
      <c r="EO424" s="97"/>
      <c r="EP424" s="97"/>
      <c r="EQ424" s="97"/>
      <c r="ER424" s="97"/>
      <c r="ES424" s="97"/>
      <c r="ET424" s="97"/>
      <c r="EU424" s="97"/>
      <c r="EV424" s="97"/>
      <c r="EW424" s="97"/>
      <c r="EX424" s="97"/>
      <c r="EY424" s="97"/>
      <c r="EZ424" s="97"/>
      <c r="FA424" s="97"/>
      <c r="FB424" s="97"/>
      <c r="FC424" s="97"/>
      <c r="FD424" s="97"/>
      <c r="FE424" s="97"/>
      <c r="FF424" s="97"/>
      <c r="FG424" s="97"/>
      <c r="FH424" s="97"/>
      <c r="FI424" s="97"/>
      <c r="FJ424" s="97"/>
      <c r="FK424" s="97"/>
      <c r="FL424" s="97"/>
      <c r="FM424" s="97"/>
      <c r="FN424" s="97"/>
      <c r="FO424" s="97"/>
      <c r="FP424" s="97"/>
      <c r="FQ424" s="97"/>
      <c r="FR424" s="97"/>
      <c r="FS424" s="97"/>
      <c r="FT424" s="97"/>
      <c r="FU424" s="97"/>
      <c r="FV424" s="97"/>
      <c r="FW424" s="97"/>
      <c r="FX424" s="97"/>
      <c r="FY424" s="97"/>
      <c r="FZ424" s="97"/>
      <c r="GA424" s="97"/>
      <c r="GB424" s="97"/>
      <c r="GC424" s="97"/>
      <c r="GD424" s="97"/>
      <c r="GE424" s="97"/>
      <c r="GF424" s="97"/>
      <c r="GG424" s="97"/>
      <c r="GH424" s="97"/>
      <c r="GI424" s="97"/>
      <c r="GJ424" s="97"/>
      <c r="GK424" s="97"/>
      <c r="GL424" s="97"/>
      <c r="GM424" s="97"/>
      <c r="GN424" s="97"/>
      <c r="GO424" s="97"/>
      <c r="GP424" s="97"/>
      <c r="GQ424" s="97"/>
      <c r="GR424" s="97"/>
      <c r="GS424" s="97"/>
      <c r="GT424" s="97"/>
      <c r="GU424" s="97"/>
      <c r="GV424" s="97"/>
      <c r="GW424" s="97"/>
      <c r="GX424" s="97"/>
      <c r="GY424" s="97"/>
      <c r="GZ424" s="97"/>
      <c r="HA424" s="97"/>
      <c r="HB424" s="97"/>
      <c r="HC424" s="97"/>
      <c r="HD424" s="97"/>
      <c r="HE424" s="97"/>
      <c r="HF424" s="97"/>
      <c r="HG424" s="97"/>
      <c r="HH424" s="97"/>
      <c r="HI424" s="97"/>
      <c r="HJ424" s="97"/>
      <c r="HK424" s="97"/>
      <c r="HL424" s="97"/>
      <c r="HM424" s="97"/>
      <c r="HN424" s="97"/>
      <c r="HO424" s="97"/>
      <c r="HP424" s="97"/>
      <c r="HQ424" s="97"/>
      <c r="HR424" s="97"/>
      <c r="HS424" s="97"/>
      <c r="HT424" s="97"/>
      <c r="HU424" s="97"/>
      <c r="HV424" s="97"/>
      <c r="HW424" s="97"/>
      <c r="HX424" s="97"/>
      <c r="HY424" s="97"/>
      <c r="HZ424" s="97"/>
      <c r="IA424" s="97"/>
      <c r="IB424" s="97"/>
      <c r="IC424" s="97"/>
      <c r="ID424" s="97"/>
      <c r="IE424" s="97"/>
      <c r="IF424" s="97"/>
      <c r="IG424" s="97"/>
      <c r="IH424" s="97"/>
      <c r="II424" s="97"/>
      <c r="IJ424" s="97"/>
      <c r="IK424" s="97"/>
      <c r="IL424" s="97"/>
      <c r="IM424" s="97"/>
      <c r="IN424" s="97"/>
      <c r="IO424" s="97"/>
      <c r="IP424" s="97"/>
      <c r="IQ424" s="97"/>
      <c r="IR424" s="97"/>
      <c r="IS424" s="97"/>
      <c r="IT424" s="97"/>
      <c r="IU424" s="97"/>
      <c r="IV424" s="97"/>
      <c r="IW424" s="97"/>
      <c r="IX424" s="97"/>
      <c r="IY424" s="97"/>
      <c r="IZ424" s="97"/>
      <c r="JA424" s="97"/>
      <c r="JB424" s="97"/>
      <c r="JC424" s="97"/>
      <c r="JD424" s="97"/>
      <c r="JE424" s="97"/>
      <c r="JF424" s="97"/>
      <c r="JG424" s="97"/>
      <c r="JH424" s="97"/>
      <c r="JI424" s="97"/>
      <c r="JJ424" s="97"/>
      <c r="JK424" s="97"/>
      <c r="JL424" s="97"/>
      <c r="JM424" s="97"/>
      <c r="JN424" s="97"/>
      <c r="JO424" s="97"/>
      <c r="JP424" s="97"/>
      <c r="JQ424" s="97"/>
      <c r="JR424" s="97"/>
      <c r="JS424" s="97"/>
      <c r="JT424" s="97"/>
      <c r="JU424" s="97"/>
      <c r="JV424" s="97"/>
      <c r="JW424" s="97"/>
      <c r="JX424" s="97"/>
      <c r="JY424" s="97"/>
      <c r="JZ424" s="97"/>
      <c r="KA424" s="97"/>
      <c r="KB424" s="97"/>
      <c r="KC424" s="97"/>
      <c r="KD424" s="97"/>
      <c r="KE424" s="97"/>
      <c r="KF424" s="97"/>
      <c r="KG424" s="97"/>
      <c r="KH424" s="97"/>
      <c r="KI424" s="97"/>
      <c r="KJ424" s="97"/>
      <c r="KK424" s="97"/>
      <c r="KL424" s="97"/>
      <c r="KM424" s="97"/>
      <c r="KN424" s="97"/>
      <c r="KO424" s="97"/>
      <c r="KP424" s="97"/>
      <c r="KQ424" s="97"/>
      <c r="KR424" s="97"/>
      <c r="KS424" s="97"/>
      <c r="KT424" s="97"/>
      <c r="KU424" s="97"/>
      <c r="KV424" s="97"/>
      <c r="KW424" s="97"/>
      <c r="KX424" s="97"/>
      <c r="KY424" s="97"/>
      <c r="KZ424" s="97"/>
      <c r="LA424" s="97"/>
      <c r="LB424" s="97"/>
      <c r="LC424" s="97"/>
      <c r="LD424" s="97"/>
      <c r="LE424" s="97"/>
      <c r="LF424" s="97"/>
      <c r="LG424" s="97"/>
      <c r="LH424" s="97"/>
      <c r="LI424" s="97"/>
      <c r="LJ424" s="97"/>
      <c r="LK424" s="97"/>
      <c r="LL424" s="97"/>
      <c r="LM424" s="97"/>
      <c r="LN424" s="97"/>
      <c r="LO424" s="97"/>
      <c r="LP424" s="97"/>
      <c r="LQ424" s="97"/>
      <c r="LR424" s="97"/>
      <c r="LS424" s="97"/>
      <c r="LT424" s="97"/>
      <c r="LU424" s="97"/>
      <c r="LV424" s="97"/>
      <c r="LW424" s="97"/>
      <c r="LX424" s="97"/>
      <c r="LY424" s="97"/>
      <c r="LZ424" s="97"/>
      <c r="MA424" s="97"/>
      <c r="MB424" s="97"/>
      <c r="MC424" s="97"/>
      <c r="MD424" s="97"/>
      <c r="ME424" s="97"/>
      <c r="MF424" s="97"/>
      <c r="MG424" s="97"/>
      <c r="MH424" s="97"/>
      <c r="MI424" s="97"/>
      <c r="MJ424" s="97"/>
      <c r="MK424" s="97"/>
      <c r="ML424" s="97"/>
      <c r="MM424" s="97"/>
      <c r="MN424" s="97"/>
      <c r="MO424" s="97"/>
      <c r="MP424" s="97"/>
      <c r="MQ424" s="97"/>
      <c r="MR424" s="97"/>
      <c r="MS424" s="97"/>
      <c r="MT424" s="97"/>
      <c r="MU424" s="97"/>
      <c r="MV424" s="97"/>
      <c r="MW424" s="97"/>
      <c r="MX424" s="97"/>
      <c r="MY424" s="97"/>
      <c r="MZ424" s="97"/>
      <c r="NA424" s="97"/>
      <c r="NB424" s="97"/>
      <c r="NC424" s="97"/>
      <c r="ND424" s="97"/>
      <c r="NE424" s="97"/>
      <c r="NF424" s="97"/>
      <c r="NG424" s="97"/>
      <c r="NH424" s="97"/>
      <c r="NI424" s="97"/>
      <c r="NJ424" s="97"/>
      <c r="NK424" s="97"/>
      <c r="NL424" s="97"/>
      <c r="NM424" s="97"/>
      <c r="NN424" s="97"/>
      <c r="NO424" s="97"/>
      <c r="NP424" s="97"/>
      <c r="NQ424" s="97"/>
      <c r="NR424" s="97"/>
      <c r="NS424" s="97"/>
      <c r="NT424" s="97"/>
      <c r="NU424" s="97"/>
      <c r="NV424" s="97"/>
      <c r="NW424" s="97"/>
      <c r="NX424" s="97"/>
      <c r="NY424" s="97"/>
      <c r="NZ424" s="97"/>
      <c r="OA424" s="97"/>
      <c r="OB424" s="97"/>
      <c r="OC424" s="97"/>
      <c r="OD424" s="97"/>
      <c r="OE424" s="97"/>
      <c r="OF424" s="97"/>
      <c r="OG424" s="97"/>
      <c r="OH424" s="97"/>
      <c r="OI424" s="97"/>
      <c r="OJ424" s="97"/>
      <c r="OK424" s="97"/>
      <c r="OL424" s="97"/>
      <c r="OM424" s="97"/>
      <c r="ON424" s="97"/>
      <c r="OO424" s="97"/>
      <c r="OP424" s="97"/>
      <c r="OQ424" s="97"/>
      <c r="OR424" s="97"/>
      <c r="OS424" s="97"/>
      <c r="OT424" s="97"/>
      <c r="OU424" s="97"/>
      <c r="OV424" s="97"/>
      <c r="OW424" s="97"/>
      <c r="OX424" s="97"/>
      <c r="OY424" s="97"/>
      <c r="OZ424" s="97"/>
      <c r="PA424" s="97"/>
      <c r="PB424" s="97"/>
      <c r="PC424" s="97"/>
      <c r="PD424" s="97"/>
      <c r="PE424" s="97"/>
      <c r="PF424" s="97"/>
      <c r="PG424" s="97"/>
      <c r="PH424" s="97"/>
      <c r="PI424" s="97"/>
      <c r="PJ424" s="97"/>
      <c r="PK424" s="97"/>
      <c r="PL424" s="97"/>
      <c r="PM424" s="97"/>
      <c r="PN424" s="97"/>
      <c r="PO424" s="97"/>
      <c r="PP424" s="97"/>
      <c r="PQ424" s="97"/>
      <c r="PR424" s="97"/>
      <c r="PS424" s="97"/>
      <c r="PT424" s="97"/>
      <c r="PU424" s="97"/>
      <c r="PV424" s="97"/>
      <c r="PW424" s="97"/>
      <c r="PX424" s="97"/>
      <c r="PY424" s="97"/>
      <c r="PZ424" s="97"/>
      <c r="QA424" s="97"/>
      <c r="QB424" s="97"/>
      <c r="QC424" s="97"/>
      <c r="QD424" s="97"/>
      <c r="QE424" s="97"/>
      <c r="QF424" s="97"/>
      <c r="QG424" s="97"/>
      <c r="QH424" s="97"/>
      <c r="QI424" s="97"/>
      <c r="QJ424" s="97"/>
      <c r="QK424" s="97"/>
      <c r="QL424" s="97"/>
      <c r="QM424" s="97"/>
      <c r="QN424" s="97"/>
      <c r="QO424" s="97"/>
      <c r="QP424" s="97"/>
      <c r="QQ424" s="97"/>
      <c r="QR424" s="97"/>
      <c r="QS424" s="97"/>
      <c r="QT424" s="97"/>
      <c r="QU424" s="97"/>
      <c r="QV424" s="97"/>
      <c r="QW424" s="97"/>
      <c r="QX424" s="97"/>
      <c r="QY424" s="97"/>
      <c r="QZ424" s="97"/>
      <c r="RA424" s="97"/>
      <c r="RB424" s="97"/>
      <c r="RC424" s="97"/>
      <c r="RD424" s="97"/>
      <c r="RE424" s="97"/>
      <c r="RF424" s="97"/>
      <c r="RG424" s="97"/>
      <c r="RH424" s="97"/>
      <c r="RI424" s="97"/>
      <c r="RJ424" s="97"/>
      <c r="RK424" s="97"/>
      <c r="RL424" s="97"/>
      <c r="RM424" s="97"/>
      <c r="RN424" s="97"/>
      <c r="RO424" s="97"/>
      <c r="RP424" s="97"/>
      <c r="RQ424" s="97"/>
      <c r="RR424" s="97"/>
      <c r="RS424" s="97"/>
      <c r="RT424" s="97"/>
      <c r="RU424" s="97"/>
      <c r="RV424" s="97"/>
      <c r="RW424" s="97"/>
      <c r="RX424" s="97"/>
      <c r="RY424" s="97"/>
      <c r="RZ424" s="97"/>
      <c r="SA424" s="97"/>
      <c r="SB424" s="97"/>
      <c r="SC424" s="97"/>
      <c r="SD424" s="97"/>
      <c r="SE424" s="97"/>
      <c r="SF424" s="97"/>
      <c r="SG424" s="97"/>
      <c r="SH424" s="97"/>
      <c r="SI424" s="97"/>
      <c r="SJ424" s="97"/>
      <c r="SK424" s="97"/>
      <c r="SL424" s="97"/>
      <c r="SM424" s="97"/>
      <c r="SN424" s="97"/>
      <c r="SO424" s="97"/>
      <c r="SP424" s="97"/>
      <c r="SQ424" s="97"/>
      <c r="SR424" s="97"/>
      <c r="SS424" s="97"/>
      <c r="ST424" s="97"/>
      <c r="SU424" s="97"/>
      <c r="SV424" s="97"/>
      <c r="SW424" s="97"/>
      <c r="SX424" s="97"/>
      <c r="SY424" s="97"/>
      <c r="SZ424" s="97"/>
      <c r="TA424" s="97"/>
      <c r="TB424" s="97"/>
      <c r="TC424" s="97"/>
      <c r="TD424" s="97"/>
      <c r="TE424" s="97"/>
      <c r="TF424" s="97"/>
      <c r="TG424" s="97"/>
      <c r="TH424" s="97"/>
      <c r="TI424" s="97"/>
      <c r="TJ424" s="97"/>
      <c r="TK424" s="97"/>
      <c r="TL424" s="97"/>
      <c r="TM424" s="97"/>
      <c r="TN424" s="97"/>
      <c r="TO424" s="97"/>
      <c r="TP424" s="97"/>
      <c r="TQ424" s="97"/>
      <c r="TR424" s="97"/>
      <c r="TS424" s="97"/>
      <c r="TT424" s="97"/>
      <c r="TU424" s="97"/>
      <c r="TV424" s="97"/>
      <c r="TW424" s="97"/>
      <c r="TX424" s="97"/>
      <c r="TY424" s="97"/>
      <c r="TZ424" s="97"/>
      <c r="UA424" s="97"/>
      <c r="UB424" s="97"/>
      <c r="UC424" s="97"/>
      <c r="UD424" s="97"/>
      <c r="UE424" s="97"/>
      <c r="UF424" s="97"/>
      <c r="UG424" s="97"/>
      <c r="UH424" s="97"/>
      <c r="UI424" s="97"/>
      <c r="UJ424" s="97"/>
      <c r="UK424" s="97"/>
      <c r="UL424" s="97"/>
      <c r="UM424" s="97"/>
      <c r="UN424" s="97"/>
      <c r="UO424" s="97"/>
      <c r="UP424" s="97"/>
      <c r="UQ424" s="97"/>
      <c r="UR424" s="97"/>
      <c r="US424" s="97"/>
      <c r="UT424" s="97"/>
      <c r="UU424" s="97"/>
      <c r="UV424" s="97"/>
      <c r="UW424" s="97"/>
      <c r="UX424" s="97"/>
      <c r="UY424" s="97"/>
      <c r="UZ424" s="97"/>
      <c r="VA424" s="97"/>
      <c r="VB424" s="97"/>
      <c r="VC424" s="97"/>
      <c r="VD424" s="97"/>
      <c r="VE424" s="97"/>
      <c r="VF424" s="97"/>
    </row>
    <row r="425" spans="1:578" s="98" customFormat="1" ht="15">
      <c r="A425" s="84">
        <v>51</v>
      </c>
      <c r="B425" s="29" t="s">
        <v>43</v>
      </c>
      <c r="C425" s="85" t="s">
        <v>44</v>
      </c>
      <c r="D425" s="86">
        <v>203</v>
      </c>
      <c r="E425" s="85" t="s">
        <v>45</v>
      </c>
      <c r="F425" s="29" t="s">
        <v>46</v>
      </c>
      <c r="G425" s="29" t="s">
        <v>1020</v>
      </c>
      <c r="H425" s="26" t="s">
        <v>1021</v>
      </c>
      <c r="I425" s="89">
        <v>43481</v>
      </c>
      <c r="J425" s="90"/>
      <c r="K425" s="90">
        <v>20</v>
      </c>
      <c r="L425" s="88">
        <v>40</v>
      </c>
      <c r="M425" s="88" t="s">
        <v>49</v>
      </c>
      <c r="N425" s="88" t="s">
        <v>50</v>
      </c>
      <c r="O425" s="36" t="s">
        <v>1217</v>
      </c>
      <c r="P425" s="87" t="s">
        <v>1188</v>
      </c>
      <c r="Q425" s="87" t="s">
        <v>1150</v>
      </c>
      <c r="R425" s="88">
        <v>1</v>
      </c>
      <c r="S425" s="91">
        <v>35981</v>
      </c>
      <c r="T425" s="91"/>
      <c r="U425" s="91"/>
      <c r="V425" s="91">
        <f t="shared" si="165"/>
        <v>35981</v>
      </c>
      <c r="W425" s="92"/>
      <c r="X425" s="92"/>
      <c r="Y425" s="92">
        <f t="shared" si="166"/>
        <v>35981</v>
      </c>
      <c r="Z425" s="91">
        <v>1680</v>
      </c>
      <c r="AA425" s="91">
        <v>1191</v>
      </c>
      <c r="AB425" s="93"/>
      <c r="AC425" s="92">
        <f t="shared" si="167"/>
        <v>6296.6749999999993</v>
      </c>
      <c r="AD425" s="92">
        <f t="shared" si="168"/>
        <v>1079.43</v>
      </c>
      <c r="AE425" s="92">
        <f t="shared" si="169"/>
        <v>1835.0309999999999</v>
      </c>
      <c r="AF425" s="92">
        <f t="shared" si="170"/>
        <v>719.62</v>
      </c>
      <c r="AG425" s="92">
        <f t="shared" si="171"/>
        <v>6475.333333333333</v>
      </c>
      <c r="AH425" s="92">
        <f t="shared" si="172"/>
        <v>64753.333333333328</v>
      </c>
      <c r="AI425" s="92">
        <f t="shared" si="173"/>
        <v>19426</v>
      </c>
      <c r="AJ425" s="92">
        <f t="shared" si="174"/>
        <v>56337.311555555563</v>
      </c>
      <c r="AK425" s="92">
        <f t="shared" si="175"/>
        <v>676047.73866666679</v>
      </c>
      <c r="AL425" s="92"/>
      <c r="AM425" s="92"/>
      <c r="AN425" s="92"/>
      <c r="AO425" s="92"/>
      <c r="AP425" s="97"/>
      <c r="AQ425" s="94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  <c r="BR425" s="97"/>
      <c r="BS425" s="97"/>
      <c r="BT425" s="97"/>
      <c r="BU425" s="97"/>
      <c r="BV425" s="97"/>
      <c r="BW425" s="97"/>
      <c r="BX425" s="97"/>
      <c r="BY425" s="97"/>
      <c r="BZ425" s="97"/>
      <c r="CA425" s="97"/>
      <c r="CB425" s="97"/>
      <c r="CC425" s="97"/>
      <c r="CD425" s="97"/>
      <c r="CE425" s="97"/>
      <c r="CF425" s="97"/>
      <c r="CG425" s="97"/>
      <c r="CH425" s="97"/>
      <c r="CI425" s="97"/>
      <c r="CJ425" s="97"/>
      <c r="CK425" s="97"/>
      <c r="CL425" s="97"/>
      <c r="CM425" s="97"/>
      <c r="CN425" s="97"/>
      <c r="CO425" s="97"/>
      <c r="CP425" s="97"/>
      <c r="CQ425" s="97"/>
      <c r="CR425" s="97"/>
      <c r="CS425" s="97"/>
      <c r="CT425" s="97"/>
      <c r="CU425" s="97"/>
      <c r="CV425" s="97"/>
      <c r="CW425" s="97"/>
      <c r="CX425" s="97"/>
      <c r="CY425" s="97"/>
      <c r="CZ425" s="97"/>
      <c r="DA425" s="97"/>
      <c r="DB425" s="97"/>
      <c r="DC425" s="97"/>
      <c r="DD425" s="97"/>
      <c r="DE425" s="97"/>
      <c r="DF425" s="97"/>
      <c r="DG425" s="97"/>
      <c r="DH425" s="97"/>
      <c r="DI425" s="97"/>
      <c r="DJ425" s="97"/>
      <c r="DK425" s="97"/>
      <c r="DL425" s="97"/>
      <c r="DM425" s="97"/>
      <c r="DN425" s="97"/>
      <c r="DO425" s="97"/>
      <c r="DP425" s="97"/>
      <c r="DQ425" s="97"/>
      <c r="DR425" s="97"/>
      <c r="DS425" s="97"/>
      <c r="DT425" s="97"/>
      <c r="DU425" s="97"/>
      <c r="DV425" s="97"/>
      <c r="DW425" s="97"/>
      <c r="DX425" s="97"/>
      <c r="DY425" s="97"/>
      <c r="DZ425" s="97"/>
      <c r="EA425" s="97"/>
      <c r="EB425" s="97"/>
      <c r="EC425" s="97"/>
      <c r="ED425" s="97"/>
      <c r="EE425" s="97"/>
      <c r="EF425" s="97"/>
      <c r="EG425" s="97"/>
      <c r="EH425" s="97"/>
      <c r="EI425" s="97"/>
      <c r="EJ425" s="97"/>
      <c r="EK425" s="97"/>
      <c r="EL425" s="97"/>
      <c r="EM425" s="97"/>
      <c r="EN425" s="97"/>
      <c r="EO425" s="97"/>
      <c r="EP425" s="97"/>
      <c r="EQ425" s="97"/>
      <c r="ER425" s="97"/>
      <c r="ES425" s="97"/>
      <c r="ET425" s="97"/>
      <c r="EU425" s="97"/>
      <c r="EV425" s="97"/>
      <c r="EW425" s="97"/>
      <c r="EX425" s="97"/>
      <c r="EY425" s="97"/>
      <c r="EZ425" s="97"/>
      <c r="FA425" s="97"/>
      <c r="FB425" s="97"/>
      <c r="FC425" s="97"/>
      <c r="FD425" s="97"/>
      <c r="FE425" s="97"/>
      <c r="FF425" s="97"/>
      <c r="FG425" s="97"/>
      <c r="FH425" s="97"/>
      <c r="FI425" s="97"/>
      <c r="FJ425" s="97"/>
      <c r="FK425" s="97"/>
      <c r="FL425" s="97"/>
      <c r="FM425" s="97"/>
      <c r="FN425" s="97"/>
      <c r="FO425" s="97"/>
      <c r="FP425" s="97"/>
      <c r="FQ425" s="97"/>
      <c r="FR425" s="97"/>
      <c r="FS425" s="97"/>
      <c r="FT425" s="97"/>
      <c r="FU425" s="97"/>
      <c r="FV425" s="97"/>
      <c r="FW425" s="97"/>
      <c r="FX425" s="97"/>
      <c r="FY425" s="97"/>
      <c r="FZ425" s="97"/>
      <c r="GA425" s="97"/>
      <c r="GB425" s="97"/>
      <c r="GC425" s="97"/>
      <c r="GD425" s="97"/>
      <c r="GE425" s="97"/>
      <c r="GF425" s="97"/>
      <c r="GG425" s="97"/>
      <c r="GH425" s="97"/>
      <c r="GI425" s="97"/>
      <c r="GJ425" s="97"/>
      <c r="GK425" s="97"/>
      <c r="GL425" s="97"/>
      <c r="GM425" s="97"/>
      <c r="GN425" s="97"/>
      <c r="GO425" s="97"/>
      <c r="GP425" s="97"/>
      <c r="GQ425" s="97"/>
      <c r="GR425" s="97"/>
      <c r="GS425" s="97"/>
      <c r="GT425" s="97"/>
      <c r="GU425" s="97"/>
      <c r="GV425" s="97"/>
      <c r="GW425" s="97"/>
      <c r="GX425" s="97"/>
      <c r="GY425" s="97"/>
      <c r="GZ425" s="97"/>
      <c r="HA425" s="97"/>
      <c r="HB425" s="97"/>
      <c r="HC425" s="97"/>
      <c r="HD425" s="97"/>
      <c r="HE425" s="97"/>
      <c r="HF425" s="97"/>
      <c r="HG425" s="97"/>
      <c r="HH425" s="97"/>
      <c r="HI425" s="97"/>
      <c r="HJ425" s="97"/>
      <c r="HK425" s="97"/>
      <c r="HL425" s="97"/>
      <c r="HM425" s="97"/>
      <c r="HN425" s="97"/>
      <c r="HO425" s="97"/>
      <c r="HP425" s="97"/>
      <c r="HQ425" s="97"/>
      <c r="HR425" s="97"/>
      <c r="HS425" s="97"/>
      <c r="HT425" s="97"/>
      <c r="HU425" s="97"/>
      <c r="HV425" s="97"/>
      <c r="HW425" s="97"/>
      <c r="HX425" s="97"/>
      <c r="HY425" s="97"/>
      <c r="HZ425" s="97"/>
      <c r="IA425" s="97"/>
      <c r="IB425" s="97"/>
      <c r="IC425" s="97"/>
      <c r="ID425" s="97"/>
      <c r="IE425" s="97"/>
      <c r="IF425" s="97"/>
      <c r="IG425" s="97"/>
      <c r="IH425" s="97"/>
      <c r="II425" s="97"/>
      <c r="IJ425" s="97"/>
      <c r="IK425" s="97"/>
      <c r="IL425" s="97"/>
      <c r="IM425" s="97"/>
      <c r="IN425" s="97"/>
      <c r="IO425" s="97"/>
      <c r="IP425" s="97"/>
      <c r="IQ425" s="97"/>
      <c r="IR425" s="97"/>
      <c r="IS425" s="97"/>
      <c r="IT425" s="97"/>
      <c r="IU425" s="97"/>
      <c r="IV425" s="97"/>
      <c r="IW425" s="97"/>
      <c r="IX425" s="97"/>
      <c r="IY425" s="97"/>
      <c r="IZ425" s="97"/>
      <c r="JA425" s="97"/>
      <c r="JB425" s="97"/>
      <c r="JC425" s="97"/>
      <c r="JD425" s="97"/>
      <c r="JE425" s="97"/>
      <c r="JF425" s="97"/>
      <c r="JG425" s="97"/>
      <c r="JH425" s="97"/>
      <c r="JI425" s="97"/>
      <c r="JJ425" s="97"/>
      <c r="JK425" s="97"/>
      <c r="JL425" s="97"/>
      <c r="JM425" s="97"/>
      <c r="JN425" s="97"/>
      <c r="JO425" s="97"/>
      <c r="JP425" s="97"/>
      <c r="JQ425" s="97"/>
      <c r="JR425" s="97"/>
      <c r="JS425" s="97"/>
      <c r="JT425" s="97"/>
      <c r="JU425" s="97"/>
      <c r="JV425" s="97"/>
      <c r="JW425" s="97"/>
      <c r="JX425" s="97"/>
      <c r="JY425" s="97"/>
      <c r="JZ425" s="97"/>
      <c r="KA425" s="97"/>
      <c r="KB425" s="97"/>
      <c r="KC425" s="97"/>
      <c r="KD425" s="97"/>
      <c r="KE425" s="97"/>
      <c r="KF425" s="97"/>
      <c r="KG425" s="97"/>
      <c r="KH425" s="97"/>
      <c r="KI425" s="97"/>
      <c r="KJ425" s="97"/>
      <c r="KK425" s="97"/>
      <c r="KL425" s="97"/>
      <c r="KM425" s="97"/>
      <c r="KN425" s="97"/>
      <c r="KO425" s="97"/>
      <c r="KP425" s="97"/>
      <c r="KQ425" s="97"/>
      <c r="KR425" s="97"/>
      <c r="KS425" s="97"/>
      <c r="KT425" s="97"/>
      <c r="KU425" s="97"/>
      <c r="KV425" s="97"/>
      <c r="KW425" s="97"/>
      <c r="KX425" s="97"/>
      <c r="KY425" s="97"/>
      <c r="KZ425" s="97"/>
      <c r="LA425" s="97"/>
      <c r="LB425" s="97"/>
      <c r="LC425" s="97"/>
      <c r="LD425" s="97"/>
      <c r="LE425" s="97"/>
      <c r="LF425" s="97"/>
      <c r="LG425" s="97"/>
      <c r="LH425" s="97"/>
      <c r="LI425" s="97"/>
      <c r="LJ425" s="97"/>
      <c r="LK425" s="97"/>
      <c r="LL425" s="97"/>
      <c r="LM425" s="97"/>
      <c r="LN425" s="97"/>
      <c r="LO425" s="97"/>
      <c r="LP425" s="97"/>
      <c r="LQ425" s="97"/>
      <c r="LR425" s="97"/>
      <c r="LS425" s="97"/>
      <c r="LT425" s="97"/>
      <c r="LU425" s="97"/>
      <c r="LV425" s="97"/>
      <c r="LW425" s="97"/>
      <c r="LX425" s="97"/>
      <c r="LY425" s="97"/>
      <c r="LZ425" s="97"/>
      <c r="MA425" s="97"/>
      <c r="MB425" s="97"/>
      <c r="MC425" s="97"/>
      <c r="MD425" s="97"/>
      <c r="ME425" s="97"/>
      <c r="MF425" s="97"/>
      <c r="MG425" s="97"/>
      <c r="MH425" s="97"/>
      <c r="MI425" s="97"/>
      <c r="MJ425" s="97"/>
      <c r="MK425" s="97"/>
      <c r="ML425" s="97"/>
      <c r="MM425" s="97"/>
      <c r="MN425" s="97"/>
      <c r="MO425" s="97"/>
      <c r="MP425" s="97"/>
      <c r="MQ425" s="97"/>
      <c r="MR425" s="97"/>
      <c r="MS425" s="97"/>
      <c r="MT425" s="97"/>
      <c r="MU425" s="97"/>
      <c r="MV425" s="97"/>
      <c r="MW425" s="97"/>
      <c r="MX425" s="97"/>
      <c r="MY425" s="97"/>
      <c r="MZ425" s="97"/>
      <c r="NA425" s="97"/>
      <c r="NB425" s="97"/>
      <c r="NC425" s="97"/>
      <c r="ND425" s="97"/>
      <c r="NE425" s="97"/>
      <c r="NF425" s="97"/>
      <c r="NG425" s="97"/>
      <c r="NH425" s="97"/>
      <c r="NI425" s="97"/>
      <c r="NJ425" s="97"/>
      <c r="NK425" s="97"/>
      <c r="NL425" s="97"/>
      <c r="NM425" s="97"/>
      <c r="NN425" s="97"/>
      <c r="NO425" s="97"/>
      <c r="NP425" s="97"/>
      <c r="NQ425" s="97"/>
      <c r="NR425" s="97"/>
      <c r="NS425" s="97"/>
      <c r="NT425" s="97"/>
      <c r="NU425" s="97"/>
      <c r="NV425" s="97"/>
      <c r="NW425" s="97"/>
      <c r="NX425" s="97"/>
      <c r="NY425" s="97"/>
      <c r="NZ425" s="97"/>
      <c r="OA425" s="97"/>
      <c r="OB425" s="97"/>
      <c r="OC425" s="97"/>
      <c r="OD425" s="97"/>
      <c r="OE425" s="97"/>
      <c r="OF425" s="97"/>
      <c r="OG425" s="97"/>
      <c r="OH425" s="97"/>
      <c r="OI425" s="97"/>
      <c r="OJ425" s="97"/>
      <c r="OK425" s="97"/>
      <c r="OL425" s="97"/>
      <c r="OM425" s="97"/>
      <c r="ON425" s="97"/>
      <c r="OO425" s="97"/>
      <c r="OP425" s="97"/>
      <c r="OQ425" s="97"/>
      <c r="OR425" s="97"/>
      <c r="OS425" s="97"/>
      <c r="OT425" s="97"/>
      <c r="OU425" s="97"/>
      <c r="OV425" s="97"/>
      <c r="OW425" s="97"/>
      <c r="OX425" s="97"/>
      <c r="OY425" s="97"/>
      <c r="OZ425" s="97"/>
      <c r="PA425" s="97"/>
      <c r="PB425" s="97"/>
      <c r="PC425" s="97"/>
      <c r="PD425" s="97"/>
      <c r="PE425" s="97"/>
      <c r="PF425" s="97"/>
      <c r="PG425" s="97"/>
      <c r="PH425" s="97"/>
      <c r="PI425" s="97"/>
      <c r="PJ425" s="97"/>
      <c r="PK425" s="97"/>
      <c r="PL425" s="97"/>
      <c r="PM425" s="97"/>
      <c r="PN425" s="97"/>
      <c r="PO425" s="97"/>
      <c r="PP425" s="97"/>
      <c r="PQ425" s="97"/>
      <c r="PR425" s="97"/>
      <c r="PS425" s="97"/>
      <c r="PT425" s="97"/>
      <c r="PU425" s="97"/>
      <c r="PV425" s="97"/>
      <c r="PW425" s="97"/>
      <c r="PX425" s="97"/>
      <c r="PY425" s="97"/>
      <c r="PZ425" s="97"/>
      <c r="QA425" s="97"/>
      <c r="QB425" s="97"/>
      <c r="QC425" s="97"/>
      <c r="QD425" s="97"/>
      <c r="QE425" s="97"/>
      <c r="QF425" s="97"/>
      <c r="QG425" s="97"/>
      <c r="QH425" s="97"/>
      <c r="QI425" s="97"/>
      <c r="QJ425" s="97"/>
      <c r="QK425" s="97"/>
      <c r="QL425" s="97"/>
      <c r="QM425" s="97"/>
      <c r="QN425" s="97"/>
      <c r="QO425" s="97"/>
      <c r="QP425" s="97"/>
      <c r="QQ425" s="97"/>
      <c r="QR425" s="97"/>
      <c r="QS425" s="97"/>
      <c r="QT425" s="97"/>
      <c r="QU425" s="97"/>
      <c r="QV425" s="97"/>
      <c r="QW425" s="97"/>
      <c r="QX425" s="97"/>
      <c r="QY425" s="97"/>
      <c r="QZ425" s="97"/>
      <c r="RA425" s="97"/>
      <c r="RB425" s="97"/>
      <c r="RC425" s="97"/>
      <c r="RD425" s="97"/>
      <c r="RE425" s="97"/>
      <c r="RF425" s="97"/>
      <c r="RG425" s="97"/>
      <c r="RH425" s="97"/>
      <c r="RI425" s="97"/>
      <c r="RJ425" s="97"/>
      <c r="RK425" s="97"/>
      <c r="RL425" s="97"/>
      <c r="RM425" s="97"/>
      <c r="RN425" s="97"/>
      <c r="RO425" s="97"/>
      <c r="RP425" s="97"/>
      <c r="RQ425" s="97"/>
      <c r="RR425" s="97"/>
      <c r="RS425" s="97"/>
      <c r="RT425" s="97"/>
      <c r="RU425" s="97"/>
      <c r="RV425" s="97"/>
      <c r="RW425" s="97"/>
      <c r="RX425" s="97"/>
      <c r="RY425" s="97"/>
      <c r="RZ425" s="97"/>
      <c r="SA425" s="97"/>
      <c r="SB425" s="97"/>
      <c r="SC425" s="97"/>
      <c r="SD425" s="97"/>
      <c r="SE425" s="97"/>
      <c r="SF425" s="97"/>
      <c r="SG425" s="97"/>
      <c r="SH425" s="97"/>
      <c r="SI425" s="97"/>
      <c r="SJ425" s="97"/>
      <c r="SK425" s="97"/>
      <c r="SL425" s="97"/>
      <c r="SM425" s="97"/>
      <c r="SN425" s="97"/>
      <c r="SO425" s="97"/>
      <c r="SP425" s="97"/>
      <c r="SQ425" s="97"/>
      <c r="SR425" s="97"/>
      <c r="SS425" s="97"/>
      <c r="ST425" s="97"/>
      <c r="SU425" s="97"/>
      <c r="SV425" s="97"/>
      <c r="SW425" s="97"/>
      <c r="SX425" s="97"/>
      <c r="SY425" s="97"/>
      <c r="SZ425" s="97"/>
      <c r="TA425" s="97"/>
      <c r="TB425" s="97"/>
      <c r="TC425" s="97"/>
      <c r="TD425" s="97"/>
      <c r="TE425" s="97"/>
      <c r="TF425" s="97"/>
      <c r="TG425" s="97"/>
      <c r="TH425" s="97"/>
      <c r="TI425" s="97"/>
      <c r="TJ425" s="97"/>
      <c r="TK425" s="97"/>
      <c r="TL425" s="97"/>
      <c r="TM425" s="97"/>
      <c r="TN425" s="97"/>
      <c r="TO425" s="97"/>
      <c r="TP425" s="97"/>
      <c r="TQ425" s="97"/>
      <c r="TR425" s="97"/>
      <c r="TS425" s="97"/>
      <c r="TT425" s="97"/>
      <c r="TU425" s="97"/>
      <c r="TV425" s="97"/>
      <c r="TW425" s="97"/>
      <c r="TX425" s="97"/>
      <c r="TY425" s="97"/>
      <c r="TZ425" s="97"/>
      <c r="UA425" s="97"/>
      <c r="UB425" s="97"/>
      <c r="UC425" s="97"/>
      <c r="UD425" s="97"/>
      <c r="UE425" s="97"/>
      <c r="UF425" s="97"/>
      <c r="UG425" s="97"/>
      <c r="UH425" s="97"/>
      <c r="UI425" s="97"/>
      <c r="UJ425" s="97"/>
      <c r="UK425" s="97"/>
      <c r="UL425" s="97"/>
      <c r="UM425" s="97"/>
      <c r="UN425" s="97"/>
      <c r="UO425" s="97"/>
      <c r="UP425" s="97"/>
      <c r="UQ425" s="97"/>
      <c r="UR425" s="97"/>
      <c r="US425" s="97"/>
      <c r="UT425" s="97"/>
      <c r="UU425" s="97"/>
      <c r="UV425" s="97"/>
      <c r="UW425" s="97"/>
      <c r="UX425" s="97"/>
      <c r="UY425" s="97"/>
      <c r="UZ425" s="97"/>
      <c r="VA425" s="97"/>
      <c r="VB425" s="97"/>
      <c r="VC425" s="97"/>
      <c r="VD425" s="97"/>
      <c r="VE425" s="97"/>
      <c r="VF425" s="97"/>
    </row>
    <row r="426" spans="1:578" s="98" customFormat="1" ht="15">
      <c r="A426" s="84">
        <v>52</v>
      </c>
      <c r="B426" s="29" t="s">
        <v>43</v>
      </c>
      <c r="C426" s="85" t="s">
        <v>44</v>
      </c>
      <c r="D426" s="86">
        <v>203</v>
      </c>
      <c r="E426" s="85" t="s">
        <v>45</v>
      </c>
      <c r="F426" s="29" t="s">
        <v>46</v>
      </c>
      <c r="G426" s="29" t="s">
        <v>1022</v>
      </c>
      <c r="H426" s="26" t="s">
        <v>1023</v>
      </c>
      <c r="I426" s="89">
        <v>37503</v>
      </c>
      <c r="J426" s="90" t="s">
        <v>87</v>
      </c>
      <c r="K426" s="90"/>
      <c r="L426" s="88">
        <v>40</v>
      </c>
      <c r="M426" s="88" t="s">
        <v>54</v>
      </c>
      <c r="N426" s="88" t="s">
        <v>59</v>
      </c>
      <c r="O426" s="36" t="s">
        <v>88</v>
      </c>
      <c r="P426" s="87" t="s">
        <v>1188</v>
      </c>
      <c r="Q426" s="87" t="s">
        <v>1150</v>
      </c>
      <c r="R426" s="88">
        <v>1</v>
      </c>
      <c r="S426" s="92">
        <v>13012</v>
      </c>
      <c r="T426" s="92">
        <v>600</v>
      </c>
      <c r="U426" s="92"/>
      <c r="V426" s="91">
        <f t="shared" si="165"/>
        <v>13612</v>
      </c>
      <c r="W426" s="92"/>
      <c r="X426" s="92"/>
      <c r="Y426" s="92">
        <f t="shared" si="166"/>
        <v>13612</v>
      </c>
      <c r="Z426" s="92">
        <v>957</v>
      </c>
      <c r="AA426" s="92">
        <v>661</v>
      </c>
      <c r="AB426" s="93">
        <f>102.68*4</f>
        <v>410.72</v>
      </c>
      <c r="AC426" s="92">
        <f t="shared" si="167"/>
        <v>2382.1</v>
      </c>
      <c r="AD426" s="92">
        <f t="shared" si="168"/>
        <v>408.35999999999996</v>
      </c>
      <c r="AE426" s="92">
        <f t="shared" si="169"/>
        <v>694.21199999999999</v>
      </c>
      <c r="AF426" s="92">
        <f t="shared" si="170"/>
        <v>272.24</v>
      </c>
      <c r="AG426" s="92">
        <f t="shared" si="171"/>
        <v>2538.3333333333335</v>
      </c>
      <c r="AH426" s="92">
        <f t="shared" si="172"/>
        <v>25383.333333333336</v>
      </c>
      <c r="AI426" s="92">
        <f t="shared" si="173"/>
        <v>7615</v>
      </c>
      <c r="AJ426" s="92">
        <f t="shared" si="174"/>
        <v>22359.020888888892</v>
      </c>
      <c r="AK426" s="92">
        <f t="shared" si="175"/>
        <v>268308.25066666672</v>
      </c>
      <c r="AL426" s="92"/>
      <c r="AM426" s="92"/>
      <c r="AN426" s="92"/>
      <c r="AO426" s="92"/>
      <c r="AP426" s="97"/>
      <c r="AQ426" s="94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7"/>
      <c r="BQ426" s="97"/>
      <c r="BR426" s="97"/>
      <c r="BS426" s="97"/>
      <c r="BT426" s="97"/>
      <c r="BU426" s="97"/>
      <c r="BV426" s="97"/>
      <c r="BW426" s="97"/>
      <c r="BX426" s="97"/>
      <c r="BY426" s="97"/>
      <c r="BZ426" s="97"/>
      <c r="CA426" s="97"/>
      <c r="CB426" s="97"/>
      <c r="CC426" s="97"/>
      <c r="CD426" s="97"/>
      <c r="CE426" s="97"/>
      <c r="CF426" s="97"/>
      <c r="CG426" s="97"/>
      <c r="CH426" s="97"/>
      <c r="CI426" s="97"/>
      <c r="CJ426" s="97"/>
      <c r="CK426" s="97"/>
      <c r="CL426" s="97"/>
      <c r="CM426" s="97"/>
      <c r="CN426" s="97"/>
      <c r="CO426" s="97"/>
      <c r="CP426" s="97"/>
      <c r="CQ426" s="97"/>
      <c r="CR426" s="97"/>
      <c r="CS426" s="97"/>
      <c r="CT426" s="97"/>
      <c r="CU426" s="97"/>
      <c r="CV426" s="97"/>
      <c r="CW426" s="97"/>
      <c r="CX426" s="97"/>
      <c r="CY426" s="97"/>
      <c r="CZ426" s="97"/>
      <c r="DA426" s="97"/>
      <c r="DB426" s="97"/>
      <c r="DC426" s="97"/>
      <c r="DD426" s="97"/>
      <c r="DE426" s="97"/>
      <c r="DF426" s="97"/>
      <c r="DG426" s="97"/>
      <c r="DH426" s="97"/>
      <c r="DI426" s="97"/>
      <c r="DJ426" s="97"/>
      <c r="DK426" s="97"/>
      <c r="DL426" s="97"/>
      <c r="DM426" s="97"/>
      <c r="DN426" s="97"/>
      <c r="DO426" s="97"/>
      <c r="DP426" s="97"/>
      <c r="DQ426" s="97"/>
      <c r="DR426" s="97"/>
      <c r="DS426" s="97"/>
      <c r="DT426" s="97"/>
      <c r="DU426" s="97"/>
      <c r="DV426" s="97"/>
      <c r="DW426" s="97"/>
      <c r="DX426" s="97"/>
      <c r="DY426" s="97"/>
      <c r="DZ426" s="97"/>
      <c r="EA426" s="97"/>
      <c r="EB426" s="97"/>
      <c r="EC426" s="97"/>
      <c r="ED426" s="97"/>
      <c r="EE426" s="97"/>
      <c r="EF426" s="97"/>
      <c r="EG426" s="97"/>
      <c r="EH426" s="97"/>
      <c r="EI426" s="97"/>
      <c r="EJ426" s="97"/>
      <c r="EK426" s="97"/>
      <c r="EL426" s="97"/>
      <c r="EM426" s="97"/>
      <c r="EN426" s="97"/>
      <c r="EO426" s="97"/>
      <c r="EP426" s="97"/>
      <c r="EQ426" s="97"/>
      <c r="ER426" s="97"/>
      <c r="ES426" s="97"/>
      <c r="ET426" s="97"/>
      <c r="EU426" s="97"/>
      <c r="EV426" s="97"/>
      <c r="EW426" s="97"/>
      <c r="EX426" s="97"/>
      <c r="EY426" s="97"/>
      <c r="EZ426" s="97"/>
      <c r="FA426" s="97"/>
      <c r="FB426" s="97"/>
      <c r="FC426" s="97"/>
      <c r="FD426" s="97"/>
      <c r="FE426" s="97"/>
      <c r="FF426" s="97"/>
      <c r="FG426" s="97"/>
      <c r="FH426" s="97"/>
      <c r="FI426" s="97"/>
      <c r="FJ426" s="97"/>
      <c r="FK426" s="97"/>
      <c r="FL426" s="97"/>
      <c r="FM426" s="97"/>
      <c r="FN426" s="97"/>
      <c r="FO426" s="97"/>
      <c r="FP426" s="97"/>
      <c r="FQ426" s="97"/>
      <c r="FR426" s="97"/>
      <c r="FS426" s="97"/>
      <c r="FT426" s="97"/>
      <c r="FU426" s="97"/>
      <c r="FV426" s="97"/>
      <c r="FW426" s="97"/>
      <c r="FX426" s="97"/>
      <c r="FY426" s="97"/>
      <c r="FZ426" s="97"/>
      <c r="GA426" s="97"/>
      <c r="GB426" s="97"/>
      <c r="GC426" s="97"/>
      <c r="GD426" s="97"/>
      <c r="GE426" s="97"/>
      <c r="GF426" s="97"/>
      <c r="GG426" s="97"/>
      <c r="GH426" s="97"/>
      <c r="GI426" s="97"/>
      <c r="GJ426" s="97"/>
      <c r="GK426" s="97"/>
      <c r="GL426" s="97"/>
      <c r="GM426" s="97"/>
      <c r="GN426" s="97"/>
      <c r="GO426" s="97"/>
      <c r="GP426" s="97"/>
      <c r="GQ426" s="97"/>
      <c r="GR426" s="97"/>
      <c r="GS426" s="97"/>
      <c r="GT426" s="97"/>
      <c r="GU426" s="97"/>
      <c r="GV426" s="97"/>
      <c r="GW426" s="97"/>
      <c r="GX426" s="97"/>
      <c r="GY426" s="97"/>
      <c r="GZ426" s="97"/>
      <c r="HA426" s="97"/>
      <c r="HB426" s="97"/>
      <c r="HC426" s="97"/>
      <c r="HD426" s="97"/>
      <c r="HE426" s="97"/>
      <c r="HF426" s="97"/>
      <c r="HG426" s="97"/>
      <c r="HH426" s="97"/>
      <c r="HI426" s="97"/>
      <c r="HJ426" s="97"/>
      <c r="HK426" s="97"/>
      <c r="HL426" s="97"/>
      <c r="HM426" s="97"/>
      <c r="HN426" s="97"/>
      <c r="HO426" s="97"/>
      <c r="HP426" s="97"/>
      <c r="HQ426" s="97"/>
      <c r="HR426" s="97"/>
      <c r="HS426" s="97"/>
      <c r="HT426" s="97"/>
      <c r="HU426" s="97"/>
      <c r="HV426" s="97"/>
      <c r="HW426" s="97"/>
      <c r="HX426" s="97"/>
      <c r="HY426" s="97"/>
      <c r="HZ426" s="97"/>
      <c r="IA426" s="97"/>
      <c r="IB426" s="97"/>
      <c r="IC426" s="97"/>
      <c r="ID426" s="97"/>
      <c r="IE426" s="97"/>
      <c r="IF426" s="97"/>
      <c r="IG426" s="97"/>
      <c r="IH426" s="97"/>
      <c r="II426" s="97"/>
      <c r="IJ426" s="97"/>
      <c r="IK426" s="97"/>
      <c r="IL426" s="97"/>
      <c r="IM426" s="97"/>
      <c r="IN426" s="97"/>
      <c r="IO426" s="97"/>
      <c r="IP426" s="97"/>
      <c r="IQ426" s="97"/>
      <c r="IR426" s="97"/>
      <c r="IS426" s="97"/>
      <c r="IT426" s="97"/>
      <c r="IU426" s="97"/>
      <c r="IV426" s="97"/>
      <c r="IW426" s="97"/>
      <c r="IX426" s="97"/>
      <c r="IY426" s="97"/>
      <c r="IZ426" s="97"/>
      <c r="JA426" s="97"/>
      <c r="JB426" s="97"/>
      <c r="JC426" s="97"/>
      <c r="JD426" s="97"/>
      <c r="JE426" s="97"/>
      <c r="JF426" s="97"/>
      <c r="JG426" s="97"/>
      <c r="JH426" s="97"/>
      <c r="JI426" s="97"/>
      <c r="JJ426" s="97"/>
      <c r="JK426" s="97"/>
      <c r="JL426" s="97"/>
      <c r="JM426" s="97"/>
      <c r="JN426" s="97"/>
      <c r="JO426" s="97"/>
      <c r="JP426" s="97"/>
      <c r="JQ426" s="97"/>
      <c r="JR426" s="97"/>
      <c r="JS426" s="97"/>
      <c r="JT426" s="97"/>
      <c r="JU426" s="97"/>
      <c r="JV426" s="97"/>
      <c r="JW426" s="97"/>
      <c r="JX426" s="97"/>
      <c r="JY426" s="97"/>
      <c r="JZ426" s="97"/>
      <c r="KA426" s="97"/>
      <c r="KB426" s="97"/>
      <c r="KC426" s="97"/>
      <c r="KD426" s="97"/>
      <c r="KE426" s="97"/>
      <c r="KF426" s="97"/>
      <c r="KG426" s="97"/>
      <c r="KH426" s="97"/>
      <c r="KI426" s="97"/>
      <c r="KJ426" s="97"/>
      <c r="KK426" s="97"/>
      <c r="KL426" s="97"/>
      <c r="KM426" s="97"/>
      <c r="KN426" s="97"/>
      <c r="KO426" s="97"/>
      <c r="KP426" s="97"/>
      <c r="KQ426" s="97"/>
      <c r="KR426" s="97"/>
      <c r="KS426" s="97"/>
      <c r="KT426" s="97"/>
      <c r="KU426" s="97"/>
      <c r="KV426" s="97"/>
      <c r="KW426" s="97"/>
      <c r="KX426" s="97"/>
      <c r="KY426" s="97"/>
      <c r="KZ426" s="97"/>
      <c r="LA426" s="97"/>
      <c r="LB426" s="97"/>
      <c r="LC426" s="97"/>
      <c r="LD426" s="97"/>
      <c r="LE426" s="97"/>
      <c r="LF426" s="97"/>
      <c r="LG426" s="97"/>
      <c r="LH426" s="97"/>
      <c r="LI426" s="97"/>
      <c r="LJ426" s="97"/>
      <c r="LK426" s="97"/>
      <c r="LL426" s="97"/>
      <c r="LM426" s="97"/>
      <c r="LN426" s="97"/>
      <c r="LO426" s="97"/>
      <c r="LP426" s="97"/>
      <c r="LQ426" s="97"/>
      <c r="LR426" s="97"/>
      <c r="LS426" s="97"/>
      <c r="LT426" s="97"/>
      <c r="LU426" s="97"/>
      <c r="LV426" s="97"/>
      <c r="LW426" s="97"/>
      <c r="LX426" s="97"/>
      <c r="LY426" s="97"/>
      <c r="LZ426" s="97"/>
      <c r="MA426" s="97"/>
      <c r="MB426" s="97"/>
      <c r="MC426" s="97"/>
      <c r="MD426" s="97"/>
      <c r="ME426" s="97"/>
      <c r="MF426" s="97"/>
      <c r="MG426" s="97"/>
      <c r="MH426" s="97"/>
      <c r="MI426" s="97"/>
      <c r="MJ426" s="97"/>
      <c r="MK426" s="97"/>
      <c r="ML426" s="97"/>
      <c r="MM426" s="97"/>
      <c r="MN426" s="97"/>
      <c r="MO426" s="97"/>
      <c r="MP426" s="97"/>
      <c r="MQ426" s="97"/>
      <c r="MR426" s="97"/>
      <c r="MS426" s="97"/>
      <c r="MT426" s="97"/>
      <c r="MU426" s="97"/>
      <c r="MV426" s="97"/>
      <c r="MW426" s="97"/>
      <c r="MX426" s="97"/>
      <c r="MY426" s="97"/>
      <c r="MZ426" s="97"/>
      <c r="NA426" s="97"/>
      <c r="NB426" s="97"/>
      <c r="NC426" s="97"/>
      <c r="ND426" s="97"/>
      <c r="NE426" s="97"/>
      <c r="NF426" s="97"/>
      <c r="NG426" s="97"/>
      <c r="NH426" s="97"/>
      <c r="NI426" s="97"/>
      <c r="NJ426" s="97"/>
      <c r="NK426" s="97"/>
      <c r="NL426" s="97"/>
      <c r="NM426" s="97"/>
      <c r="NN426" s="97"/>
      <c r="NO426" s="97"/>
      <c r="NP426" s="97"/>
      <c r="NQ426" s="97"/>
      <c r="NR426" s="97"/>
      <c r="NS426" s="97"/>
      <c r="NT426" s="97"/>
      <c r="NU426" s="97"/>
      <c r="NV426" s="97"/>
      <c r="NW426" s="97"/>
      <c r="NX426" s="97"/>
      <c r="NY426" s="97"/>
      <c r="NZ426" s="97"/>
      <c r="OA426" s="97"/>
      <c r="OB426" s="97"/>
      <c r="OC426" s="97"/>
      <c r="OD426" s="97"/>
      <c r="OE426" s="97"/>
      <c r="OF426" s="97"/>
      <c r="OG426" s="97"/>
      <c r="OH426" s="97"/>
      <c r="OI426" s="97"/>
      <c r="OJ426" s="97"/>
      <c r="OK426" s="97"/>
      <c r="OL426" s="97"/>
      <c r="OM426" s="97"/>
      <c r="ON426" s="97"/>
      <c r="OO426" s="97"/>
      <c r="OP426" s="97"/>
      <c r="OQ426" s="97"/>
      <c r="OR426" s="97"/>
      <c r="OS426" s="97"/>
      <c r="OT426" s="97"/>
      <c r="OU426" s="97"/>
      <c r="OV426" s="97"/>
      <c r="OW426" s="97"/>
      <c r="OX426" s="97"/>
      <c r="OY426" s="97"/>
      <c r="OZ426" s="97"/>
      <c r="PA426" s="97"/>
      <c r="PB426" s="97"/>
      <c r="PC426" s="97"/>
      <c r="PD426" s="97"/>
      <c r="PE426" s="97"/>
      <c r="PF426" s="97"/>
      <c r="PG426" s="97"/>
      <c r="PH426" s="97"/>
      <c r="PI426" s="97"/>
      <c r="PJ426" s="97"/>
      <c r="PK426" s="97"/>
      <c r="PL426" s="97"/>
      <c r="PM426" s="97"/>
      <c r="PN426" s="97"/>
      <c r="PO426" s="97"/>
      <c r="PP426" s="97"/>
      <c r="PQ426" s="97"/>
      <c r="PR426" s="97"/>
      <c r="PS426" s="97"/>
      <c r="PT426" s="97"/>
      <c r="PU426" s="97"/>
      <c r="PV426" s="97"/>
      <c r="PW426" s="97"/>
      <c r="PX426" s="97"/>
      <c r="PY426" s="97"/>
      <c r="PZ426" s="97"/>
      <c r="QA426" s="97"/>
      <c r="QB426" s="97"/>
      <c r="QC426" s="97"/>
      <c r="QD426" s="97"/>
      <c r="QE426" s="97"/>
      <c r="QF426" s="97"/>
      <c r="QG426" s="97"/>
      <c r="QH426" s="97"/>
      <c r="QI426" s="97"/>
      <c r="QJ426" s="97"/>
      <c r="QK426" s="97"/>
      <c r="QL426" s="97"/>
      <c r="QM426" s="97"/>
      <c r="QN426" s="97"/>
      <c r="QO426" s="97"/>
      <c r="QP426" s="97"/>
      <c r="QQ426" s="97"/>
      <c r="QR426" s="97"/>
      <c r="QS426" s="97"/>
      <c r="QT426" s="97"/>
      <c r="QU426" s="97"/>
      <c r="QV426" s="97"/>
      <c r="QW426" s="97"/>
      <c r="QX426" s="97"/>
      <c r="QY426" s="97"/>
      <c r="QZ426" s="97"/>
      <c r="RA426" s="97"/>
      <c r="RB426" s="97"/>
      <c r="RC426" s="97"/>
      <c r="RD426" s="97"/>
      <c r="RE426" s="97"/>
      <c r="RF426" s="97"/>
      <c r="RG426" s="97"/>
      <c r="RH426" s="97"/>
      <c r="RI426" s="97"/>
      <c r="RJ426" s="97"/>
      <c r="RK426" s="97"/>
      <c r="RL426" s="97"/>
      <c r="RM426" s="97"/>
      <c r="RN426" s="97"/>
      <c r="RO426" s="97"/>
      <c r="RP426" s="97"/>
      <c r="RQ426" s="97"/>
      <c r="RR426" s="97"/>
      <c r="RS426" s="97"/>
      <c r="RT426" s="97"/>
      <c r="RU426" s="97"/>
      <c r="RV426" s="97"/>
      <c r="RW426" s="97"/>
      <c r="RX426" s="97"/>
      <c r="RY426" s="97"/>
      <c r="RZ426" s="97"/>
      <c r="SA426" s="97"/>
      <c r="SB426" s="97"/>
      <c r="SC426" s="97"/>
      <c r="SD426" s="97"/>
      <c r="SE426" s="97"/>
      <c r="SF426" s="97"/>
      <c r="SG426" s="97"/>
      <c r="SH426" s="97"/>
      <c r="SI426" s="97"/>
      <c r="SJ426" s="97"/>
      <c r="SK426" s="97"/>
      <c r="SL426" s="97"/>
      <c r="SM426" s="97"/>
      <c r="SN426" s="97"/>
      <c r="SO426" s="97"/>
      <c r="SP426" s="97"/>
      <c r="SQ426" s="97"/>
      <c r="SR426" s="97"/>
      <c r="SS426" s="97"/>
      <c r="ST426" s="97"/>
      <c r="SU426" s="97"/>
      <c r="SV426" s="97"/>
      <c r="SW426" s="97"/>
      <c r="SX426" s="97"/>
      <c r="SY426" s="97"/>
      <c r="SZ426" s="97"/>
      <c r="TA426" s="97"/>
      <c r="TB426" s="97"/>
      <c r="TC426" s="97"/>
      <c r="TD426" s="97"/>
      <c r="TE426" s="97"/>
      <c r="TF426" s="97"/>
      <c r="TG426" s="97"/>
      <c r="TH426" s="97"/>
      <c r="TI426" s="97"/>
      <c r="TJ426" s="97"/>
      <c r="TK426" s="97"/>
      <c r="TL426" s="97"/>
      <c r="TM426" s="97"/>
      <c r="TN426" s="97"/>
      <c r="TO426" s="97"/>
      <c r="TP426" s="97"/>
      <c r="TQ426" s="97"/>
      <c r="TR426" s="97"/>
      <c r="TS426" s="97"/>
      <c r="TT426" s="97"/>
      <c r="TU426" s="97"/>
      <c r="TV426" s="97"/>
      <c r="TW426" s="97"/>
      <c r="TX426" s="97"/>
      <c r="TY426" s="97"/>
      <c r="TZ426" s="97"/>
      <c r="UA426" s="97"/>
      <c r="UB426" s="97"/>
      <c r="UC426" s="97"/>
      <c r="UD426" s="97"/>
      <c r="UE426" s="97"/>
      <c r="UF426" s="97"/>
      <c r="UG426" s="97"/>
      <c r="UH426" s="97"/>
      <c r="UI426" s="97"/>
      <c r="UJ426" s="97"/>
      <c r="UK426" s="97"/>
      <c r="UL426" s="97"/>
      <c r="UM426" s="97"/>
      <c r="UN426" s="97"/>
      <c r="UO426" s="97"/>
      <c r="UP426" s="97"/>
      <c r="UQ426" s="97"/>
      <c r="UR426" s="97"/>
      <c r="US426" s="97"/>
      <c r="UT426" s="97"/>
      <c r="UU426" s="97"/>
      <c r="UV426" s="97"/>
      <c r="UW426" s="97"/>
      <c r="UX426" s="97"/>
      <c r="UY426" s="97"/>
      <c r="UZ426" s="97"/>
      <c r="VA426" s="97"/>
      <c r="VB426" s="97"/>
      <c r="VC426" s="97"/>
      <c r="VD426" s="97"/>
      <c r="VE426" s="97"/>
      <c r="VF426" s="97"/>
    </row>
    <row r="427" spans="1:578" s="98" customFormat="1" ht="15">
      <c r="A427" s="84">
        <v>53</v>
      </c>
      <c r="B427" s="29" t="s">
        <v>43</v>
      </c>
      <c r="C427" s="85" t="s">
        <v>44</v>
      </c>
      <c r="D427" s="86">
        <v>203</v>
      </c>
      <c r="E427" s="85" t="s">
        <v>45</v>
      </c>
      <c r="F427" s="29" t="s">
        <v>46</v>
      </c>
      <c r="G427" s="29" t="s">
        <v>1024</v>
      </c>
      <c r="H427" s="26" t="s">
        <v>1025</v>
      </c>
      <c r="I427" s="89">
        <v>37073</v>
      </c>
      <c r="J427" s="90">
        <v>6</v>
      </c>
      <c r="K427" s="90"/>
      <c r="L427" s="88">
        <v>40</v>
      </c>
      <c r="M427" s="88" t="s">
        <v>54</v>
      </c>
      <c r="N427" s="88" t="s">
        <v>59</v>
      </c>
      <c r="O427" s="36" t="s">
        <v>1026</v>
      </c>
      <c r="P427" s="87" t="s">
        <v>1190</v>
      </c>
      <c r="Q427" s="87" t="s">
        <v>1150</v>
      </c>
      <c r="R427" s="88">
        <v>1</v>
      </c>
      <c r="S427" s="92">
        <v>11383</v>
      </c>
      <c r="T427" s="92">
        <v>600</v>
      </c>
      <c r="U427" s="92"/>
      <c r="V427" s="91">
        <f t="shared" si="165"/>
        <v>11983</v>
      </c>
      <c r="W427" s="92"/>
      <c r="X427" s="92"/>
      <c r="Y427" s="92">
        <f t="shared" si="166"/>
        <v>11983</v>
      </c>
      <c r="Z427" s="92">
        <v>915</v>
      </c>
      <c r="AA427" s="92">
        <v>616</v>
      </c>
      <c r="AB427" s="93">
        <f>102.68*4</f>
        <v>410.72</v>
      </c>
      <c r="AC427" s="92">
        <f t="shared" si="167"/>
        <v>2097.0250000000001</v>
      </c>
      <c r="AD427" s="92">
        <f t="shared" si="168"/>
        <v>359.49</v>
      </c>
      <c r="AE427" s="92">
        <f t="shared" si="169"/>
        <v>611.13299999999992</v>
      </c>
      <c r="AF427" s="92">
        <f t="shared" si="170"/>
        <v>239.66</v>
      </c>
      <c r="AG427" s="92">
        <f t="shared" si="171"/>
        <v>2252.333333333333</v>
      </c>
      <c r="AH427" s="92">
        <f t="shared" si="172"/>
        <v>22523.333333333332</v>
      </c>
      <c r="AI427" s="92">
        <f t="shared" si="173"/>
        <v>6757</v>
      </c>
      <c r="AJ427" s="92">
        <f t="shared" si="174"/>
        <v>19859.750222222221</v>
      </c>
      <c r="AK427" s="92">
        <f t="shared" si="175"/>
        <v>238317.00266666664</v>
      </c>
      <c r="AL427" s="92"/>
      <c r="AM427" s="92"/>
      <c r="AN427" s="92"/>
      <c r="AO427" s="92"/>
      <c r="AP427" s="97"/>
      <c r="AQ427" s="94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  <c r="BR427" s="97"/>
      <c r="BS427" s="97"/>
      <c r="BT427" s="97"/>
      <c r="BU427" s="97"/>
      <c r="BV427" s="97"/>
      <c r="BW427" s="97"/>
      <c r="BX427" s="97"/>
      <c r="BY427" s="97"/>
      <c r="BZ427" s="97"/>
      <c r="CA427" s="97"/>
      <c r="CB427" s="97"/>
      <c r="CC427" s="97"/>
      <c r="CD427" s="97"/>
      <c r="CE427" s="97"/>
      <c r="CF427" s="97"/>
      <c r="CG427" s="97"/>
      <c r="CH427" s="97"/>
      <c r="CI427" s="97"/>
      <c r="CJ427" s="97"/>
      <c r="CK427" s="97"/>
      <c r="CL427" s="97"/>
      <c r="CM427" s="97"/>
      <c r="CN427" s="97"/>
      <c r="CO427" s="97"/>
      <c r="CP427" s="97"/>
      <c r="CQ427" s="97"/>
      <c r="CR427" s="97"/>
      <c r="CS427" s="97"/>
      <c r="CT427" s="97"/>
      <c r="CU427" s="97"/>
      <c r="CV427" s="97"/>
      <c r="CW427" s="97"/>
      <c r="CX427" s="97"/>
      <c r="CY427" s="97"/>
      <c r="CZ427" s="97"/>
      <c r="DA427" s="97"/>
      <c r="DB427" s="97"/>
      <c r="DC427" s="97"/>
      <c r="DD427" s="97"/>
      <c r="DE427" s="97"/>
      <c r="DF427" s="97"/>
      <c r="DG427" s="97"/>
      <c r="DH427" s="97"/>
      <c r="DI427" s="97"/>
      <c r="DJ427" s="97"/>
      <c r="DK427" s="97"/>
      <c r="DL427" s="97"/>
      <c r="DM427" s="97"/>
      <c r="DN427" s="97"/>
      <c r="DO427" s="97"/>
      <c r="DP427" s="97"/>
      <c r="DQ427" s="97"/>
      <c r="DR427" s="97"/>
      <c r="DS427" s="97"/>
      <c r="DT427" s="97"/>
      <c r="DU427" s="97"/>
      <c r="DV427" s="97"/>
      <c r="DW427" s="97"/>
      <c r="DX427" s="97"/>
      <c r="DY427" s="97"/>
      <c r="DZ427" s="97"/>
      <c r="EA427" s="97"/>
      <c r="EB427" s="97"/>
      <c r="EC427" s="97"/>
      <c r="ED427" s="97"/>
      <c r="EE427" s="97"/>
      <c r="EF427" s="97"/>
      <c r="EG427" s="97"/>
      <c r="EH427" s="97"/>
      <c r="EI427" s="97"/>
      <c r="EJ427" s="97"/>
      <c r="EK427" s="97"/>
      <c r="EL427" s="97"/>
      <c r="EM427" s="97"/>
      <c r="EN427" s="97"/>
      <c r="EO427" s="97"/>
      <c r="EP427" s="97"/>
      <c r="EQ427" s="97"/>
      <c r="ER427" s="97"/>
      <c r="ES427" s="97"/>
      <c r="ET427" s="97"/>
      <c r="EU427" s="97"/>
      <c r="EV427" s="97"/>
      <c r="EW427" s="97"/>
      <c r="EX427" s="97"/>
      <c r="EY427" s="97"/>
      <c r="EZ427" s="97"/>
      <c r="FA427" s="97"/>
      <c r="FB427" s="97"/>
      <c r="FC427" s="97"/>
      <c r="FD427" s="97"/>
      <c r="FE427" s="97"/>
      <c r="FF427" s="97"/>
      <c r="FG427" s="97"/>
      <c r="FH427" s="97"/>
      <c r="FI427" s="97"/>
      <c r="FJ427" s="97"/>
      <c r="FK427" s="97"/>
      <c r="FL427" s="97"/>
      <c r="FM427" s="97"/>
      <c r="FN427" s="97"/>
      <c r="FO427" s="97"/>
      <c r="FP427" s="97"/>
      <c r="FQ427" s="97"/>
      <c r="FR427" s="97"/>
      <c r="FS427" s="97"/>
      <c r="FT427" s="97"/>
      <c r="FU427" s="97"/>
      <c r="FV427" s="97"/>
      <c r="FW427" s="97"/>
      <c r="FX427" s="97"/>
      <c r="FY427" s="97"/>
      <c r="FZ427" s="97"/>
      <c r="GA427" s="97"/>
      <c r="GB427" s="97"/>
      <c r="GC427" s="97"/>
      <c r="GD427" s="97"/>
      <c r="GE427" s="97"/>
      <c r="GF427" s="97"/>
      <c r="GG427" s="97"/>
      <c r="GH427" s="97"/>
      <c r="GI427" s="97"/>
      <c r="GJ427" s="97"/>
      <c r="GK427" s="97"/>
      <c r="GL427" s="97"/>
      <c r="GM427" s="97"/>
      <c r="GN427" s="97"/>
      <c r="GO427" s="97"/>
      <c r="GP427" s="97"/>
      <c r="GQ427" s="97"/>
      <c r="GR427" s="97"/>
      <c r="GS427" s="97"/>
      <c r="GT427" s="97"/>
      <c r="GU427" s="97"/>
      <c r="GV427" s="97"/>
      <c r="GW427" s="97"/>
      <c r="GX427" s="97"/>
      <c r="GY427" s="97"/>
      <c r="GZ427" s="97"/>
      <c r="HA427" s="97"/>
      <c r="HB427" s="97"/>
      <c r="HC427" s="97"/>
      <c r="HD427" s="97"/>
      <c r="HE427" s="97"/>
      <c r="HF427" s="97"/>
      <c r="HG427" s="97"/>
      <c r="HH427" s="97"/>
      <c r="HI427" s="97"/>
      <c r="HJ427" s="97"/>
      <c r="HK427" s="97"/>
      <c r="HL427" s="97"/>
      <c r="HM427" s="97"/>
      <c r="HN427" s="97"/>
      <c r="HO427" s="97"/>
      <c r="HP427" s="97"/>
      <c r="HQ427" s="97"/>
      <c r="HR427" s="97"/>
      <c r="HS427" s="97"/>
      <c r="HT427" s="97"/>
      <c r="HU427" s="97"/>
      <c r="HV427" s="97"/>
      <c r="HW427" s="97"/>
      <c r="HX427" s="97"/>
      <c r="HY427" s="97"/>
      <c r="HZ427" s="97"/>
      <c r="IA427" s="97"/>
      <c r="IB427" s="97"/>
      <c r="IC427" s="97"/>
      <c r="ID427" s="97"/>
      <c r="IE427" s="97"/>
      <c r="IF427" s="97"/>
      <c r="IG427" s="97"/>
      <c r="IH427" s="97"/>
      <c r="II427" s="97"/>
      <c r="IJ427" s="97"/>
      <c r="IK427" s="97"/>
      <c r="IL427" s="97"/>
      <c r="IM427" s="97"/>
      <c r="IN427" s="97"/>
      <c r="IO427" s="97"/>
      <c r="IP427" s="97"/>
      <c r="IQ427" s="97"/>
      <c r="IR427" s="97"/>
      <c r="IS427" s="97"/>
      <c r="IT427" s="97"/>
      <c r="IU427" s="97"/>
      <c r="IV427" s="97"/>
      <c r="IW427" s="97"/>
      <c r="IX427" s="97"/>
      <c r="IY427" s="97"/>
      <c r="IZ427" s="97"/>
      <c r="JA427" s="97"/>
      <c r="JB427" s="97"/>
      <c r="JC427" s="97"/>
      <c r="JD427" s="97"/>
      <c r="JE427" s="97"/>
      <c r="JF427" s="97"/>
      <c r="JG427" s="97"/>
      <c r="JH427" s="97"/>
      <c r="JI427" s="97"/>
      <c r="JJ427" s="97"/>
      <c r="JK427" s="97"/>
      <c r="JL427" s="97"/>
      <c r="JM427" s="97"/>
      <c r="JN427" s="97"/>
      <c r="JO427" s="97"/>
      <c r="JP427" s="97"/>
      <c r="JQ427" s="97"/>
      <c r="JR427" s="97"/>
      <c r="JS427" s="97"/>
      <c r="JT427" s="97"/>
      <c r="JU427" s="97"/>
      <c r="JV427" s="97"/>
      <c r="JW427" s="97"/>
      <c r="JX427" s="97"/>
      <c r="JY427" s="97"/>
      <c r="JZ427" s="97"/>
      <c r="KA427" s="97"/>
      <c r="KB427" s="97"/>
      <c r="KC427" s="97"/>
      <c r="KD427" s="97"/>
      <c r="KE427" s="97"/>
      <c r="KF427" s="97"/>
      <c r="KG427" s="97"/>
      <c r="KH427" s="97"/>
      <c r="KI427" s="97"/>
      <c r="KJ427" s="97"/>
      <c r="KK427" s="97"/>
      <c r="KL427" s="97"/>
      <c r="KM427" s="97"/>
      <c r="KN427" s="97"/>
      <c r="KO427" s="97"/>
      <c r="KP427" s="97"/>
      <c r="KQ427" s="97"/>
      <c r="KR427" s="97"/>
      <c r="KS427" s="97"/>
      <c r="KT427" s="97"/>
      <c r="KU427" s="97"/>
      <c r="KV427" s="97"/>
      <c r="KW427" s="97"/>
      <c r="KX427" s="97"/>
      <c r="KY427" s="97"/>
      <c r="KZ427" s="97"/>
      <c r="LA427" s="97"/>
      <c r="LB427" s="97"/>
      <c r="LC427" s="97"/>
      <c r="LD427" s="97"/>
      <c r="LE427" s="97"/>
      <c r="LF427" s="97"/>
      <c r="LG427" s="97"/>
      <c r="LH427" s="97"/>
      <c r="LI427" s="97"/>
      <c r="LJ427" s="97"/>
      <c r="LK427" s="97"/>
      <c r="LL427" s="97"/>
      <c r="LM427" s="97"/>
      <c r="LN427" s="97"/>
      <c r="LO427" s="97"/>
      <c r="LP427" s="97"/>
      <c r="LQ427" s="97"/>
      <c r="LR427" s="97"/>
      <c r="LS427" s="97"/>
      <c r="LT427" s="97"/>
      <c r="LU427" s="97"/>
      <c r="LV427" s="97"/>
      <c r="LW427" s="97"/>
      <c r="LX427" s="97"/>
      <c r="LY427" s="97"/>
      <c r="LZ427" s="97"/>
      <c r="MA427" s="97"/>
      <c r="MB427" s="97"/>
      <c r="MC427" s="97"/>
      <c r="MD427" s="97"/>
      <c r="ME427" s="97"/>
      <c r="MF427" s="97"/>
      <c r="MG427" s="97"/>
      <c r="MH427" s="97"/>
      <c r="MI427" s="97"/>
      <c r="MJ427" s="97"/>
      <c r="MK427" s="97"/>
      <c r="ML427" s="97"/>
      <c r="MM427" s="97"/>
      <c r="MN427" s="97"/>
      <c r="MO427" s="97"/>
      <c r="MP427" s="97"/>
      <c r="MQ427" s="97"/>
      <c r="MR427" s="97"/>
      <c r="MS427" s="97"/>
      <c r="MT427" s="97"/>
      <c r="MU427" s="97"/>
      <c r="MV427" s="97"/>
      <c r="MW427" s="97"/>
      <c r="MX427" s="97"/>
      <c r="MY427" s="97"/>
      <c r="MZ427" s="97"/>
      <c r="NA427" s="97"/>
      <c r="NB427" s="97"/>
      <c r="NC427" s="97"/>
      <c r="ND427" s="97"/>
      <c r="NE427" s="97"/>
      <c r="NF427" s="97"/>
      <c r="NG427" s="97"/>
      <c r="NH427" s="97"/>
      <c r="NI427" s="97"/>
      <c r="NJ427" s="97"/>
      <c r="NK427" s="97"/>
      <c r="NL427" s="97"/>
      <c r="NM427" s="97"/>
      <c r="NN427" s="97"/>
      <c r="NO427" s="97"/>
      <c r="NP427" s="97"/>
      <c r="NQ427" s="97"/>
      <c r="NR427" s="97"/>
      <c r="NS427" s="97"/>
      <c r="NT427" s="97"/>
      <c r="NU427" s="97"/>
      <c r="NV427" s="97"/>
      <c r="NW427" s="97"/>
      <c r="NX427" s="97"/>
      <c r="NY427" s="97"/>
      <c r="NZ427" s="97"/>
      <c r="OA427" s="97"/>
      <c r="OB427" s="97"/>
      <c r="OC427" s="97"/>
      <c r="OD427" s="97"/>
      <c r="OE427" s="97"/>
      <c r="OF427" s="97"/>
      <c r="OG427" s="97"/>
      <c r="OH427" s="97"/>
      <c r="OI427" s="97"/>
      <c r="OJ427" s="97"/>
      <c r="OK427" s="97"/>
      <c r="OL427" s="97"/>
      <c r="OM427" s="97"/>
      <c r="ON427" s="97"/>
      <c r="OO427" s="97"/>
      <c r="OP427" s="97"/>
      <c r="OQ427" s="97"/>
      <c r="OR427" s="97"/>
      <c r="OS427" s="97"/>
      <c r="OT427" s="97"/>
      <c r="OU427" s="97"/>
      <c r="OV427" s="97"/>
      <c r="OW427" s="97"/>
      <c r="OX427" s="97"/>
      <c r="OY427" s="97"/>
      <c r="OZ427" s="97"/>
      <c r="PA427" s="97"/>
      <c r="PB427" s="97"/>
      <c r="PC427" s="97"/>
      <c r="PD427" s="97"/>
      <c r="PE427" s="97"/>
      <c r="PF427" s="97"/>
      <c r="PG427" s="97"/>
      <c r="PH427" s="97"/>
      <c r="PI427" s="97"/>
      <c r="PJ427" s="97"/>
      <c r="PK427" s="97"/>
      <c r="PL427" s="97"/>
      <c r="PM427" s="97"/>
      <c r="PN427" s="97"/>
      <c r="PO427" s="97"/>
      <c r="PP427" s="97"/>
      <c r="PQ427" s="97"/>
      <c r="PR427" s="97"/>
      <c r="PS427" s="97"/>
      <c r="PT427" s="97"/>
      <c r="PU427" s="97"/>
      <c r="PV427" s="97"/>
      <c r="PW427" s="97"/>
      <c r="PX427" s="97"/>
      <c r="PY427" s="97"/>
      <c r="PZ427" s="97"/>
      <c r="QA427" s="97"/>
      <c r="QB427" s="97"/>
      <c r="QC427" s="97"/>
      <c r="QD427" s="97"/>
      <c r="QE427" s="97"/>
      <c r="QF427" s="97"/>
      <c r="QG427" s="97"/>
      <c r="QH427" s="97"/>
      <c r="QI427" s="97"/>
      <c r="QJ427" s="97"/>
      <c r="QK427" s="97"/>
      <c r="QL427" s="97"/>
      <c r="QM427" s="97"/>
      <c r="QN427" s="97"/>
      <c r="QO427" s="97"/>
      <c r="QP427" s="97"/>
      <c r="QQ427" s="97"/>
      <c r="QR427" s="97"/>
      <c r="QS427" s="97"/>
      <c r="QT427" s="97"/>
      <c r="QU427" s="97"/>
      <c r="QV427" s="97"/>
      <c r="QW427" s="97"/>
      <c r="QX427" s="97"/>
      <c r="QY427" s="97"/>
      <c r="QZ427" s="97"/>
      <c r="RA427" s="97"/>
      <c r="RB427" s="97"/>
      <c r="RC427" s="97"/>
      <c r="RD427" s="97"/>
      <c r="RE427" s="97"/>
      <c r="RF427" s="97"/>
      <c r="RG427" s="97"/>
      <c r="RH427" s="97"/>
      <c r="RI427" s="97"/>
      <c r="RJ427" s="97"/>
      <c r="RK427" s="97"/>
      <c r="RL427" s="97"/>
      <c r="RM427" s="97"/>
      <c r="RN427" s="97"/>
      <c r="RO427" s="97"/>
      <c r="RP427" s="97"/>
      <c r="RQ427" s="97"/>
      <c r="RR427" s="97"/>
      <c r="RS427" s="97"/>
      <c r="RT427" s="97"/>
      <c r="RU427" s="97"/>
      <c r="RV427" s="97"/>
      <c r="RW427" s="97"/>
      <c r="RX427" s="97"/>
      <c r="RY427" s="97"/>
      <c r="RZ427" s="97"/>
      <c r="SA427" s="97"/>
      <c r="SB427" s="97"/>
      <c r="SC427" s="97"/>
      <c r="SD427" s="97"/>
      <c r="SE427" s="97"/>
      <c r="SF427" s="97"/>
      <c r="SG427" s="97"/>
      <c r="SH427" s="97"/>
      <c r="SI427" s="97"/>
      <c r="SJ427" s="97"/>
      <c r="SK427" s="97"/>
      <c r="SL427" s="97"/>
      <c r="SM427" s="97"/>
      <c r="SN427" s="97"/>
      <c r="SO427" s="97"/>
      <c r="SP427" s="97"/>
      <c r="SQ427" s="97"/>
      <c r="SR427" s="97"/>
      <c r="SS427" s="97"/>
      <c r="ST427" s="97"/>
      <c r="SU427" s="97"/>
      <c r="SV427" s="97"/>
      <c r="SW427" s="97"/>
      <c r="SX427" s="97"/>
      <c r="SY427" s="97"/>
      <c r="SZ427" s="97"/>
      <c r="TA427" s="97"/>
      <c r="TB427" s="97"/>
      <c r="TC427" s="97"/>
      <c r="TD427" s="97"/>
      <c r="TE427" s="97"/>
      <c r="TF427" s="97"/>
      <c r="TG427" s="97"/>
      <c r="TH427" s="97"/>
      <c r="TI427" s="97"/>
      <c r="TJ427" s="97"/>
      <c r="TK427" s="97"/>
      <c r="TL427" s="97"/>
      <c r="TM427" s="97"/>
      <c r="TN427" s="97"/>
      <c r="TO427" s="97"/>
      <c r="TP427" s="97"/>
      <c r="TQ427" s="97"/>
      <c r="TR427" s="97"/>
      <c r="TS427" s="97"/>
      <c r="TT427" s="97"/>
      <c r="TU427" s="97"/>
      <c r="TV427" s="97"/>
      <c r="TW427" s="97"/>
      <c r="TX427" s="97"/>
      <c r="TY427" s="97"/>
      <c r="TZ427" s="97"/>
      <c r="UA427" s="97"/>
      <c r="UB427" s="97"/>
      <c r="UC427" s="97"/>
      <c r="UD427" s="97"/>
      <c r="UE427" s="97"/>
      <c r="UF427" s="97"/>
      <c r="UG427" s="97"/>
      <c r="UH427" s="97"/>
      <c r="UI427" s="97"/>
      <c r="UJ427" s="97"/>
      <c r="UK427" s="97"/>
      <c r="UL427" s="97"/>
      <c r="UM427" s="97"/>
      <c r="UN427" s="97"/>
      <c r="UO427" s="97"/>
      <c r="UP427" s="97"/>
      <c r="UQ427" s="97"/>
      <c r="UR427" s="97"/>
      <c r="US427" s="97"/>
      <c r="UT427" s="97"/>
      <c r="UU427" s="97"/>
      <c r="UV427" s="97"/>
      <c r="UW427" s="97"/>
      <c r="UX427" s="97"/>
      <c r="UY427" s="97"/>
      <c r="UZ427" s="97"/>
      <c r="VA427" s="97"/>
      <c r="VB427" s="97"/>
      <c r="VC427" s="97"/>
      <c r="VD427" s="97"/>
      <c r="VE427" s="97"/>
      <c r="VF427" s="97"/>
    </row>
    <row r="428" spans="1:578" s="98" customFormat="1" ht="15">
      <c r="A428" s="84">
        <v>54</v>
      </c>
      <c r="B428" s="29" t="s">
        <v>43</v>
      </c>
      <c r="C428" s="85" t="s">
        <v>44</v>
      </c>
      <c r="D428" s="86">
        <v>203</v>
      </c>
      <c r="E428" s="85" t="s">
        <v>45</v>
      </c>
      <c r="F428" s="29" t="s">
        <v>46</v>
      </c>
      <c r="G428" s="29" t="s">
        <v>1027</v>
      </c>
      <c r="H428" s="26" t="s">
        <v>1028</v>
      </c>
      <c r="I428" s="89">
        <v>43405</v>
      </c>
      <c r="J428" s="90">
        <v>6</v>
      </c>
      <c r="K428" s="90"/>
      <c r="L428" s="88">
        <v>40</v>
      </c>
      <c r="M428" s="88" t="s">
        <v>54</v>
      </c>
      <c r="N428" s="88" t="s">
        <v>59</v>
      </c>
      <c r="O428" s="36" t="s">
        <v>1026</v>
      </c>
      <c r="P428" s="87" t="s">
        <v>1190</v>
      </c>
      <c r="Q428" s="87" t="s">
        <v>1150</v>
      </c>
      <c r="R428" s="88">
        <v>1</v>
      </c>
      <c r="S428" s="92">
        <v>11383</v>
      </c>
      <c r="T428" s="92">
        <v>600</v>
      </c>
      <c r="U428" s="92"/>
      <c r="V428" s="91">
        <f t="shared" si="165"/>
        <v>11983</v>
      </c>
      <c r="W428" s="92"/>
      <c r="X428" s="92"/>
      <c r="Y428" s="92">
        <f t="shared" si="166"/>
        <v>11983</v>
      </c>
      <c r="Z428" s="92">
        <v>915</v>
      </c>
      <c r="AA428" s="92">
        <v>616</v>
      </c>
      <c r="AB428" s="93"/>
      <c r="AC428" s="92">
        <f t="shared" si="167"/>
        <v>2097.0250000000001</v>
      </c>
      <c r="AD428" s="92">
        <f t="shared" si="168"/>
        <v>359.49</v>
      </c>
      <c r="AE428" s="92">
        <f t="shared" si="169"/>
        <v>611.13299999999992</v>
      </c>
      <c r="AF428" s="92">
        <f t="shared" si="170"/>
        <v>239.66</v>
      </c>
      <c r="AG428" s="92">
        <f t="shared" si="171"/>
        <v>2252.333333333333</v>
      </c>
      <c r="AH428" s="92">
        <f t="shared" si="172"/>
        <v>22523.333333333332</v>
      </c>
      <c r="AI428" s="92">
        <f t="shared" si="173"/>
        <v>6757</v>
      </c>
      <c r="AJ428" s="92">
        <f t="shared" si="174"/>
        <v>19449.03022222222</v>
      </c>
      <c r="AK428" s="92">
        <f t="shared" si="175"/>
        <v>233388.36266666662</v>
      </c>
      <c r="AL428" s="92"/>
      <c r="AM428" s="92"/>
      <c r="AN428" s="92"/>
      <c r="AO428" s="92"/>
      <c r="AP428" s="97"/>
      <c r="AQ428" s="94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7"/>
      <c r="BQ428" s="97"/>
      <c r="BR428" s="97"/>
      <c r="BS428" s="97"/>
      <c r="BT428" s="97"/>
      <c r="BU428" s="97"/>
      <c r="BV428" s="97"/>
      <c r="BW428" s="97"/>
      <c r="BX428" s="97"/>
      <c r="BY428" s="97"/>
      <c r="BZ428" s="97"/>
      <c r="CA428" s="97"/>
      <c r="CB428" s="97"/>
      <c r="CC428" s="97"/>
      <c r="CD428" s="97"/>
      <c r="CE428" s="97"/>
      <c r="CF428" s="97"/>
      <c r="CG428" s="97"/>
      <c r="CH428" s="97"/>
      <c r="CI428" s="97"/>
      <c r="CJ428" s="97"/>
      <c r="CK428" s="97"/>
      <c r="CL428" s="97"/>
      <c r="CM428" s="97"/>
      <c r="CN428" s="97"/>
      <c r="CO428" s="97"/>
      <c r="CP428" s="97"/>
      <c r="CQ428" s="97"/>
      <c r="CR428" s="97"/>
      <c r="CS428" s="97"/>
      <c r="CT428" s="97"/>
      <c r="CU428" s="97"/>
      <c r="CV428" s="97"/>
      <c r="CW428" s="97"/>
      <c r="CX428" s="97"/>
      <c r="CY428" s="97"/>
      <c r="CZ428" s="97"/>
      <c r="DA428" s="97"/>
      <c r="DB428" s="97"/>
      <c r="DC428" s="97"/>
      <c r="DD428" s="97"/>
      <c r="DE428" s="97"/>
      <c r="DF428" s="97"/>
      <c r="DG428" s="97"/>
      <c r="DH428" s="97"/>
      <c r="DI428" s="97"/>
      <c r="DJ428" s="97"/>
      <c r="DK428" s="97"/>
      <c r="DL428" s="97"/>
      <c r="DM428" s="97"/>
      <c r="DN428" s="97"/>
      <c r="DO428" s="97"/>
      <c r="DP428" s="97"/>
      <c r="DQ428" s="97"/>
      <c r="DR428" s="97"/>
      <c r="DS428" s="97"/>
      <c r="DT428" s="97"/>
      <c r="DU428" s="97"/>
      <c r="DV428" s="97"/>
      <c r="DW428" s="97"/>
      <c r="DX428" s="97"/>
      <c r="DY428" s="97"/>
      <c r="DZ428" s="97"/>
      <c r="EA428" s="97"/>
      <c r="EB428" s="97"/>
      <c r="EC428" s="97"/>
      <c r="ED428" s="97"/>
      <c r="EE428" s="97"/>
      <c r="EF428" s="97"/>
      <c r="EG428" s="97"/>
      <c r="EH428" s="97"/>
      <c r="EI428" s="97"/>
      <c r="EJ428" s="97"/>
      <c r="EK428" s="97"/>
      <c r="EL428" s="97"/>
      <c r="EM428" s="97"/>
      <c r="EN428" s="97"/>
      <c r="EO428" s="97"/>
      <c r="EP428" s="97"/>
      <c r="EQ428" s="97"/>
      <c r="ER428" s="97"/>
      <c r="ES428" s="97"/>
      <c r="ET428" s="97"/>
      <c r="EU428" s="97"/>
      <c r="EV428" s="97"/>
      <c r="EW428" s="97"/>
      <c r="EX428" s="97"/>
      <c r="EY428" s="97"/>
      <c r="EZ428" s="97"/>
      <c r="FA428" s="97"/>
      <c r="FB428" s="97"/>
      <c r="FC428" s="97"/>
      <c r="FD428" s="97"/>
      <c r="FE428" s="97"/>
      <c r="FF428" s="97"/>
      <c r="FG428" s="97"/>
      <c r="FH428" s="97"/>
      <c r="FI428" s="97"/>
      <c r="FJ428" s="97"/>
      <c r="FK428" s="97"/>
      <c r="FL428" s="97"/>
      <c r="FM428" s="97"/>
      <c r="FN428" s="97"/>
      <c r="FO428" s="97"/>
      <c r="FP428" s="97"/>
      <c r="FQ428" s="97"/>
      <c r="FR428" s="97"/>
      <c r="FS428" s="97"/>
      <c r="FT428" s="97"/>
      <c r="FU428" s="97"/>
      <c r="FV428" s="97"/>
      <c r="FW428" s="97"/>
      <c r="FX428" s="97"/>
      <c r="FY428" s="97"/>
      <c r="FZ428" s="97"/>
      <c r="GA428" s="97"/>
      <c r="GB428" s="97"/>
      <c r="GC428" s="97"/>
      <c r="GD428" s="97"/>
      <c r="GE428" s="97"/>
      <c r="GF428" s="97"/>
      <c r="GG428" s="97"/>
      <c r="GH428" s="97"/>
      <c r="GI428" s="97"/>
      <c r="GJ428" s="97"/>
      <c r="GK428" s="97"/>
      <c r="GL428" s="97"/>
      <c r="GM428" s="97"/>
      <c r="GN428" s="97"/>
      <c r="GO428" s="97"/>
      <c r="GP428" s="97"/>
      <c r="GQ428" s="97"/>
      <c r="GR428" s="97"/>
      <c r="GS428" s="97"/>
      <c r="GT428" s="97"/>
      <c r="GU428" s="97"/>
      <c r="GV428" s="97"/>
      <c r="GW428" s="97"/>
      <c r="GX428" s="97"/>
      <c r="GY428" s="97"/>
      <c r="GZ428" s="97"/>
      <c r="HA428" s="97"/>
      <c r="HB428" s="97"/>
      <c r="HC428" s="97"/>
      <c r="HD428" s="97"/>
      <c r="HE428" s="97"/>
      <c r="HF428" s="97"/>
      <c r="HG428" s="97"/>
      <c r="HH428" s="97"/>
      <c r="HI428" s="97"/>
      <c r="HJ428" s="97"/>
      <c r="HK428" s="97"/>
      <c r="HL428" s="97"/>
      <c r="HM428" s="97"/>
      <c r="HN428" s="97"/>
      <c r="HO428" s="97"/>
      <c r="HP428" s="97"/>
      <c r="HQ428" s="97"/>
      <c r="HR428" s="97"/>
      <c r="HS428" s="97"/>
      <c r="HT428" s="97"/>
      <c r="HU428" s="97"/>
      <c r="HV428" s="97"/>
      <c r="HW428" s="97"/>
      <c r="HX428" s="97"/>
      <c r="HY428" s="97"/>
      <c r="HZ428" s="97"/>
      <c r="IA428" s="97"/>
      <c r="IB428" s="97"/>
      <c r="IC428" s="97"/>
      <c r="ID428" s="97"/>
      <c r="IE428" s="97"/>
      <c r="IF428" s="97"/>
      <c r="IG428" s="97"/>
      <c r="IH428" s="97"/>
      <c r="II428" s="97"/>
      <c r="IJ428" s="97"/>
      <c r="IK428" s="97"/>
      <c r="IL428" s="97"/>
      <c r="IM428" s="97"/>
      <c r="IN428" s="97"/>
      <c r="IO428" s="97"/>
      <c r="IP428" s="97"/>
      <c r="IQ428" s="97"/>
      <c r="IR428" s="97"/>
      <c r="IS428" s="97"/>
      <c r="IT428" s="97"/>
      <c r="IU428" s="97"/>
      <c r="IV428" s="97"/>
      <c r="IW428" s="97"/>
      <c r="IX428" s="97"/>
      <c r="IY428" s="97"/>
      <c r="IZ428" s="97"/>
      <c r="JA428" s="97"/>
      <c r="JB428" s="97"/>
      <c r="JC428" s="97"/>
      <c r="JD428" s="97"/>
      <c r="JE428" s="97"/>
      <c r="JF428" s="97"/>
      <c r="JG428" s="97"/>
      <c r="JH428" s="97"/>
      <c r="JI428" s="97"/>
      <c r="JJ428" s="97"/>
      <c r="JK428" s="97"/>
      <c r="JL428" s="97"/>
      <c r="JM428" s="97"/>
      <c r="JN428" s="97"/>
      <c r="JO428" s="97"/>
      <c r="JP428" s="97"/>
      <c r="JQ428" s="97"/>
      <c r="JR428" s="97"/>
      <c r="JS428" s="97"/>
      <c r="JT428" s="97"/>
      <c r="JU428" s="97"/>
      <c r="JV428" s="97"/>
      <c r="JW428" s="97"/>
      <c r="JX428" s="97"/>
      <c r="JY428" s="97"/>
      <c r="JZ428" s="97"/>
      <c r="KA428" s="97"/>
      <c r="KB428" s="97"/>
      <c r="KC428" s="97"/>
      <c r="KD428" s="97"/>
      <c r="KE428" s="97"/>
      <c r="KF428" s="97"/>
      <c r="KG428" s="97"/>
      <c r="KH428" s="97"/>
      <c r="KI428" s="97"/>
      <c r="KJ428" s="97"/>
      <c r="KK428" s="97"/>
      <c r="KL428" s="97"/>
      <c r="KM428" s="97"/>
      <c r="KN428" s="97"/>
      <c r="KO428" s="97"/>
      <c r="KP428" s="97"/>
      <c r="KQ428" s="97"/>
      <c r="KR428" s="97"/>
      <c r="KS428" s="97"/>
      <c r="KT428" s="97"/>
      <c r="KU428" s="97"/>
      <c r="KV428" s="97"/>
      <c r="KW428" s="97"/>
      <c r="KX428" s="97"/>
      <c r="KY428" s="97"/>
      <c r="KZ428" s="97"/>
      <c r="LA428" s="97"/>
      <c r="LB428" s="97"/>
      <c r="LC428" s="97"/>
      <c r="LD428" s="97"/>
      <c r="LE428" s="97"/>
      <c r="LF428" s="97"/>
      <c r="LG428" s="97"/>
      <c r="LH428" s="97"/>
      <c r="LI428" s="97"/>
      <c r="LJ428" s="97"/>
      <c r="LK428" s="97"/>
      <c r="LL428" s="97"/>
      <c r="LM428" s="97"/>
      <c r="LN428" s="97"/>
      <c r="LO428" s="97"/>
      <c r="LP428" s="97"/>
      <c r="LQ428" s="97"/>
      <c r="LR428" s="97"/>
      <c r="LS428" s="97"/>
      <c r="LT428" s="97"/>
      <c r="LU428" s="97"/>
      <c r="LV428" s="97"/>
      <c r="LW428" s="97"/>
      <c r="LX428" s="97"/>
      <c r="LY428" s="97"/>
      <c r="LZ428" s="97"/>
      <c r="MA428" s="97"/>
      <c r="MB428" s="97"/>
      <c r="MC428" s="97"/>
      <c r="MD428" s="97"/>
      <c r="ME428" s="97"/>
      <c r="MF428" s="97"/>
      <c r="MG428" s="97"/>
      <c r="MH428" s="97"/>
      <c r="MI428" s="97"/>
      <c r="MJ428" s="97"/>
      <c r="MK428" s="97"/>
      <c r="ML428" s="97"/>
      <c r="MM428" s="97"/>
      <c r="MN428" s="97"/>
      <c r="MO428" s="97"/>
      <c r="MP428" s="97"/>
      <c r="MQ428" s="97"/>
      <c r="MR428" s="97"/>
      <c r="MS428" s="97"/>
      <c r="MT428" s="97"/>
      <c r="MU428" s="97"/>
      <c r="MV428" s="97"/>
      <c r="MW428" s="97"/>
      <c r="MX428" s="97"/>
      <c r="MY428" s="97"/>
      <c r="MZ428" s="97"/>
      <c r="NA428" s="97"/>
      <c r="NB428" s="97"/>
      <c r="NC428" s="97"/>
      <c r="ND428" s="97"/>
      <c r="NE428" s="97"/>
      <c r="NF428" s="97"/>
      <c r="NG428" s="97"/>
      <c r="NH428" s="97"/>
      <c r="NI428" s="97"/>
      <c r="NJ428" s="97"/>
      <c r="NK428" s="97"/>
      <c r="NL428" s="97"/>
      <c r="NM428" s="97"/>
      <c r="NN428" s="97"/>
      <c r="NO428" s="97"/>
      <c r="NP428" s="97"/>
      <c r="NQ428" s="97"/>
      <c r="NR428" s="97"/>
      <c r="NS428" s="97"/>
      <c r="NT428" s="97"/>
      <c r="NU428" s="97"/>
      <c r="NV428" s="97"/>
      <c r="NW428" s="97"/>
      <c r="NX428" s="97"/>
      <c r="NY428" s="97"/>
      <c r="NZ428" s="97"/>
      <c r="OA428" s="97"/>
      <c r="OB428" s="97"/>
      <c r="OC428" s="97"/>
      <c r="OD428" s="97"/>
      <c r="OE428" s="97"/>
      <c r="OF428" s="97"/>
      <c r="OG428" s="97"/>
      <c r="OH428" s="97"/>
      <c r="OI428" s="97"/>
      <c r="OJ428" s="97"/>
      <c r="OK428" s="97"/>
      <c r="OL428" s="97"/>
      <c r="OM428" s="97"/>
      <c r="ON428" s="97"/>
      <c r="OO428" s="97"/>
      <c r="OP428" s="97"/>
      <c r="OQ428" s="97"/>
      <c r="OR428" s="97"/>
      <c r="OS428" s="97"/>
      <c r="OT428" s="97"/>
      <c r="OU428" s="97"/>
      <c r="OV428" s="97"/>
      <c r="OW428" s="97"/>
      <c r="OX428" s="97"/>
      <c r="OY428" s="97"/>
      <c r="OZ428" s="97"/>
      <c r="PA428" s="97"/>
      <c r="PB428" s="97"/>
      <c r="PC428" s="97"/>
      <c r="PD428" s="97"/>
      <c r="PE428" s="97"/>
      <c r="PF428" s="97"/>
      <c r="PG428" s="97"/>
      <c r="PH428" s="97"/>
      <c r="PI428" s="97"/>
      <c r="PJ428" s="97"/>
      <c r="PK428" s="97"/>
      <c r="PL428" s="97"/>
      <c r="PM428" s="97"/>
      <c r="PN428" s="97"/>
      <c r="PO428" s="97"/>
      <c r="PP428" s="97"/>
      <c r="PQ428" s="97"/>
      <c r="PR428" s="97"/>
      <c r="PS428" s="97"/>
      <c r="PT428" s="97"/>
      <c r="PU428" s="97"/>
      <c r="PV428" s="97"/>
      <c r="PW428" s="97"/>
      <c r="PX428" s="97"/>
      <c r="PY428" s="97"/>
      <c r="PZ428" s="97"/>
      <c r="QA428" s="97"/>
      <c r="QB428" s="97"/>
      <c r="QC428" s="97"/>
      <c r="QD428" s="97"/>
      <c r="QE428" s="97"/>
      <c r="QF428" s="97"/>
      <c r="QG428" s="97"/>
      <c r="QH428" s="97"/>
      <c r="QI428" s="97"/>
      <c r="QJ428" s="97"/>
      <c r="QK428" s="97"/>
      <c r="QL428" s="97"/>
      <c r="QM428" s="97"/>
      <c r="QN428" s="97"/>
      <c r="QO428" s="97"/>
      <c r="QP428" s="97"/>
      <c r="QQ428" s="97"/>
      <c r="QR428" s="97"/>
      <c r="QS428" s="97"/>
      <c r="QT428" s="97"/>
      <c r="QU428" s="97"/>
      <c r="QV428" s="97"/>
      <c r="QW428" s="97"/>
      <c r="QX428" s="97"/>
      <c r="QY428" s="97"/>
      <c r="QZ428" s="97"/>
      <c r="RA428" s="97"/>
      <c r="RB428" s="97"/>
      <c r="RC428" s="97"/>
      <c r="RD428" s="97"/>
      <c r="RE428" s="97"/>
      <c r="RF428" s="97"/>
      <c r="RG428" s="97"/>
      <c r="RH428" s="97"/>
      <c r="RI428" s="97"/>
      <c r="RJ428" s="97"/>
      <c r="RK428" s="97"/>
      <c r="RL428" s="97"/>
      <c r="RM428" s="97"/>
      <c r="RN428" s="97"/>
      <c r="RO428" s="97"/>
      <c r="RP428" s="97"/>
      <c r="RQ428" s="97"/>
      <c r="RR428" s="97"/>
      <c r="RS428" s="97"/>
      <c r="RT428" s="97"/>
      <c r="RU428" s="97"/>
      <c r="RV428" s="97"/>
      <c r="RW428" s="97"/>
      <c r="RX428" s="97"/>
      <c r="RY428" s="97"/>
      <c r="RZ428" s="97"/>
      <c r="SA428" s="97"/>
      <c r="SB428" s="97"/>
      <c r="SC428" s="97"/>
      <c r="SD428" s="97"/>
      <c r="SE428" s="97"/>
      <c r="SF428" s="97"/>
      <c r="SG428" s="97"/>
      <c r="SH428" s="97"/>
      <c r="SI428" s="97"/>
      <c r="SJ428" s="97"/>
      <c r="SK428" s="97"/>
      <c r="SL428" s="97"/>
      <c r="SM428" s="97"/>
      <c r="SN428" s="97"/>
      <c r="SO428" s="97"/>
      <c r="SP428" s="97"/>
      <c r="SQ428" s="97"/>
      <c r="SR428" s="97"/>
      <c r="SS428" s="97"/>
      <c r="ST428" s="97"/>
      <c r="SU428" s="97"/>
      <c r="SV428" s="97"/>
      <c r="SW428" s="97"/>
      <c r="SX428" s="97"/>
      <c r="SY428" s="97"/>
      <c r="SZ428" s="97"/>
      <c r="TA428" s="97"/>
      <c r="TB428" s="97"/>
      <c r="TC428" s="97"/>
      <c r="TD428" s="97"/>
      <c r="TE428" s="97"/>
      <c r="TF428" s="97"/>
      <c r="TG428" s="97"/>
      <c r="TH428" s="97"/>
      <c r="TI428" s="97"/>
      <c r="TJ428" s="97"/>
      <c r="TK428" s="97"/>
      <c r="TL428" s="97"/>
      <c r="TM428" s="97"/>
      <c r="TN428" s="97"/>
      <c r="TO428" s="97"/>
      <c r="TP428" s="97"/>
      <c r="TQ428" s="97"/>
      <c r="TR428" s="97"/>
      <c r="TS428" s="97"/>
      <c r="TT428" s="97"/>
      <c r="TU428" s="97"/>
      <c r="TV428" s="97"/>
      <c r="TW428" s="97"/>
      <c r="TX428" s="97"/>
      <c r="TY428" s="97"/>
      <c r="TZ428" s="97"/>
      <c r="UA428" s="97"/>
      <c r="UB428" s="97"/>
      <c r="UC428" s="97"/>
      <c r="UD428" s="97"/>
      <c r="UE428" s="97"/>
      <c r="UF428" s="97"/>
      <c r="UG428" s="97"/>
      <c r="UH428" s="97"/>
      <c r="UI428" s="97"/>
      <c r="UJ428" s="97"/>
      <c r="UK428" s="97"/>
      <c r="UL428" s="97"/>
      <c r="UM428" s="97"/>
      <c r="UN428" s="97"/>
      <c r="UO428" s="97"/>
      <c r="UP428" s="97"/>
      <c r="UQ428" s="97"/>
      <c r="UR428" s="97"/>
      <c r="US428" s="97"/>
      <c r="UT428" s="97"/>
      <c r="UU428" s="97"/>
      <c r="UV428" s="97"/>
      <c r="UW428" s="97"/>
      <c r="UX428" s="97"/>
      <c r="UY428" s="97"/>
      <c r="UZ428" s="97"/>
      <c r="VA428" s="97"/>
      <c r="VB428" s="97"/>
      <c r="VC428" s="97"/>
      <c r="VD428" s="97"/>
      <c r="VE428" s="97"/>
      <c r="VF428" s="97"/>
    </row>
    <row r="429" spans="1:578" s="98" customFormat="1" ht="15">
      <c r="A429" s="84">
        <v>55</v>
      </c>
      <c r="B429" s="29" t="s">
        <v>43</v>
      </c>
      <c r="C429" s="85" t="s">
        <v>44</v>
      </c>
      <c r="D429" s="86">
        <v>203</v>
      </c>
      <c r="E429" s="85" t="s">
        <v>45</v>
      </c>
      <c r="F429" s="29" t="s">
        <v>46</v>
      </c>
      <c r="G429" s="29" t="s">
        <v>1029</v>
      </c>
      <c r="H429" s="26" t="s">
        <v>1030</v>
      </c>
      <c r="I429" s="89">
        <v>38278</v>
      </c>
      <c r="J429" s="90"/>
      <c r="K429" s="90">
        <v>11</v>
      </c>
      <c r="L429" s="88">
        <v>40</v>
      </c>
      <c r="M429" s="88" t="s">
        <v>54</v>
      </c>
      <c r="N429" s="88" t="s">
        <v>50</v>
      </c>
      <c r="O429" s="36" t="s">
        <v>1031</v>
      </c>
      <c r="P429" s="87" t="s">
        <v>1190</v>
      </c>
      <c r="Q429" s="87" t="s">
        <v>1150</v>
      </c>
      <c r="R429" s="88">
        <v>1</v>
      </c>
      <c r="S429" s="91">
        <v>14133</v>
      </c>
      <c r="T429" s="91">
        <v>600</v>
      </c>
      <c r="U429" s="91">
        <v>650</v>
      </c>
      <c r="V429" s="91">
        <f t="shared" si="165"/>
        <v>15383</v>
      </c>
      <c r="W429" s="92"/>
      <c r="X429" s="92"/>
      <c r="Y429" s="92">
        <f t="shared" si="166"/>
        <v>15383</v>
      </c>
      <c r="Z429" s="91">
        <v>1093</v>
      </c>
      <c r="AA429" s="91">
        <v>679</v>
      </c>
      <c r="AB429" s="93">
        <f>102.68*4</f>
        <v>410.72</v>
      </c>
      <c r="AC429" s="92">
        <f t="shared" si="167"/>
        <v>2692.0249999999996</v>
      </c>
      <c r="AD429" s="92">
        <f t="shared" si="168"/>
        <v>461.49</v>
      </c>
      <c r="AE429" s="92">
        <f t="shared" si="169"/>
        <v>784.5329999999999</v>
      </c>
      <c r="AF429" s="92">
        <f t="shared" si="170"/>
        <v>307.66000000000003</v>
      </c>
      <c r="AG429" s="92">
        <f t="shared" si="171"/>
        <v>2859.166666666667</v>
      </c>
      <c r="AH429" s="92">
        <f t="shared" si="172"/>
        <v>28591.666666666668</v>
      </c>
      <c r="AI429" s="92">
        <f t="shared" si="173"/>
        <v>8577.5</v>
      </c>
      <c r="AJ429" s="92">
        <f t="shared" si="174"/>
        <v>25147.122444444445</v>
      </c>
      <c r="AK429" s="92">
        <f t="shared" si="175"/>
        <v>301765.46933333331</v>
      </c>
      <c r="AL429" s="92"/>
      <c r="AM429" s="92"/>
      <c r="AN429" s="92"/>
      <c r="AO429" s="92"/>
      <c r="AP429" s="97"/>
      <c r="AQ429" s="94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7"/>
      <c r="BQ429" s="97"/>
      <c r="BR429" s="97"/>
      <c r="BS429" s="97"/>
      <c r="BT429" s="97"/>
      <c r="BU429" s="97"/>
      <c r="BV429" s="97"/>
      <c r="BW429" s="97"/>
      <c r="BX429" s="97"/>
      <c r="BY429" s="97"/>
      <c r="BZ429" s="97"/>
      <c r="CA429" s="97"/>
      <c r="CB429" s="97"/>
      <c r="CC429" s="97"/>
      <c r="CD429" s="97"/>
      <c r="CE429" s="97"/>
      <c r="CF429" s="97"/>
      <c r="CG429" s="97"/>
      <c r="CH429" s="97"/>
      <c r="CI429" s="97"/>
      <c r="CJ429" s="97"/>
      <c r="CK429" s="97"/>
      <c r="CL429" s="97"/>
      <c r="CM429" s="97"/>
      <c r="CN429" s="97"/>
      <c r="CO429" s="97"/>
      <c r="CP429" s="97"/>
      <c r="CQ429" s="97"/>
      <c r="CR429" s="97"/>
      <c r="CS429" s="97"/>
      <c r="CT429" s="97"/>
      <c r="CU429" s="97"/>
      <c r="CV429" s="97"/>
      <c r="CW429" s="97"/>
      <c r="CX429" s="97"/>
      <c r="CY429" s="97"/>
      <c r="CZ429" s="97"/>
      <c r="DA429" s="97"/>
      <c r="DB429" s="97"/>
      <c r="DC429" s="97"/>
      <c r="DD429" s="97"/>
      <c r="DE429" s="97"/>
      <c r="DF429" s="97"/>
      <c r="DG429" s="97"/>
      <c r="DH429" s="97"/>
      <c r="DI429" s="97"/>
      <c r="DJ429" s="97"/>
      <c r="DK429" s="97"/>
      <c r="DL429" s="97"/>
      <c r="DM429" s="97"/>
      <c r="DN429" s="97"/>
      <c r="DO429" s="97"/>
      <c r="DP429" s="97"/>
      <c r="DQ429" s="97"/>
      <c r="DR429" s="97"/>
      <c r="DS429" s="97"/>
      <c r="DT429" s="97"/>
      <c r="DU429" s="97"/>
      <c r="DV429" s="97"/>
      <c r="DW429" s="97"/>
      <c r="DX429" s="97"/>
      <c r="DY429" s="97"/>
      <c r="DZ429" s="97"/>
      <c r="EA429" s="97"/>
      <c r="EB429" s="97"/>
      <c r="EC429" s="97"/>
      <c r="ED429" s="97"/>
      <c r="EE429" s="97"/>
      <c r="EF429" s="97"/>
      <c r="EG429" s="97"/>
      <c r="EH429" s="97"/>
      <c r="EI429" s="97"/>
      <c r="EJ429" s="97"/>
      <c r="EK429" s="97"/>
      <c r="EL429" s="97"/>
      <c r="EM429" s="97"/>
      <c r="EN429" s="97"/>
      <c r="EO429" s="97"/>
      <c r="EP429" s="97"/>
      <c r="EQ429" s="97"/>
      <c r="ER429" s="97"/>
      <c r="ES429" s="97"/>
      <c r="ET429" s="97"/>
      <c r="EU429" s="97"/>
      <c r="EV429" s="97"/>
      <c r="EW429" s="97"/>
      <c r="EX429" s="97"/>
      <c r="EY429" s="97"/>
      <c r="EZ429" s="97"/>
      <c r="FA429" s="97"/>
      <c r="FB429" s="97"/>
      <c r="FC429" s="97"/>
      <c r="FD429" s="97"/>
      <c r="FE429" s="97"/>
      <c r="FF429" s="97"/>
      <c r="FG429" s="97"/>
      <c r="FH429" s="97"/>
      <c r="FI429" s="97"/>
      <c r="FJ429" s="97"/>
      <c r="FK429" s="97"/>
      <c r="FL429" s="97"/>
      <c r="FM429" s="97"/>
      <c r="FN429" s="97"/>
      <c r="FO429" s="97"/>
      <c r="FP429" s="97"/>
      <c r="FQ429" s="97"/>
      <c r="FR429" s="97"/>
      <c r="FS429" s="97"/>
      <c r="FT429" s="97"/>
      <c r="FU429" s="97"/>
      <c r="FV429" s="97"/>
      <c r="FW429" s="97"/>
      <c r="FX429" s="97"/>
      <c r="FY429" s="97"/>
      <c r="FZ429" s="97"/>
      <c r="GA429" s="97"/>
      <c r="GB429" s="97"/>
      <c r="GC429" s="97"/>
      <c r="GD429" s="97"/>
      <c r="GE429" s="97"/>
      <c r="GF429" s="97"/>
      <c r="GG429" s="97"/>
      <c r="GH429" s="97"/>
      <c r="GI429" s="97"/>
      <c r="GJ429" s="97"/>
      <c r="GK429" s="97"/>
      <c r="GL429" s="97"/>
      <c r="GM429" s="97"/>
      <c r="GN429" s="97"/>
      <c r="GO429" s="97"/>
      <c r="GP429" s="97"/>
      <c r="GQ429" s="97"/>
      <c r="GR429" s="97"/>
      <c r="GS429" s="97"/>
      <c r="GT429" s="97"/>
      <c r="GU429" s="97"/>
      <c r="GV429" s="97"/>
      <c r="GW429" s="97"/>
      <c r="GX429" s="97"/>
      <c r="GY429" s="97"/>
      <c r="GZ429" s="97"/>
      <c r="HA429" s="97"/>
      <c r="HB429" s="97"/>
      <c r="HC429" s="97"/>
      <c r="HD429" s="97"/>
      <c r="HE429" s="97"/>
      <c r="HF429" s="97"/>
      <c r="HG429" s="97"/>
      <c r="HH429" s="97"/>
      <c r="HI429" s="97"/>
      <c r="HJ429" s="97"/>
      <c r="HK429" s="97"/>
      <c r="HL429" s="97"/>
      <c r="HM429" s="97"/>
      <c r="HN429" s="97"/>
      <c r="HO429" s="97"/>
      <c r="HP429" s="97"/>
      <c r="HQ429" s="97"/>
      <c r="HR429" s="97"/>
      <c r="HS429" s="97"/>
      <c r="HT429" s="97"/>
      <c r="HU429" s="97"/>
      <c r="HV429" s="97"/>
      <c r="HW429" s="97"/>
      <c r="HX429" s="97"/>
      <c r="HY429" s="97"/>
      <c r="HZ429" s="97"/>
      <c r="IA429" s="97"/>
      <c r="IB429" s="97"/>
      <c r="IC429" s="97"/>
      <c r="ID429" s="97"/>
      <c r="IE429" s="97"/>
      <c r="IF429" s="97"/>
      <c r="IG429" s="97"/>
      <c r="IH429" s="97"/>
      <c r="II429" s="97"/>
      <c r="IJ429" s="97"/>
      <c r="IK429" s="97"/>
      <c r="IL429" s="97"/>
      <c r="IM429" s="97"/>
      <c r="IN429" s="97"/>
      <c r="IO429" s="97"/>
      <c r="IP429" s="97"/>
      <c r="IQ429" s="97"/>
      <c r="IR429" s="97"/>
      <c r="IS429" s="97"/>
      <c r="IT429" s="97"/>
      <c r="IU429" s="97"/>
      <c r="IV429" s="97"/>
      <c r="IW429" s="97"/>
      <c r="IX429" s="97"/>
      <c r="IY429" s="97"/>
      <c r="IZ429" s="97"/>
      <c r="JA429" s="97"/>
      <c r="JB429" s="97"/>
      <c r="JC429" s="97"/>
      <c r="JD429" s="97"/>
      <c r="JE429" s="97"/>
      <c r="JF429" s="97"/>
      <c r="JG429" s="97"/>
      <c r="JH429" s="97"/>
      <c r="JI429" s="97"/>
      <c r="JJ429" s="97"/>
      <c r="JK429" s="97"/>
      <c r="JL429" s="97"/>
      <c r="JM429" s="97"/>
      <c r="JN429" s="97"/>
      <c r="JO429" s="97"/>
      <c r="JP429" s="97"/>
      <c r="JQ429" s="97"/>
      <c r="JR429" s="97"/>
      <c r="JS429" s="97"/>
      <c r="JT429" s="97"/>
      <c r="JU429" s="97"/>
      <c r="JV429" s="97"/>
      <c r="JW429" s="97"/>
      <c r="JX429" s="97"/>
      <c r="JY429" s="97"/>
      <c r="JZ429" s="97"/>
      <c r="KA429" s="97"/>
      <c r="KB429" s="97"/>
      <c r="KC429" s="97"/>
      <c r="KD429" s="97"/>
      <c r="KE429" s="97"/>
      <c r="KF429" s="97"/>
      <c r="KG429" s="97"/>
      <c r="KH429" s="97"/>
      <c r="KI429" s="97"/>
      <c r="KJ429" s="97"/>
      <c r="KK429" s="97"/>
      <c r="KL429" s="97"/>
      <c r="KM429" s="97"/>
      <c r="KN429" s="97"/>
      <c r="KO429" s="97"/>
      <c r="KP429" s="97"/>
      <c r="KQ429" s="97"/>
      <c r="KR429" s="97"/>
      <c r="KS429" s="97"/>
      <c r="KT429" s="97"/>
      <c r="KU429" s="97"/>
      <c r="KV429" s="97"/>
      <c r="KW429" s="97"/>
      <c r="KX429" s="97"/>
      <c r="KY429" s="97"/>
      <c r="KZ429" s="97"/>
      <c r="LA429" s="97"/>
      <c r="LB429" s="97"/>
      <c r="LC429" s="97"/>
      <c r="LD429" s="97"/>
      <c r="LE429" s="97"/>
      <c r="LF429" s="97"/>
      <c r="LG429" s="97"/>
      <c r="LH429" s="97"/>
      <c r="LI429" s="97"/>
      <c r="LJ429" s="97"/>
      <c r="LK429" s="97"/>
      <c r="LL429" s="97"/>
      <c r="LM429" s="97"/>
      <c r="LN429" s="97"/>
      <c r="LO429" s="97"/>
      <c r="LP429" s="97"/>
      <c r="LQ429" s="97"/>
      <c r="LR429" s="97"/>
      <c r="LS429" s="97"/>
      <c r="LT429" s="97"/>
      <c r="LU429" s="97"/>
      <c r="LV429" s="97"/>
      <c r="LW429" s="97"/>
      <c r="LX429" s="97"/>
      <c r="LY429" s="97"/>
      <c r="LZ429" s="97"/>
      <c r="MA429" s="97"/>
      <c r="MB429" s="97"/>
      <c r="MC429" s="97"/>
      <c r="MD429" s="97"/>
      <c r="ME429" s="97"/>
      <c r="MF429" s="97"/>
      <c r="MG429" s="97"/>
      <c r="MH429" s="97"/>
      <c r="MI429" s="97"/>
      <c r="MJ429" s="97"/>
      <c r="MK429" s="97"/>
      <c r="ML429" s="97"/>
      <c r="MM429" s="97"/>
      <c r="MN429" s="97"/>
      <c r="MO429" s="97"/>
      <c r="MP429" s="97"/>
      <c r="MQ429" s="97"/>
      <c r="MR429" s="97"/>
      <c r="MS429" s="97"/>
      <c r="MT429" s="97"/>
      <c r="MU429" s="97"/>
      <c r="MV429" s="97"/>
      <c r="MW429" s="97"/>
      <c r="MX429" s="97"/>
      <c r="MY429" s="97"/>
      <c r="MZ429" s="97"/>
      <c r="NA429" s="97"/>
      <c r="NB429" s="97"/>
      <c r="NC429" s="97"/>
      <c r="ND429" s="97"/>
      <c r="NE429" s="97"/>
      <c r="NF429" s="97"/>
      <c r="NG429" s="97"/>
      <c r="NH429" s="97"/>
      <c r="NI429" s="97"/>
      <c r="NJ429" s="97"/>
      <c r="NK429" s="97"/>
      <c r="NL429" s="97"/>
      <c r="NM429" s="97"/>
      <c r="NN429" s="97"/>
      <c r="NO429" s="97"/>
      <c r="NP429" s="97"/>
      <c r="NQ429" s="97"/>
      <c r="NR429" s="97"/>
      <c r="NS429" s="97"/>
      <c r="NT429" s="97"/>
      <c r="NU429" s="97"/>
      <c r="NV429" s="97"/>
      <c r="NW429" s="97"/>
      <c r="NX429" s="97"/>
      <c r="NY429" s="97"/>
      <c r="NZ429" s="97"/>
      <c r="OA429" s="97"/>
      <c r="OB429" s="97"/>
      <c r="OC429" s="97"/>
      <c r="OD429" s="97"/>
      <c r="OE429" s="97"/>
      <c r="OF429" s="97"/>
      <c r="OG429" s="97"/>
      <c r="OH429" s="97"/>
      <c r="OI429" s="97"/>
      <c r="OJ429" s="97"/>
      <c r="OK429" s="97"/>
      <c r="OL429" s="97"/>
      <c r="OM429" s="97"/>
      <c r="ON429" s="97"/>
      <c r="OO429" s="97"/>
      <c r="OP429" s="97"/>
      <c r="OQ429" s="97"/>
      <c r="OR429" s="97"/>
      <c r="OS429" s="97"/>
      <c r="OT429" s="97"/>
      <c r="OU429" s="97"/>
      <c r="OV429" s="97"/>
      <c r="OW429" s="97"/>
      <c r="OX429" s="97"/>
      <c r="OY429" s="97"/>
      <c r="OZ429" s="97"/>
      <c r="PA429" s="97"/>
      <c r="PB429" s="97"/>
      <c r="PC429" s="97"/>
      <c r="PD429" s="97"/>
      <c r="PE429" s="97"/>
      <c r="PF429" s="97"/>
      <c r="PG429" s="97"/>
      <c r="PH429" s="97"/>
      <c r="PI429" s="97"/>
      <c r="PJ429" s="97"/>
      <c r="PK429" s="97"/>
      <c r="PL429" s="97"/>
      <c r="PM429" s="97"/>
      <c r="PN429" s="97"/>
      <c r="PO429" s="97"/>
      <c r="PP429" s="97"/>
      <c r="PQ429" s="97"/>
      <c r="PR429" s="97"/>
      <c r="PS429" s="97"/>
      <c r="PT429" s="97"/>
      <c r="PU429" s="97"/>
      <c r="PV429" s="97"/>
      <c r="PW429" s="97"/>
      <c r="PX429" s="97"/>
      <c r="PY429" s="97"/>
      <c r="PZ429" s="97"/>
      <c r="QA429" s="97"/>
      <c r="QB429" s="97"/>
      <c r="QC429" s="97"/>
      <c r="QD429" s="97"/>
      <c r="QE429" s="97"/>
      <c r="QF429" s="97"/>
      <c r="QG429" s="97"/>
      <c r="QH429" s="97"/>
      <c r="QI429" s="97"/>
      <c r="QJ429" s="97"/>
      <c r="QK429" s="97"/>
      <c r="QL429" s="97"/>
      <c r="QM429" s="97"/>
      <c r="QN429" s="97"/>
      <c r="QO429" s="97"/>
      <c r="QP429" s="97"/>
      <c r="QQ429" s="97"/>
      <c r="QR429" s="97"/>
      <c r="QS429" s="97"/>
      <c r="QT429" s="97"/>
      <c r="QU429" s="97"/>
      <c r="QV429" s="97"/>
      <c r="QW429" s="97"/>
      <c r="QX429" s="97"/>
      <c r="QY429" s="97"/>
      <c r="QZ429" s="97"/>
      <c r="RA429" s="97"/>
      <c r="RB429" s="97"/>
      <c r="RC429" s="97"/>
      <c r="RD429" s="97"/>
      <c r="RE429" s="97"/>
      <c r="RF429" s="97"/>
      <c r="RG429" s="97"/>
      <c r="RH429" s="97"/>
      <c r="RI429" s="97"/>
      <c r="RJ429" s="97"/>
      <c r="RK429" s="97"/>
      <c r="RL429" s="97"/>
      <c r="RM429" s="97"/>
      <c r="RN429" s="97"/>
      <c r="RO429" s="97"/>
      <c r="RP429" s="97"/>
      <c r="RQ429" s="97"/>
      <c r="RR429" s="97"/>
      <c r="RS429" s="97"/>
      <c r="RT429" s="97"/>
      <c r="RU429" s="97"/>
      <c r="RV429" s="97"/>
      <c r="RW429" s="97"/>
      <c r="RX429" s="97"/>
      <c r="RY429" s="97"/>
      <c r="RZ429" s="97"/>
      <c r="SA429" s="97"/>
      <c r="SB429" s="97"/>
      <c r="SC429" s="97"/>
      <c r="SD429" s="97"/>
      <c r="SE429" s="97"/>
      <c r="SF429" s="97"/>
      <c r="SG429" s="97"/>
      <c r="SH429" s="97"/>
      <c r="SI429" s="97"/>
      <c r="SJ429" s="97"/>
      <c r="SK429" s="97"/>
      <c r="SL429" s="97"/>
      <c r="SM429" s="97"/>
      <c r="SN429" s="97"/>
      <c r="SO429" s="97"/>
      <c r="SP429" s="97"/>
      <c r="SQ429" s="97"/>
      <c r="SR429" s="97"/>
      <c r="SS429" s="97"/>
      <c r="ST429" s="97"/>
      <c r="SU429" s="97"/>
      <c r="SV429" s="97"/>
      <c r="SW429" s="97"/>
      <c r="SX429" s="97"/>
      <c r="SY429" s="97"/>
      <c r="SZ429" s="97"/>
      <c r="TA429" s="97"/>
      <c r="TB429" s="97"/>
      <c r="TC429" s="97"/>
      <c r="TD429" s="97"/>
      <c r="TE429" s="97"/>
      <c r="TF429" s="97"/>
      <c r="TG429" s="97"/>
      <c r="TH429" s="97"/>
      <c r="TI429" s="97"/>
      <c r="TJ429" s="97"/>
      <c r="TK429" s="97"/>
      <c r="TL429" s="97"/>
      <c r="TM429" s="97"/>
      <c r="TN429" s="97"/>
      <c r="TO429" s="97"/>
      <c r="TP429" s="97"/>
      <c r="TQ429" s="97"/>
      <c r="TR429" s="97"/>
      <c r="TS429" s="97"/>
      <c r="TT429" s="97"/>
      <c r="TU429" s="97"/>
      <c r="TV429" s="97"/>
      <c r="TW429" s="97"/>
      <c r="TX429" s="97"/>
      <c r="TY429" s="97"/>
      <c r="TZ429" s="97"/>
      <c r="UA429" s="97"/>
      <c r="UB429" s="97"/>
      <c r="UC429" s="97"/>
      <c r="UD429" s="97"/>
      <c r="UE429" s="97"/>
      <c r="UF429" s="97"/>
      <c r="UG429" s="97"/>
      <c r="UH429" s="97"/>
      <c r="UI429" s="97"/>
      <c r="UJ429" s="97"/>
      <c r="UK429" s="97"/>
      <c r="UL429" s="97"/>
      <c r="UM429" s="97"/>
      <c r="UN429" s="97"/>
      <c r="UO429" s="97"/>
      <c r="UP429" s="97"/>
      <c r="UQ429" s="97"/>
      <c r="UR429" s="97"/>
      <c r="US429" s="97"/>
      <c r="UT429" s="97"/>
      <c r="UU429" s="97"/>
      <c r="UV429" s="97"/>
      <c r="UW429" s="97"/>
      <c r="UX429" s="97"/>
      <c r="UY429" s="97"/>
      <c r="UZ429" s="97"/>
      <c r="VA429" s="97"/>
      <c r="VB429" s="97"/>
      <c r="VC429" s="97"/>
      <c r="VD429" s="97"/>
      <c r="VE429" s="97"/>
      <c r="VF429" s="97"/>
    </row>
    <row r="430" spans="1:578" s="98" customFormat="1" ht="15">
      <c r="A430" s="84">
        <v>56</v>
      </c>
      <c r="B430" s="29" t="s">
        <v>43</v>
      </c>
      <c r="C430" s="85" t="s">
        <v>44</v>
      </c>
      <c r="D430" s="86">
        <v>203</v>
      </c>
      <c r="E430" s="85" t="s">
        <v>45</v>
      </c>
      <c r="F430" s="29" t="s">
        <v>46</v>
      </c>
      <c r="G430" s="29" t="s">
        <v>1032</v>
      </c>
      <c r="H430" s="26" t="s">
        <v>1033</v>
      </c>
      <c r="I430" s="89">
        <v>39251</v>
      </c>
      <c r="J430" s="90" t="s">
        <v>251</v>
      </c>
      <c r="K430" s="90"/>
      <c r="L430" s="88">
        <v>40</v>
      </c>
      <c r="M430" s="88" t="s">
        <v>54</v>
      </c>
      <c r="N430" s="88" t="s">
        <v>59</v>
      </c>
      <c r="O430" s="36" t="s">
        <v>1034</v>
      </c>
      <c r="P430" s="87" t="s">
        <v>1190</v>
      </c>
      <c r="Q430" s="87" t="s">
        <v>1150</v>
      </c>
      <c r="R430" s="88">
        <v>1</v>
      </c>
      <c r="S430" s="92">
        <v>10419</v>
      </c>
      <c r="T430" s="92">
        <v>600</v>
      </c>
      <c r="U430" s="92"/>
      <c r="V430" s="91">
        <f t="shared" si="165"/>
        <v>11019</v>
      </c>
      <c r="W430" s="92"/>
      <c r="X430" s="92"/>
      <c r="Y430" s="92">
        <f t="shared" si="166"/>
        <v>11019</v>
      </c>
      <c r="Z430" s="92">
        <v>788</v>
      </c>
      <c r="AA430" s="92">
        <v>468</v>
      </c>
      <c r="AB430" s="92">
        <f>102.68*3</f>
        <v>308.04000000000002</v>
      </c>
      <c r="AC430" s="92">
        <f t="shared" si="167"/>
        <v>1928.3249999999998</v>
      </c>
      <c r="AD430" s="92">
        <f t="shared" si="168"/>
        <v>330.57</v>
      </c>
      <c r="AE430" s="92">
        <f t="shared" si="169"/>
        <v>561.96899999999994</v>
      </c>
      <c r="AF430" s="92">
        <f t="shared" si="170"/>
        <v>220.38</v>
      </c>
      <c r="AG430" s="92">
        <f t="shared" si="171"/>
        <v>2045.8333333333335</v>
      </c>
      <c r="AH430" s="92">
        <f t="shared" si="172"/>
        <v>20458.333333333336</v>
      </c>
      <c r="AI430" s="92">
        <f t="shared" si="173"/>
        <v>6137.5</v>
      </c>
      <c r="AJ430" s="92">
        <f t="shared" si="174"/>
        <v>18011.089555555554</v>
      </c>
      <c r="AK430" s="92">
        <f t="shared" si="175"/>
        <v>216133.07466666665</v>
      </c>
      <c r="AL430" s="92"/>
      <c r="AM430" s="92"/>
      <c r="AN430" s="92"/>
      <c r="AO430" s="92"/>
      <c r="AP430" s="97"/>
      <c r="AQ430" s="94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7"/>
      <c r="BQ430" s="97"/>
      <c r="BR430" s="97"/>
      <c r="BS430" s="97"/>
      <c r="BT430" s="97"/>
      <c r="BU430" s="97"/>
      <c r="BV430" s="97"/>
      <c r="BW430" s="97"/>
      <c r="BX430" s="97"/>
      <c r="BY430" s="97"/>
      <c r="BZ430" s="97"/>
      <c r="CA430" s="97"/>
      <c r="CB430" s="97"/>
      <c r="CC430" s="97"/>
      <c r="CD430" s="97"/>
      <c r="CE430" s="97"/>
      <c r="CF430" s="97"/>
      <c r="CG430" s="97"/>
      <c r="CH430" s="97"/>
      <c r="CI430" s="97"/>
      <c r="CJ430" s="97"/>
      <c r="CK430" s="97"/>
      <c r="CL430" s="97"/>
      <c r="CM430" s="97"/>
      <c r="CN430" s="97"/>
      <c r="CO430" s="97"/>
      <c r="CP430" s="97"/>
      <c r="CQ430" s="97"/>
      <c r="CR430" s="97"/>
      <c r="CS430" s="97"/>
      <c r="CT430" s="97"/>
      <c r="CU430" s="97"/>
      <c r="CV430" s="97"/>
      <c r="CW430" s="97"/>
      <c r="CX430" s="97"/>
      <c r="CY430" s="97"/>
      <c r="CZ430" s="97"/>
      <c r="DA430" s="97"/>
      <c r="DB430" s="97"/>
      <c r="DC430" s="97"/>
      <c r="DD430" s="97"/>
      <c r="DE430" s="97"/>
      <c r="DF430" s="97"/>
      <c r="DG430" s="97"/>
      <c r="DH430" s="97"/>
      <c r="DI430" s="97"/>
      <c r="DJ430" s="97"/>
      <c r="DK430" s="97"/>
      <c r="DL430" s="97"/>
      <c r="DM430" s="97"/>
      <c r="DN430" s="97"/>
      <c r="DO430" s="97"/>
      <c r="DP430" s="97"/>
      <c r="DQ430" s="97"/>
      <c r="DR430" s="97"/>
      <c r="DS430" s="97"/>
      <c r="DT430" s="97"/>
      <c r="DU430" s="97"/>
      <c r="DV430" s="97"/>
      <c r="DW430" s="97"/>
      <c r="DX430" s="97"/>
      <c r="DY430" s="97"/>
      <c r="DZ430" s="97"/>
      <c r="EA430" s="97"/>
      <c r="EB430" s="97"/>
      <c r="EC430" s="97"/>
      <c r="ED430" s="97"/>
      <c r="EE430" s="97"/>
      <c r="EF430" s="97"/>
      <c r="EG430" s="97"/>
      <c r="EH430" s="97"/>
      <c r="EI430" s="97"/>
      <c r="EJ430" s="97"/>
      <c r="EK430" s="97"/>
      <c r="EL430" s="97"/>
      <c r="EM430" s="97"/>
      <c r="EN430" s="97"/>
      <c r="EO430" s="97"/>
      <c r="EP430" s="97"/>
      <c r="EQ430" s="97"/>
      <c r="ER430" s="97"/>
      <c r="ES430" s="97"/>
      <c r="ET430" s="97"/>
      <c r="EU430" s="97"/>
      <c r="EV430" s="97"/>
      <c r="EW430" s="97"/>
      <c r="EX430" s="97"/>
      <c r="EY430" s="97"/>
      <c r="EZ430" s="97"/>
      <c r="FA430" s="97"/>
      <c r="FB430" s="97"/>
      <c r="FC430" s="97"/>
      <c r="FD430" s="97"/>
      <c r="FE430" s="97"/>
      <c r="FF430" s="97"/>
      <c r="FG430" s="97"/>
      <c r="FH430" s="97"/>
      <c r="FI430" s="97"/>
      <c r="FJ430" s="97"/>
      <c r="FK430" s="97"/>
      <c r="FL430" s="97"/>
      <c r="FM430" s="97"/>
      <c r="FN430" s="97"/>
      <c r="FO430" s="97"/>
      <c r="FP430" s="97"/>
      <c r="FQ430" s="97"/>
      <c r="FR430" s="97"/>
      <c r="FS430" s="97"/>
      <c r="FT430" s="97"/>
      <c r="FU430" s="97"/>
      <c r="FV430" s="97"/>
      <c r="FW430" s="97"/>
      <c r="FX430" s="97"/>
      <c r="FY430" s="97"/>
      <c r="FZ430" s="97"/>
      <c r="GA430" s="97"/>
      <c r="GB430" s="97"/>
      <c r="GC430" s="97"/>
      <c r="GD430" s="97"/>
      <c r="GE430" s="97"/>
      <c r="GF430" s="97"/>
      <c r="GG430" s="97"/>
      <c r="GH430" s="97"/>
      <c r="GI430" s="97"/>
      <c r="GJ430" s="97"/>
      <c r="GK430" s="97"/>
      <c r="GL430" s="97"/>
      <c r="GM430" s="97"/>
      <c r="GN430" s="97"/>
      <c r="GO430" s="97"/>
      <c r="GP430" s="97"/>
      <c r="GQ430" s="97"/>
      <c r="GR430" s="97"/>
      <c r="GS430" s="97"/>
      <c r="GT430" s="97"/>
      <c r="GU430" s="97"/>
      <c r="GV430" s="97"/>
      <c r="GW430" s="97"/>
      <c r="GX430" s="97"/>
      <c r="GY430" s="97"/>
      <c r="GZ430" s="97"/>
      <c r="HA430" s="97"/>
      <c r="HB430" s="97"/>
      <c r="HC430" s="97"/>
      <c r="HD430" s="97"/>
      <c r="HE430" s="97"/>
      <c r="HF430" s="97"/>
      <c r="HG430" s="97"/>
      <c r="HH430" s="97"/>
      <c r="HI430" s="97"/>
      <c r="HJ430" s="97"/>
      <c r="HK430" s="97"/>
      <c r="HL430" s="97"/>
      <c r="HM430" s="97"/>
      <c r="HN430" s="97"/>
      <c r="HO430" s="97"/>
      <c r="HP430" s="97"/>
      <c r="HQ430" s="97"/>
      <c r="HR430" s="97"/>
      <c r="HS430" s="97"/>
      <c r="HT430" s="97"/>
      <c r="HU430" s="97"/>
      <c r="HV430" s="97"/>
      <c r="HW430" s="97"/>
      <c r="HX430" s="97"/>
      <c r="HY430" s="97"/>
      <c r="HZ430" s="97"/>
      <c r="IA430" s="97"/>
      <c r="IB430" s="97"/>
      <c r="IC430" s="97"/>
      <c r="ID430" s="97"/>
      <c r="IE430" s="97"/>
      <c r="IF430" s="97"/>
      <c r="IG430" s="97"/>
      <c r="IH430" s="97"/>
      <c r="II430" s="97"/>
      <c r="IJ430" s="97"/>
      <c r="IK430" s="97"/>
      <c r="IL430" s="97"/>
      <c r="IM430" s="97"/>
      <c r="IN430" s="97"/>
      <c r="IO430" s="97"/>
      <c r="IP430" s="97"/>
      <c r="IQ430" s="97"/>
      <c r="IR430" s="97"/>
      <c r="IS430" s="97"/>
      <c r="IT430" s="97"/>
      <c r="IU430" s="97"/>
      <c r="IV430" s="97"/>
      <c r="IW430" s="97"/>
      <c r="IX430" s="97"/>
      <c r="IY430" s="97"/>
      <c r="IZ430" s="97"/>
      <c r="JA430" s="97"/>
      <c r="JB430" s="97"/>
      <c r="JC430" s="97"/>
      <c r="JD430" s="97"/>
      <c r="JE430" s="97"/>
      <c r="JF430" s="97"/>
      <c r="JG430" s="97"/>
      <c r="JH430" s="97"/>
      <c r="JI430" s="97"/>
      <c r="JJ430" s="97"/>
      <c r="JK430" s="97"/>
      <c r="JL430" s="97"/>
      <c r="JM430" s="97"/>
      <c r="JN430" s="97"/>
      <c r="JO430" s="97"/>
      <c r="JP430" s="97"/>
      <c r="JQ430" s="97"/>
      <c r="JR430" s="97"/>
      <c r="JS430" s="97"/>
      <c r="JT430" s="97"/>
      <c r="JU430" s="97"/>
      <c r="JV430" s="97"/>
      <c r="JW430" s="97"/>
      <c r="JX430" s="97"/>
      <c r="JY430" s="97"/>
      <c r="JZ430" s="97"/>
      <c r="KA430" s="97"/>
      <c r="KB430" s="97"/>
      <c r="KC430" s="97"/>
      <c r="KD430" s="97"/>
      <c r="KE430" s="97"/>
      <c r="KF430" s="97"/>
      <c r="KG430" s="97"/>
      <c r="KH430" s="97"/>
      <c r="KI430" s="97"/>
      <c r="KJ430" s="97"/>
      <c r="KK430" s="97"/>
      <c r="KL430" s="97"/>
      <c r="KM430" s="97"/>
      <c r="KN430" s="97"/>
      <c r="KO430" s="97"/>
      <c r="KP430" s="97"/>
      <c r="KQ430" s="97"/>
      <c r="KR430" s="97"/>
      <c r="KS430" s="97"/>
      <c r="KT430" s="97"/>
      <c r="KU430" s="97"/>
      <c r="KV430" s="97"/>
      <c r="KW430" s="97"/>
      <c r="KX430" s="97"/>
      <c r="KY430" s="97"/>
      <c r="KZ430" s="97"/>
      <c r="LA430" s="97"/>
      <c r="LB430" s="97"/>
      <c r="LC430" s="97"/>
      <c r="LD430" s="97"/>
      <c r="LE430" s="97"/>
      <c r="LF430" s="97"/>
      <c r="LG430" s="97"/>
      <c r="LH430" s="97"/>
      <c r="LI430" s="97"/>
      <c r="LJ430" s="97"/>
      <c r="LK430" s="97"/>
      <c r="LL430" s="97"/>
      <c r="LM430" s="97"/>
      <c r="LN430" s="97"/>
      <c r="LO430" s="97"/>
      <c r="LP430" s="97"/>
      <c r="LQ430" s="97"/>
      <c r="LR430" s="97"/>
      <c r="LS430" s="97"/>
      <c r="LT430" s="97"/>
      <c r="LU430" s="97"/>
      <c r="LV430" s="97"/>
      <c r="LW430" s="97"/>
      <c r="LX430" s="97"/>
      <c r="LY430" s="97"/>
      <c r="LZ430" s="97"/>
      <c r="MA430" s="97"/>
      <c r="MB430" s="97"/>
      <c r="MC430" s="97"/>
      <c r="MD430" s="97"/>
      <c r="ME430" s="97"/>
      <c r="MF430" s="97"/>
      <c r="MG430" s="97"/>
      <c r="MH430" s="97"/>
      <c r="MI430" s="97"/>
      <c r="MJ430" s="97"/>
      <c r="MK430" s="97"/>
      <c r="ML430" s="97"/>
      <c r="MM430" s="97"/>
      <c r="MN430" s="97"/>
      <c r="MO430" s="97"/>
      <c r="MP430" s="97"/>
      <c r="MQ430" s="97"/>
      <c r="MR430" s="97"/>
      <c r="MS430" s="97"/>
      <c r="MT430" s="97"/>
      <c r="MU430" s="97"/>
      <c r="MV430" s="97"/>
      <c r="MW430" s="97"/>
      <c r="MX430" s="97"/>
      <c r="MY430" s="97"/>
      <c r="MZ430" s="97"/>
      <c r="NA430" s="97"/>
      <c r="NB430" s="97"/>
      <c r="NC430" s="97"/>
      <c r="ND430" s="97"/>
      <c r="NE430" s="97"/>
      <c r="NF430" s="97"/>
      <c r="NG430" s="97"/>
      <c r="NH430" s="97"/>
      <c r="NI430" s="97"/>
      <c r="NJ430" s="97"/>
      <c r="NK430" s="97"/>
      <c r="NL430" s="97"/>
      <c r="NM430" s="97"/>
      <c r="NN430" s="97"/>
      <c r="NO430" s="97"/>
      <c r="NP430" s="97"/>
      <c r="NQ430" s="97"/>
      <c r="NR430" s="97"/>
      <c r="NS430" s="97"/>
      <c r="NT430" s="97"/>
      <c r="NU430" s="97"/>
      <c r="NV430" s="97"/>
      <c r="NW430" s="97"/>
      <c r="NX430" s="97"/>
      <c r="NY430" s="97"/>
      <c r="NZ430" s="97"/>
      <c r="OA430" s="97"/>
      <c r="OB430" s="97"/>
      <c r="OC430" s="97"/>
      <c r="OD430" s="97"/>
      <c r="OE430" s="97"/>
      <c r="OF430" s="97"/>
      <c r="OG430" s="97"/>
      <c r="OH430" s="97"/>
      <c r="OI430" s="97"/>
      <c r="OJ430" s="97"/>
      <c r="OK430" s="97"/>
      <c r="OL430" s="97"/>
      <c r="OM430" s="97"/>
      <c r="ON430" s="97"/>
      <c r="OO430" s="97"/>
      <c r="OP430" s="97"/>
      <c r="OQ430" s="97"/>
      <c r="OR430" s="97"/>
      <c r="OS430" s="97"/>
      <c r="OT430" s="97"/>
      <c r="OU430" s="97"/>
      <c r="OV430" s="97"/>
      <c r="OW430" s="97"/>
      <c r="OX430" s="97"/>
      <c r="OY430" s="97"/>
      <c r="OZ430" s="97"/>
      <c r="PA430" s="97"/>
      <c r="PB430" s="97"/>
      <c r="PC430" s="97"/>
      <c r="PD430" s="97"/>
      <c r="PE430" s="97"/>
      <c r="PF430" s="97"/>
      <c r="PG430" s="97"/>
      <c r="PH430" s="97"/>
      <c r="PI430" s="97"/>
      <c r="PJ430" s="97"/>
      <c r="PK430" s="97"/>
      <c r="PL430" s="97"/>
      <c r="PM430" s="97"/>
      <c r="PN430" s="97"/>
      <c r="PO430" s="97"/>
      <c r="PP430" s="97"/>
      <c r="PQ430" s="97"/>
      <c r="PR430" s="97"/>
      <c r="PS430" s="97"/>
      <c r="PT430" s="97"/>
      <c r="PU430" s="97"/>
      <c r="PV430" s="97"/>
      <c r="PW430" s="97"/>
      <c r="PX430" s="97"/>
      <c r="PY430" s="97"/>
      <c r="PZ430" s="97"/>
      <c r="QA430" s="97"/>
      <c r="QB430" s="97"/>
      <c r="QC430" s="97"/>
      <c r="QD430" s="97"/>
      <c r="QE430" s="97"/>
      <c r="QF430" s="97"/>
      <c r="QG430" s="97"/>
      <c r="QH430" s="97"/>
      <c r="QI430" s="97"/>
      <c r="QJ430" s="97"/>
      <c r="QK430" s="97"/>
      <c r="QL430" s="97"/>
      <c r="QM430" s="97"/>
      <c r="QN430" s="97"/>
      <c r="QO430" s="97"/>
      <c r="QP430" s="97"/>
      <c r="QQ430" s="97"/>
      <c r="QR430" s="97"/>
      <c r="QS430" s="97"/>
      <c r="QT430" s="97"/>
      <c r="QU430" s="97"/>
      <c r="QV430" s="97"/>
      <c r="QW430" s="97"/>
      <c r="QX430" s="97"/>
      <c r="QY430" s="97"/>
      <c r="QZ430" s="97"/>
      <c r="RA430" s="97"/>
      <c r="RB430" s="97"/>
      <c r="RC430" s="97"/>
      <c r="RD430" s="97"/>
      <c r="RE430" s="97"/>
      <c r="RF430" s="97"/>
      <c r="RG430" s="97"/>
      <c r="RH430" s="97"/>
      <c r="RI430" s="97"/>
      <c r="RJ430" s="97"/>
      <c r="RK430" s="97"/>
      <c r="RL430" s="97"/>
      <c r="RM430" s="97"/>
      <c r="RN430" s="97"/>
      <c r="RO430" s="97"/>
      <c r="RP430" s="97"/>
      <c r="RQ430" s="97"/>
      <c r="RR430" s="97"/>
      <c r="RS430" s="97"/>
      <c r="RT430" s="97"/>
      <c r="RU430" s="97"/>
      <c r="RV430" s="97"/>
      <c r="RW430" s="97"/>
      <c r="RX430" s="97"/>
      <c r="RY430" s="97"/>
      <c r="RZ430" s="97"/>
      <c r="SA430" s="97"/>
      <c r="SB430" s="97"/>
      <c r="SC430" s="97"/>
      <c r="SD430" s="97"/>
      <c r="SE430" s="97"/>
      <c r="SF430" s="97"/>
      <c r="SG430" s="97"/>
      <c r="SH430" s="97"/>
      <c r="SI430" s="97"/>
      <c r="SJ430" s="97"/>
      <c r="SK430" s="97"/>
      <c r="SL430" s="97"/>
      <c r="SM430" s="97"/>
      <c r="SN430" s="97"/>
      <c r="SO430" s="97"/>
      <c r="SP430" s="97"/>
      <c r="SQ430" s="97"/>
      <c r="SR430" s="97"/>
      <c r="SS430" s="97"/>
      <c r="ST430" s="97"/>
      <c r="SU430" s="97"/>
      <c r="SV430" s="97"/>
      <c r="SW430" s="97"/>
      <c r="SX430" s="97"/>
      <c r="SY430" s="97"/>
      <c r="SZ430" s="97"/>
      <c r="TA430" s="97"/>
      <c r="TB430" s="97"/>
      <c r="TC430" s="97"/>
      <c r="TD430" s="97"/>
      <c r="TE430" s="97"/>
      <c r="TF430" s="97"/>
      <c r="TG430" s="97"/>
      <c r="TH430" s="97"/>
      <c r="TI430" s="97"/>
      <c r="TJ430" s="97"/>
      <c r="TK430" s="97"/>
      <c r="TL430" s="97"/>
      <c r="TM430" s="97"/>
      <c r="TN430" s="97"/>
      <c r="TO430" s="97"/>
      <c r="TP430" s="97"/>
      <c r="TQ430" s="97"/>
      <c r="TR430" s="97"/>
      <c r="TS430" s="97"/>
      <c r="TT430" s="97"/>
      <c r="TU430" s="97"/>
      <c r="TV430" s="97"/>
      <c r="TW430" s="97"/>
      <c r="TX430" s="97"/>
      <c r="TY430" s="97"/>
      <c r="TZ430" s="97"/>
      <c r="UA430" s="97"/>
      <c r="UB430" s="97"/>
      <c r="UC430" s="97"/>
      <c r="UD430" s="97"/>
      <c r="UE430" s="97"/>
      <c r="UF430" s="97"/>
      <c r="UG430" s="97"/>
      <c r="UH430" s="97"/>
      <c r="UI430" s="97"/>
      <c r="UJ430" s="97"/>
      <c r="UK430" s="97"/>
      <c r="UL430" s="97"/>
      <c r="UM430" s="97"/>
      <c r="UN430" s="97"/>
      <c r="UO430" s="97"/>
      <c r="UP430" s="97"/>
      <c r="UQ430" s="97"/>
      <c r="UR430" s="97"/>
      <c r="US430" s="97"/>
      <c r="UT430" s="97"/>
      <c r="UU430" s="97"/>
      <c r="UV430" s="97"/>
      <c r="UW430" s="97"/>
      <c r="UX430" s="97"/>
      <c r="UY430" s="97"/>
      <c r="UZ430" s="97"/>
      <c r="VA430" s="97"/>
      <c r="VB430" s="97"/>
      <c r="VC430" s="97"/>
      <c r="VD430" s="97"/>
      <c r="VE430" s="97"/>
      <c r="VF430" s="97"/>
    </row>
    <row r="431" spans="1:578" s="98" customFormat="1" ht="15">
      <c r="A431" s="84">
        <v>57</v>
      </c>
      <c r="B431" s="29" t="s">
        <v>43</v>
      </c>
      <c r="C431" s="85" t="s">
        <v>44</v>
      </c>
      <c r="D431" s="86">
        <v>203</v>
      </c>
      <c r="E431" s="85" t="s">
        <v>45</v>
      </c>
      <c r="F431" s="29" t="s">
        <v>46</v>
      </c>
      <c r="G431" s="29" t="s">
        <v>1035</v>
      </c>
      <c r="H431" s="26" t="s">
        <v>1036</v>
      </c>
      <c r="I431" s="89">
        <v>39798</v>
      </c>
      <c r="J431" s="90" t="s">
        <v>251</v>
      </c>
      <c r="K431" s="90"/>
      <c r="L431" s="88">
        <v>40</v>
      </c>
      <c r="M431" s="88" t="s">
        <v>54</v>
      </c>
      <c r="N431" s="88" t="s">
        <v>59</v>
      </c>
      <c r="O431" s="36" t="s">
        <v>1034</v>
      </c>
      <c r="P431" s="87" t="s">
        <v>1190</v>
      </c>
      <c r="Q431" s="87" t="s">
        <v>1150</v>
      </c>
      <c r="R431" s="88">
        <v>1</v>
      </c>
      <c r="S431" s="92">
        <v>10419</v>
      </c>
      <c r="T431" s="92">
        <v>600</v>
      </c>
      <c r="U431" s="92"/>
      <c r="V431" s="91">
        <f t="shared" si="165"/>
        <v>11019</v>
      </c>
      <c r="W431" s="92"/>
      <c r="X431" s="92"/>
      <c r="Y431" s="92">
        <f t="shared" si="166"/>
        <v>11019</v>
      </c>
      <c r="Z431" s="92">
        <v>788</v>
      </c>
      <c r="AA431" s="92">
        <v>468</v>
      </c>
      <c r="AB431" s="92">
        <f>102.68*3</f>
        <v>308.04000000000002</v>
      </c>
      <c r="AC431" s="92">
        <f t="shared" si="167"/>
        <v>1928.3249999999998</v>
      </c>
      <c r="AD431" s="92">
        <f t="shared" si="168"/>
        <v>330.57</v>
      </c>
      <c r="AE431" s="92">
        <f t="shared" si="169"/>
        <v>561.96899999999994</v>
      </c>
      <c r="AF431" s="92">
        <f t="shared" si="170"/>
        <v>220.38</v>
      </c>
      <c r="AG431" s="92">
        <f t="shared" si="171"/>
        <v>2045.8333333333335</v>
      </c>
      <c r="AH431" s="92">
        <f t="shared" si="172"/>
        <v>20458.333333333336</v>
      </c>
      <c r="AI431" s="92">
        <f t="shared" si="173"/>
        <v>6137.5</v>
      </c>
      <c r="AJ431" s="92">
        <f t="shared" si="174"/>
        <v>18011.089555555554</v>
      </c>
      <c r="AK431" s="92">
        <f t="shared" si="175"/>
        <v>216133.07466666665</v>
      </c>
      <c r="AL431" s="92"/>
      <c r="AM431" s="92"/>
      <c r="AN431" s="92"/>
      <c r="AO431" s="92"/>
      <c r="AP431" s="97"/>
      <c r="AQ431" s="94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  <c r="BR431" s="97"/>
      <c r="BS431" s="97"/>
      <c r="BT431" s="97"/>
      <c r="BU431" s="97"/>
      <c r="BV431" s="97"/>
      <c r="BW431" s="97"/>
      <c r="BX431" s="97"/>
      <c r="BY431" s="97"/>
      <c r="BZ431" s="97"/>
      <c r="CA431" s="97"/>
      <c r="CB431" s="97"/>
      <c r="CC431" s="97"/>
      <c r="CD431" s="97"/>
      <c r="CE431" s="97"/>
      <c r="CF431" s="97"/>
      <c r="CG431" s="97"/>
      <c r="CH431" s="97"/>
      <c r="CI431" s="97"/>
      <c r="CJ431" s="97"/>
      <c r="CK431" s="97"/>
      <c r="CL431" s="97"/>
      <c r="CM431" s="97"/>
      <c r="CN431" s="97"/>
      <c r="CO431" s="97"/>
      <c r="CP431" s="97"/>
      <c r="CQ431" s="97"/>
      <c r="CR431" s="97"/>
      <c r="CS431" s="97"/>
      <c r="CT431" s="97"/>
      <c r="CU431" s="97"/>
      <c r="CV431" s="97"/>
      <c r="CW431" s="97"/>
      <c r="CX431" s="97"/>
      <c r="CY431" s="97"/>
      <c r="CZ431" s="97"/>
      <c r="DA431" s="97"/>
      <c r="DB431" s="97"/>
      <c r="DC431" s="97"/>
      <c r="DD431" s="97"/>
      <c r="DE431" s="97"/>
      <c r="DF431" s="97"/>
      <c r="DG431" s="97"/>
      <c r="DH431" s="97"/>
      <c r="DI431" s="97"/>
      <c r="DJ431" s="97"/>
      <c r="DK431" s="97"/>
      <c r="DL431" s="97"/>
      <c r="DM431" s="97"/>
      <c r="DN431" s="97"/>
      <c r="DO431" s="97"/>
      <c r="DP431" s="97"/>
      <c r="DQ431" s="97"/>
      <c r="DR431" s="97"/>
      <c r="DS431" s="97"/>
      <c r="DT431" s="97"/>
      <c r="DU431" s="97"/>
      <c r="DV431" s="97"/>
      <c r="DW431" s="97"/>
      <c r="DX431" s="97"/>
      <c r="DY431" s="97"/>
      <c r="DZ431" s="97"/>
      <c r="EA431" s="97"/>
      <c r="EB431" s="97"/>
      <c r="EC431" s="97"/>
      <c r="ED431" s="97"/>
      <c r="EE431" s="97"/>
      <c r="EF431" s="97"/>
      <c r="EG431" s="97"/>
      <c r="EH431" s="97"/>
      <c r="EI431" s="97"/>
      <c r="EJ431" s="97"/>
      <c r="EK431" s="97"/>
      <c r="EL431" s="97"/>
      <c r="EM431" s="97"/>
      <c r="EN431" s="97"/>
      <c r="EO431" s="97"/>
      <c r="EP431" s="97"/>
      <c r="EQ431" s="97"/>
      <c r="ER431" s="97"/>
      <c r="ES431" s="97"/>
      <c r="ET431" s="97"/>
      <c r="EU431" s="97"/>
      <c r="EV431" s="97"/>
      <c r="EW431" s="97"/>
      <c r="EX431" s="97"/>
      <c r="EY431" s="97"/>
      <c r="EZ431" s="97"/>
      <c r="FA431" s="97"/>
      <c r="FB431" s="97"/>
      <c r="FC431" s="97"/>
      <c r="FD431" s="97"/>
      <c r="FE431" s="97"/>
      <c r="FF431" s="97"/>
      <c r="FG431" s="97"/>
      <c r="FH431" s="97"/>
      <c r="FI431" s="97"/>
      <c r="FJ431" s="97"/>
      <c r="FK431" s="97"/>
      <c r="FL431" s="97"/>
      <c r="FM431" s="97"/>
      <c r="FN431" s="97"/>
      <c r="FO431" s="97"/>
      <c r="FP431" s="97"/>
      <c r="FQ431" s="97"/>
      <c r="FR431" s="97"/>
      <c r="FS431" s="97"/>
      <c r="FT431" s="97"/>
      <c r="FU431" s="97"/>
      <c r="FV431" s="97"/>
      <c r="FW431" s="97"/>
      <c r="FX431" s="97"/>
      <c r="FY431" s="97"/>
      <c r="FZ431" s="97"/>
      <c r="GA431" s="97"/>
      <c r="GB431" s="97"/>
      <c r="GC431" s="97"/>
      <c r="GD431" s="97"/>
      <c r="GE431" s="97"/>
      <c r="GF431" s="97"/>
      <c r="GG431" s="97"/>
      <c r="GH431" s="97"/>
      <c r="GI431" s="97"/>
      <c r="GJ431" s="97"/>
      <c r="GK431" s="97"/>
      <c r="GL431" s="97"/>
      <c r="GM431" s="97"/>
      <c r="GN431" s="97"/>
      <c r="GO431" s="97"/>
      <c r="GP431" s="97"/>
      <c r="GQ431" s="97"/>
      <c r="GR431" s="97"/>
      <c r="GS431" s="97"/>
      <c r="GT431" s="97"/>
      <c r="GU431" s="97"/>
      <c r="GV431" s="97"/>
      <c r="GW431" s="97"/>
      <c r="GX431" s="97"/>
      <c r="GY431" s="97"/>
      <c r="GZ431" s="97"/>
      <c r="HA431" s="97"/>
      <c r="HB431" s="97"/>
      <c r="HC431" s="97"/>
      <c r="HD431" s="97"/>
      <c r="HE431" s="97"/>
      <c r="HF431" s="97"/>
      <c r="HG431" s="97"/>
      <c r="HH431" s="97"/>
      <c r="HI431" s="97"/>
      <c r="HJ431" s="97"/>
      <c r="HK431" s="97"/>
      <c r="HL431" s="97"/>
      <c r="HM431" s="97"/>
      <c r="HN431" s="97"/>
      <c r="HO431" s="97"/>
      <c r="HP431" s="97"/>
      <c r="HQ431" s="97"/>
      <c r="HR431" s="97"/>
      <c r="HS431" s="97"/>
      <c r="HT431" s="97"/>
      <c r="HU431" s="97"/>
      <c r="HV431" s="97"/>
      <c r="HW431" s="97"/>
      <c r="HX431" s="97"/>
      <c r="HY431" s="97"/>
      <c r="HZ431" s="97"/>
      <c r="IA431" s="97"/>
      <c r="IB431" s="97"/>
      <c r="IC431" s="97"/>
      <c r="ID431" s="97"/>
      <c r="IE431" s="97"/>
      <c r="IF431" s="97"/>
      <c r="IG431" s="97"/>
      <c r="IH431" s="97"/>
      <c r="II431" s="97"/>
      <c r="IJ431" s="97"/>
      <c r="IK431" s="97"/>
      <c r="IL431" s="97"/>
      <c r="IM431" s="97"/>
      <c r="IN431" s="97"/>
      <c r="IO431" s="97"/>
      <c r="IP431" s="97"/>
      <c r="IQ431" s="97"/>
      <c r="IR431" s="97"/>
      <c r="IS431" s="97"/>
      <c r="IT431" s="97"/>
      <c r="IU431" s="97"/>
      <c r="IV431" s="97"/>
      <c r="IW431" s="97"/>
      <c r="IX431" s="97"/>
      <c r="IY431" s="97"/>
      <c r="IZ431" s="97"/>
      <c r="JA431" s="97"/>
      <c r="JB431" s="97"/>
      <c r="JC431" s="97"/>
      <c r="JD431" s="97"/>
      <c r="JE431" s="97"/>
      <c r="JF431" s="97"/>
      <c r="JG431" s="97"/>
      <c r="JH431" s="97"/>
      <c r="JI431" s="97"/>
      <c r="JJ431" s="97"/>
      <c r="JK431" s="97"/>
      <c r="JL431" s="97"/>
      <c r="JM431" s="97"/>
      <c r="JN431" s="97"/>
      <c r="JO431" s="97"/>
      <c r="JP431" s="97"/>
      <c r="JQ431" s="97"/>
      <c r="JR431" s="97"/>
      <c r="JS431" s="97"/>
      <c r="JT431" s="97"/>
      <c r="JU431" s="97"/>
      <c r="JV431" s="97"/>
      <c r="JW431" s="97"/>
      <c r="JX431" s="97"/>
      <c r="JY431" s="97"/>
      <c r="JZ431" s="97"/>
      <c r="KA431" s="97"/>
      <c r="KB431" s="97"/>
      <c r="KC431" s="97"/>
      <c r="KD431" s="97"/>
      <c r="KE431" s="97"/>
      <c r="KF431" s="97"/>
      <c r="KG431" s="97"/>
      <c r="KH431" s="97"/>
      <c r="KI431" s="97"/>
      <c r="KJ431" s="97"/>
      <c r="KK431" s="97"/>
      <c r="KL431" s="97"/>
      <c r="KM431" s="97"/>
      <c r="KN431" s="97"/>
      <c r="KO431" s="97"/>
      <c r="KP431" s="97"/>
      <c r="KQ431" s="97"/>
      <c r="KR431" s="97"/>
      <c r="KS431" s="97"/>
      <c r="KT431" s="97"/>
      <c r="KU431" s="97"/>
      <c r="KV431" s="97"/>
      <c r="KW431" s="97"/>
      <c r="KX431" s="97"/>
      <c r="KY431" s="97"/>
      <c r="KZ431" s="97"/>
      <c r="LA431" s="97"/>
      <c r="LB431" s="97"/>
      <c r="LC431" s="97"/>
      <c r="LD431" s="97"/>
      <c r="LE431" s="97"/>
      <c r="LF431" s="97"/>
      <c r="LG431" s="97"/>
      <c r="LH431" s="97"/>
      <c r="LI431" s="97"/>
      <c r="LJ431" s="97"/>
      <c r="LK431" s="97"/>
      <c r="LL431" s="97"/>
      <c r="LM431" s="97"/>
      <c r="LN431" s="97"/>
      <c r="LO431" s="97"/>
      <c r="LP431" s="97"/>
      <c r="LQ431" s="97"/>
      <c r="LR431" s="97"/>
      <c r="LS431" s="97"/>
      <c r="LT431" s="97"/>
      <c r="LU431" s="97"/>
      <c r="LV431" s="97"/>
      <c r="LW431" s="97"/>
      <c r="LX431" s="97"/>
      <c r="LY431" s="97"/>
      <c r="LZ431" s="97"/>
      <c r="MA431" s="97"/>
      <c r="MB431" s="97"/>
      <c r="MC431" s="97"/>
      <c r="MD431" s="97"/>
      <c r="ME431" s="97"/>
      <c r="MF431" s="97"/>
      <c r="MG431" s="97"/>
      <c r="MH431" s="97"/>
      <c r="MI431" s="97"/>
      <c r="MJ431" s="97"/>
      <c r="MK431" s="97"/>
      <c r="ML431" s="97"/>
      <c r="MM431" s="97"/>
      <c r="MN431" s="97"/>
      <c r="MO431" s="97"/>
      <c r="MP431" s="97"/>
      <c r="MQ431" s="97"/>
      <c r="MR431" s="97"/>
      <c r="MS431" s="97"/>
      <c r="MT431" s="97"/>
      <c r="MU431" s="97"/>
      <c r="MV431" s="97"/>
      <c r="MW431" s="97"/>
      <c r="MX431" s="97"/>
      <c r="MY431" s="97"/>
      <c r="MZ431" s="97"/>
      <c r="NA431" s="97"/>
      <c r="NB431" s="97"/>
      <c r="NC431" s="97"/>
      <c r="ND431" s="97"/>
      <c r="NE431" s="97"/>
      <c r="NF431" s="97"/>
      <c r="NG431" s="97"/>
      <c r="NH431" s="97"/>
      <c r="NI431" s="97"/>
      <c r="NJ431" s="97"/>
      <c r="NK431" s="97"/>
      <c r="NL431" s="97"/>
      <c r="NM431" s="97"/>
      <c r="NN431" s="97"/>
      <c r="NO431" s="97"/>
      <c r="NP431" s="97"/>
      <c r="NQ431" s="97"/>
      <c r="NR431" s="97"/>
      <c r="NS431" s="97"/>
      <c r="NT431" s="97"/>
      <c r="NU431" s="97"/>
      <c r="NV431" s="97"/>
      <c r="NW431" s="97"/>
      <c r="NX431" s="97"/>
      <c r="NY431" s="97"/>
      <c r="NZ431" s="97"/>
      <c r="OA431" s="97"/>
      <c r="OB431" s="97"/>
      <c r="OC431" s="97"/>
      <c r="OD431" s="97"/>
      <c r="OE431" s="97"/>
      <c r="OF431" s="97"/>
      <c r="OG431" s="97"/>
      <c r="OH431" s="97"/>
      <c r="OI431" s="97"/>
      <c r="OJ431" s="97"/>
      <c r="OK431" s="97"/>
      <c r="OL431" s="97"/>
      <c r="OM431" s="97"/>
      <c r="ON431" s="97"/>
      <c r="OO431" s="97"/>
      <c r="OP431" s="97"/>
      <c r="OQ431" s="97"/>
      <c r="OR431" s="97"/>
      <c r="OS431" s="97"/>
      <c r="OT431" s="97"/>
      <c r="OU431" s="97"/>
      <c r="OV431" s="97"/>
      <c r="OW431" s="97"/>
      <c r="OX431" s="97"/>
      <c r="OY431" s="97"/>
      <c r="OZ431" s="97"/>
      <c r="PA431" s="97"/>
      <c r="PB431" s="97"/>
      <c r="PC431" s="97"/>
      <c r="PD431" s="97"/>
      <c r="PE431" s="97"/>
      <c r="PF431" s="97"/>
      <c r="PG431" s="97"/>
      <c r="PH431" s="97"/>
      <c r="PI431" s="97"/>
      <c r="PJ431" s="97"/>
      <c r="PK431" s="97"/>
      <c r="PL431" s="97"/>
      <c r="PM431" s="97"/>
      <c r="PN431" s="97"/>
      <c r="PO431" s="97"/>
      <c r="PP431" s="97"/>
      <c r="PQ431" s="97"/>
      <c r="PR431" s="97"/>
      <c r="PS431" s="97"/>
      <c r="PT431" s="97"/>
      <c r="PU431" s="97"/>
      <c r="PV431" s="97"/>
      <c r="PW431" s="97"/>
      <c r="PX431" s="97"/>
      <c r="PY431" s="97"/>
      <c r="PZ431" s="97"/>
      <c r="QA431" s="97"/>
      <c r="QB431" s="97"/>
      <c r="QC431" s="97"/>
      <c r="QD431" s="97"/>
      <c r="QE431" s="97"/>
      <c r="QF431" s="97"/>
      <c r="QG431" s="97"/>
      <c r="QH431" s="97"/>
      <c r="QI431" s="97"/>
      <c r="QJ431" s="97"/>
      <c r="QK431" s="97"/>
      <c r="QL431" s="97"/>
      <c r="QM431" s="97"/>
      <c r="QN431" s="97"/>
      <c r="QO431" s="97"/>
      <c r="QP431" s="97"/>
      <c r="QQ431" s="97"/>
      <c r="QR431" s="97"/>
      <c r="QS431" s="97"/>
      <c r="QT431" s="97"/>
      <c r="QU431" s="97"/>
      <c r="QV431" s="97"/>
      <c r="QW431" s="97"/>
      <c r="QX431" s="97"/>
      <c r="QY431" s="97"/>
      <c r="QZ431" s="97"/>
      <c r="RA431" s="97"/>
      <c r="RB431" s="97"/>
      <c r="RC431" s="97"/>
      <c r="RD431" s="97"/>
      <c r="RE431" s="97"/>
      <c r="RF431" s="97"/>
      <c r="RG431" s="97"/>
      <c r="RH431" s="97"/>
      <c r="RI431" s="97"/>
      <c r="RJ431" s="97"/>
      <c r="RK431" s="97"/>
      <c r="RL431" s="97"/>
      <c r="RM431" s="97"/>
      <c r="RN431" s="97"/>
      <c r="RO431" s="97"/>
      <c r="RP431" s="97"/>
      <c r="RQ431" s="97"/>
      <c r="RR431" s="97"/>
      <c r="RS431" s="97"/>
      <c r="RT431" s="97"/>
      <c r="RU431" s="97"/>
      <c r="RV431" s="97"/>
      <c r="RW431" s="97"/>
      <c r="RX431" s="97"/>
      <c r="RY431" s="97"/>
      <c r="RZ431" s="97"/>
      <c r="SA431" s="97"/>
      <c r="SB431" s="97"/>
      <c r="SC431" s="97"/>
      <c r="SD431" s="97"/>
      <c r="SE431" s="97"/>
      <c r="SF431" s="97"/>
      <c r="SG431" s="97"/>
      <c r="SH431" s="97"/>
      <c r="SI431" s="97"/>
      <c r="SJ431" s="97"/>
      <c r="SK431" s="97"/>
      <c r="SL431" s="97"/>
      <c r="SM431" s="97"/>
      <c r="SN431" s="97"/>
      <c r="SO431" s="97"/>
      <c r="SP431" s="97"/>
      <c r="SQ431" s="97"/>
      <c r="SR431" s="97"/>
      <c r="SS431" s="97"/>
      <c r="ST431" s="97"/>
      <c r="SU431" s="97"/>
      <c r="SV431" s="97"/>
      <c r="SW431" s="97"/>
      <c r="SX431" s="97"/>
      <c r="SY431" s="97"/>
      <c r="SZ431" s="97"/>
      <c r="TA431" s="97"/>
      <c r="TB431" s="97"/>
      <c r="TC431" s="97"/>
      <c r="TD431" s="97"/>
      <c r="TE431" s="97"/>
      <c r="TF431" s="97"/>
      <c r="TG431" s="97"/>
      <c r="TH431" s="97"/>
      <c r="TI431" s="97"/>
      <c r="TJ431" s="97"/>
      <c r="TK431" s="97"/>
      <c r="TL431" s="97"/>
      <c r="TM431" s="97"/>
      <c r="TN431" s="97"/>
      <c r="TO431" s="97"/>
      <c r="TP431" s="97"/>
      <c r="TQ431" s="97"/>
      <c r="TR431" s="97"/>
      <c r="TS431" s="97"/>
      <c r="TT431" s="97"/>
      <c r="TU431" s="97"/>
      <c r="TV431" s="97"/>
      <c r="TW431" s="97"/>
      <c r="TX431" s="97"/>
      <c r="TY431" s="97"/>
      <c r="TZ431" s="97"/>
      <c r="UA431" s="97"/>
      <c r="UB431" s="97"/>
      <c r="UC431" s="97"/>
      <c r="UD431" s="97"/>
      <c r="UE431" s="97"/>
      <c r="UF431" s="97"/>
      <c r="UG431" s="97"/>
      <c r="UH431" s="97"/>
      <c r="UI431" s="97"/>
      <c r="UJ431" s="97"/>
      <c r="UK431" s="97"/>
      <c r="UL431" s="97"/>
      <c r="UM431" s="97"/>
      <c r="UN431" s="97"/>
      <c r="UO431" s="97"/>
      <c r="UP431" s="97"/>
      <c r="UQ431" s="97"/>
      <c r="UR431" s="97"/>
      <c r="US431" s="97"/>
      <c r="UT431" s="97"/>
      <c r="UU431" s="97"/>
      <c r="UV431" s="97"/>
      <c r="UW431" s="97"/>
      <c r="UX431" s="97"/>
      <c r="UY431" s="97"/>
      <c r="UZ431" s="97"/>
      <c r="VA431" s="97"/>
      <c r="VB431" s="97"/>
      <c r="VC431" s="97"/>
      <c r="VD431" s="97"/>
      <c r="VE431" s="97"/>
      <c r="VF431" s="97"/>
    </row>
    <row r="432" spans="1:578" s="98" customFormat="1" ht="15">
      <c r="A432" s="84">
        <v>58</v>
      </c>
      <c r="B432" s="29" t="s">
        <v>43</v>
      </c>
      <c r="C432" s="85" t="s">
        <v>44</v>
      </c>
      <c r="D432" s="86">
        <v>203</v>
      </c>
      <c r="E432" s="85" t="s">
        <v>45</v>
      </c>
      <c r="F432" s="29" t="s">
        <v>46</v>
      </c>
      <c r="G432" s="29" t="s">
        <v>1037</v>
      </c>
      <c r="H432" s="26" t="s">
        <v>1038</v>
      </c>
      <c r="I432" s="89">
        <v>42705</v>
      </c>
      <c r="J432" s="90" t="s">
        <v>251</v>
      </c>
      <c r="K432" s="90"/>
      <c r="L432" s="88">
        <v>40</v>
      </c>
      <c r="M432" s="88" t="s">
        <v>54</v>
      </c>
      <c r="N432" s="88" t="s">
        <v>59</v>
      </c>
      <c r="O432" s="36" t="s">
        <v>1034</v>
      </c>
      <c r="P432" s="87" t="s">
        <v>1190</v>
      </c>
      <c r="Q432" s="87" t="s">
        <v>1150</v>
      </c>
      <c r="R432" s="88">
        <v>1</v>
      </c>
      <c r="S432" s="92">
        <v>10419</v>
      </c>
      <c r="T432" s="92">
        <v>600</v>
      </c>
      <c r="U432" s="92"/>
      <c r="V432" s="91">
        <f t="shared" si="165"/>
        <v>11019</v>
      </c>
      <c r="W432" s="92"/>
      <c r="X432" s="92"/>
      <c r="Y432" s="92">
        <f t="shared" si="166"/>
        <v>11019</v>
      </c>
      <c r="Z432" s="92">
        <v>788</v>
      </c>
      <c r="AA432" s="92">
        <v>468</v>
      </c>
      <c r="AB432" s="93"/>
      <c r="AC432" s="92">
        <f t="shared" si="167"/>
        <v>1928.3249999999998</v>
      </c>
      <c r="AD432" s="92">
        <f t="shared" si="168"/>
        <v>330.57</v>
      </c>
      <c r="AE432" s="92">
        <f t="shared" si="169"/>
        <v>561.96899999999994</v>
      </c>
      <c r="AF432" s="92">
        <f t="shared" si="170"/>
        <v>220.38</v>
      </c>
      <c r="AG432" s="92">
        <f t="shared" si="171"/>
        <v>2045.8333333333335</v>
      </c>
      <c r="AH432" s="92">
        <f t="shared" si="172"/>
        <v>20458.333333333336</v>
      </c>
      <c r="AI432" s="92">
        <f t="shared" si="173"/>
        <v>6137.5</v>
      </c>
      <c r="AJ432" s="92">
        <f t="shared" si="174"/>
        <v>17703.049555555554</v>
      </c>
      <c r="AK432" s="92">
        <f t="shared" si="175"/>
        <v>212436.59466666664</v>
      </c>
      <c r="AL432" s="92"/>
      <c r="AM432" s="92"/>
      <c r="AN432" s="92"/>
      <c r="AO432" s="92"/>
      <c r="AP432" s="97"/>
      <c r="AQ432" s="94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7"/>
      <c r="BQ432" s="97"/>
      <c r="BR432" s="97"/>
      <c r="BS432" s="97"/>
      <c r="BT432" s="97"/>
      <c r="BU432" s="97"/>
      <c r="BV432" s="97"/>
      <c r="BW432" s="97"/>
      <c r="BX432" s="97"/>
      <c r="BY432" s="97"/>
      <c r="BZ432" s="97"/>
      <c r="CA432" s="97"/>
      <c r="CB432" s="97"/>
      <c r="CC432" s="97"/>
      <c r="CD432" s="97"/>
      <c r="CE432" s="97"/>
      <c r="CF432" s="97"/>
      <c r="CG432" s="97"/>
      <c r="CH432" s="97"/>
      <c r="CI432" s="97"/>
      <c r="CJ432" s="97"/>
      <c r="CK432" s="97"/>
      <c r="CL432" s="97"/>
      <c r="CM432" s="97"/>
      <c r="CN432" s="97"/>
      <c r="CO432" s="97"/>
      <c r="CP432" s="97"/>
      <c r="CQ432" s="97"/>
      <c r="CR432" s="97"/>
      <c r="CS432" s="97"/>
      <c r="CT432" s="97"/>
      <c r="CU432" s="97"/>
      <c r="CV432" s="97"/>
      <c r="CW432" s="97"/>
      <c r="CX432" s="97"/>
      <c r="CY432" s="97"/>
      <c r="CZ432" s="97"/>
      <c r="DA432" s="97"/>
      <c r="DB432" s="97"/>
      <c r="DC432" s="97"/>
      <c r="DD432" s="97"/>
      <c r="DE432" s="97"/>
      <c r="DF432" s="97"/>
      <c r="DG432" s="97"/>
      <c r="DH432" s="97"/>
      <c r="DI432" s="97"/>
      <c r="DJ432" s="97"/>
      <c r="DK432" s="97"/>
      <c r="DL432" s="97"/>
      <c r="DM432" s="97"/>
      <c r="DN432" s="97"/>
      <c r="DO432" s="97"/>
      <c r="DP432" s="97"/>
      <c r="DQ432" s="97"/>
      <c r="DR432" s="97"/>
      <c r="DS432" s="97"/>
      <c r="DT432" s="97"/>
      <c r="DU432" s="97"/>
      <c r="DV432" s="97"/>
      <c r="DW432" s="97"/>
      <c r="DX432" s="97"/>
      <c r="DY432" s="97"/>
      <c r="DZ432" s="97"/>
      <c r="EA432" s="97"/>
      <c r="EB432" s="97"/>
      <c r="EC432" s="97"/>
      <c r="ED432" s="97"/>
      <c r="EE432" s="97"/>
      <c r="EF432" s="97"/>
      <c r="EG432" s="97"/>
      <c r="EH432" s="97"/>
      <c r="EI432" s="97"/>
      <c r="EJ432" s="97"/>
      <c r="EK432" s="97"/>
      <c r="EL432" s="97"/>
      <c r="EM432" s="97"/>
      <c r="EN432" s="97"/>
      <c r="EO432" s="97"/>
      <c r="EP432" s="97"/>
      <c r="EQ432" s="97"/>
      <c r="ER432" s="97"/>
      <c r="ES432" s="97"/>
      <c r="ET432" s="97"/>
      <c r="EU432" s="97"/>
      <c r="EV432" s="97"/>
      <c r="EW432" s="97"/>
      <c r="EX432" s="97"/>
      <c r="EY432" s="97"/>
      <c r="EZ432" s="97"/>
      <c r="FA432" s="97"/>
      <c r="FB432" s="97"/>
      <c r="FC432" s="97"/>
      <c r="FD432" s="97"/>
      <c r="FE432" s="97"/>
      <c r="FF432" s="97"/>
      <c r="FG432" s="97"/>
      <c r="FH432" s="97"/>
      <c r="FI432" s="97"/>
      <c r="FJ432" s="97"/>
      <c r="FK432" s="97"/>
      <c r="FL432" s="97"/>
      <c r="FM432" s="97"/>
      <c r="FN432" s="97"/>
      <c r="FO432" s="97"/>
      <c r="FP432" s="97"/>
      <c r="FQ432" s="97"/>
      <c r="FR432" s="97"/>
      <c r="FS432" s="97"/>
      <c r="FT432" s="97"/>
      <c r="FU432" s="97"/>
      <c r="FV432" s="97"/>
      <c r="FW432" s="97"/>
      <c r="FX432" s="97"/>
      <c r="FY432" s="97"/>
      <c r="FZ432" s="97"/>
      <c r="GA432" s="97"/>
      <c r="GB432" s="97"/>
      <c r="GC432" s="97"/>
      <c r="GD432" s="97"/>
      <c r="GE432" s="97"/>
      <c r="GF432" s="97"/>
      <c r="GG432" s="97"/>
      <c r="GH432" s="97"/>
      <c r="GI432" s="97"/>
      <c r="GJ432" s="97"/>
      <c r="GK432" s="97"/>
      <c r="GL432" s="97"/>
      <c r="GM432" s="97"/>
      <c r="GN432" s="97"/>
      <c r="GO432" s="97"/>
      <c r="GP432" s="97"/>
      <c r="GQ432" s="97"/>
      <c r="GR432" s="97"/>
      <c r="GS432" s="97"/>
      <c r="GT432" s="97"/>
      <c r="GU432" s="97"/>
      <c r="GV432" s="97"/>
      <c r="GW432" s="97"/>
      <c r="GX432" s="97"/>
      <c r="GY432" s="97"/>
      <c r="GZ432" s="97"/>
      <c r="HA432" s="97"/>
      <c r="HB432" s="97"/>
      <c r="HC432" s="97"/>
      <c r="HD432" s="97"/>
      <c r="HE432" s="97"/>
      <c r="HF432" s="97"/>
      <c r="HG432" s="97"/>
      <c r="HH432" s="97"/>
      <c r="HI432" s="97"/>
      <c r="HJ432" s="97"/>
      <c r="HK432" s="97"/>
      <c r="HL432" s="97"/>
      <c r="HM432" s="97"/>
      <c r="HN432" s="97"/>
      <c r="HO432" s="97"/>
      <c r="HP432" s="97"/>
      <c r="HQ432" s="97"/>
      <c r="HR432" s="97"/>
      <c r="HS432" s="97"/>
      <c r="HT432" s="97"/>
      <c r="HU432" s="97"/>
      <c r="HV432" s="97"/>
      <c r="HW432" s="97"/>
      <c r="HX432" s="97"/>
      <c r="HY432" s="97"/>
      <c r="HZ432" s="97"/>
      <c r="IA432" s="97"/>
      <c r="IB432" s="97"/>
      <c r="IC432" s="97"/>
      <c r="ID432" s="97"/>
      <c r="IE432" s="97"/>
      <c r="IF432" s="97"/>
      <c r="IG432" s="97"/>
      <c r="IH432" s="97"/>
      <c r="II432" s="97"/>
      <c r="IJ432" s="97"/>
      <c r="IK432" s="97"/>
      <c r="IL432" s="97"/>
      <c r="IM432" s="97"/>
      <c r="IN432" s="97"/>
      <c r="IO432" s="97"/>
      <c r="IP432" s="97"/>
      <c r="IQ432" s="97"/>
      <c r="IR432" s="97"/>
      <c r="IS432" s="97"/>
      <c r="IT432" s="97"/>
      <c r="IU432" s="97"/>
      <c r="IV432" s="97"/>
      <c r="IW432" s="97"/>
      <c r="IX432" s="97"/>
      <c r="IY432" s="97"/>
      <c r="IZ432" s="97"/>
      <c r="JA432" s="97"/>
      <c r="JB432" s="97"/>
      <c r="JC432" s="97"/>
      <c r="JD432" s="97"/>
      <c r="JE432" s="97"/>
      <c r="JF432" s="97"/>
      <c r="JG432" s="97"/>
      <c r="JH432" s="97"/>
      <c r="JI432" s="97"/>
      <c r="JJ432" s="97"/>
      <c r="JK432" s="97"/>
      <c r="JL432" s="97"/>
      <c r="JM432" s="97"/>
      <c r="JN432" s="97"/>
      <c r="JO432" s="97"/>
      <c r="JP432" s="97"/>
      <c r="JQ432" s="97"/>
      <c r="JR432" s="97"/>
      <c r="JS432" s="97"/>
      <c r="JT432" s="97"/>
      <c r="JU432" s="97"/>
      <c r="JV432" s="97"/>
      <c r="JW432" s="97"/>
      <c r="JX432" s="97"/>
      <c r="JY432" s="97"/>
      <c r="JZ432" s="97"/>
      <c r="KA432" s="97"/>
      <c r="KB432" s="97"/>
      <c r="KC432" s="97"/>
      <c r="KD432" s="97"/>
      <c r="KE432" s="97"/>
      <c r="KF432" s="97"/>
      <c r="KG432" s="97"/>
      <c r="KH432" s="97"/>
      <c r="KI432" s="97"/>
      <c r="KJ432" s="97"/>
      <c r="KK432" s="97"/>
      <c r="KL432" s="97"/>
      <c r="KM432" s="97"/>
      <c r="KN432" s="97"/>
      <c r="KO432" s="97"/>
      <c r="KP432" s="97"/>
      <c r="KQ432" s="97"/>
      <c r="KR432" s="97"/>
      <c r="KS432" s="97"/>
      <c r="KT432" s="97"/>
      <c r="KU432" s="97"/>
      <c r="KV432" s="97"/>
      <c r="KW432" s="97"/>
      <c r="KX432" s="97"/>
      <c r="KY432" s="97"/>
      <c r="KZ432" s="97"/>
      <c r="LA432" s="97"/>
      <c r="LB432" s="97"/>
      <c r="LC432" s="97"/>
      <c r="LD432" s="97"/>
      <c r="LE432" s="97"/>
      <c r="LF432" s="97"/>
      <c r="LG432" s="97"/>
      <c r="LH432" s="97"/>
      <c r="LI432" s="97"/>
      <c r="LJ432" s="97"/>
      <c r="LK432" s="97"/>
      <c r="LL432" s="97"/>
      <c r="LM432" s="97"/>
      <c r="LN432" s="97"/>
      <c r="LO432" s="97"/>
      <c r="LP432" s="97"/>
      <c r="LQ432" s="97"/>
      <c r="LR432" s="97"/>
      <c r="LS432" s="97"/>
      <c r="LT432" s="97"/>
      <c r="LU432" s="97"/>
      <c r="LV432" s="97"/>
      <c r="LW432" s="97"/>
      <c r="LX432" s="97"/>
      <c r="LY432" s="97"/>
      <c r="LZ432" s="97"/>
      <c r="MA432" s="97"/>
      <c r="MB432" s="97"/>
      <c r="MC432" s="97"/>
      <c r="MD432" s="97"/>
      <c r="ME432" s="97"/>
      <c r="MF432" s="97"/>
      <c r="MG432" s="97"/>
      <c r="MH432" s="97"/>
      <c r="MI432" s="97"/>
      <c r="MJ432" s="97"/>
      <c r="MK432" s="97"/>
      <c r="ML432" s="97"/>
      <c r="MM432" s="97"/>
      <c r="MN432" s="97"/>
      <c r="MO432" s="97"/>
      <c r="MP432" s="97"/>
      <c r="MQ432" s="97"/>
      <c r="MR432" s="97"/>
      <c r="MS432" s="97"/>
      <c r="MT432" s="97"/>
      <c r="MU432" s="97"/>
      <c r="MV432" s="97"/>
      <c r="MW432" s="97"/>
      <c r="MX432" s="97"/>
      <c r="MY432" s="97"/>
      <c r="MZ432" s="97"/>
      <c r="NA432" s="97"/>
      <c r="NB432" s="97"/>
      <c r="NC432" s="97"/>
      <c r="ND432" s="97"/>
      <c r="NE432" s="97"/>
      <c r="NF432" s="97"/>
      <c r="NG432" s="97"/>
      <c r="NH432" s="97"/>
      <c r="NI432" s="97"/>
      <c r="NJ432" s="97"/>
      <c r="NK432" s="97"/>
      <c r="NL432" s="97"/>
      <c r="NM432" s="97"/>
      <c r="NN432" s="97"/>
      <c r="NO432" s="97"/>
      <c r="NP432" s="97"/>
      <c r="NQ432" s="97"/>
      <c r="NR432" s="97"/>
      <c r="NS432" s="97"/>
      <c r="NT432" s="97"/>
      <c r="NU432" s="97"/>
      <c r="NV432" s="97"/>
      <c r="NW432" s="97"/>
      <c r="NX432" s="97"/>
      <c r="NY432" s="97"/>
      <c r="NZ432" s="97"/>
      <c r="OA432" s="97"/>
      <c r="OB432" s="97"/>
      <c r="OC432" s="97"/>
      <c r="OD432" s="97"/>
      <c r="OE432" s="97"/>
      <c r="OF432" s="97"/>
      <c r="OG432" s="97"/>
      <c r="OH432" s="97"/>
      <c r="OI432" s="97"/>
      <c r="OJ432" s="97"/>
      <c r="OK432" s="97"/>
      <c r="OL432" s="97"/>
      <c r="OM432" s="97"/>
      <c r="ON432" s="97"/>
      <c r="OO432" s="97"/>
      <c r="OP432" s="97"/>
      <c r="OQ432" s="97"/>
      <c r="OR432" s="97"/>
      <c r="OS432" s="97"/>
      <c r="OT432" s="97"/>
      <c r="OU432" s="97"/>
      <c r="OV432" s="97"/>
      <c r="OW432" s="97"/>
      <c r="OX432" s="97"/>
      <c r="OY432" s="97"/>
      <c r="OZ432" s="97"/>
      <c r="PA432" s="97"/>
      <c r="PB432" s="97"/>
      <c r="PC432" s="97"/>
      <c r="PD432" s="97"/>
      <c r="PE432" s="97"/>
      <c r="PF432" s="97"/>
      <c r="PG432" s="97"/>
      <c r="PH432" s="97"/>
      <c r="PI432" s="97"/>
      <c r="PJ432" s="97"/>
      <c r="PK432" s="97"/>
      <c r="PL432" s="97"/>
      <c r="PM432" s="97"/>
      <c r="PN432" s="97"/>
      <c r="PO432" s="97"/>
      <c r="PP432" s="97"/>
      <c r="PQ432" s="97"/>
      <c r="PR432" s="97"/>
      <c r="PS432" s="97"/>
      <c r="PT432" s="97"/>
      <c r="PU432" s="97"/>
      <c r="PV432" s="97"/>
      <c r="PW432" s="97"/>
      <c r="PX432" s="97"/>
      <c r="PY432" s="97"/>
      <c r="PZ432" s="97"/>
      <c r="QA432" s="97"/>
      <c r="QB432" s="97"/>
      <c r="QC432" s="97"/>
      <c r="QD432" s="97"/>
      <c r="QE432" s="97"/>
      <c r="QF432" s="97"/>
      <c r="QG432" s="97"/>
      <c r="QH432" s="97"/>
      <c r="QI432" s="97"/>
      <c r="QJ432" s="97"/>
      <c r="QK432" s="97"/>
      <c r="QL432" s="97"/>
      <c r="QM432" s="97"/>
      <c r="QN432" s="97"/>
      <c r="QO432" s="97"/>
      <c r="QP432" s="97"/>
      <c r="QQ432" s="97"/>
      <c r="QR432" s="97"/>
      <c r="QS432" s="97"/>
      <c r="QT432" s="97"/>
      <c r="QU432" s="97"/>
      <c r="QV432" s="97"/>
      <c r="QW432" s="97"/>
      <c r="QX432" s="97"/>
      <c r="QY432" s="97"/>
      <c r="QZ432" s="97"/>
      <c r="RA432" s="97"/>
      <c r="RB432" s="97"/>
      <c r="RC432" s="97"/>
      <c r="RD432" s="97"/>
      <c r="RE432" s="97"/>
      <c r="RF432" s="97"/>
      <c r="RG432" s="97"/>
      <c r="RH432" s="97"/>
      <c r="RI432" s="97"/>
      <c r="RJ432" s="97"/>
      <c r="RK432" s="97"/>
      <c r="RL432" s="97"/>
      <c r="RM432" s="97"/>
      <c r="RN432" s="97"/>
      <c r="RO432" s="97"/>
      <c r="RP432" s="97"/>
      <c r="RQ432" s="97"/>
      <c r="RR432" s="97"/>
      <c r="RS432" s="97"/>
      <c r="RT432" s="97"/>
      <c r="RU432" s="97"/>
      <c r="RV432" s="97"/>
      <c r="RW432" s="97"/>
      <c r="RX432" s="97"/>
      <c r="RY432" s="97"/>
      <c r="RZ432" s="97"/>
      <c r="SA432" s="97"/>
      <c r="SB432" s="97"/>
      <c r="SC432" s="97"/>
      <c r="SD432" s="97"/>
      <c r="SE432" s="97"/>
      <c r="SF432" s="97"/>
      <c r="SG432" s="97"/>
      <c r="SH432" s="97"/>
      <c r="SI432" s="97"/>
      <c r="SJ432" s="97"/>
      <c r="SK432" s="97"/>
      <c r="SL432" s="97"/>
      <c r="SM432" s="97"/>
      <c r="SN432" s="97"/>
      <c r="SO432" s="97"/>
      <c r="SP432" s="97"/>
      <c r="SQ432" s="97"/>
      <c r="SR432" s="97"/>
      <c r="SS432" s="97"/>
      <c r="ST432" s="97"/>
      <c r="SU432" s="97"/>
      <c r="SV432" s="97"/>
      <c r="SW432" s="97"/>
      <c r="SX432" s="97"/>
      <c r="SY432" s="97"/>
      <c r="SZ432" s="97"/>
      <c r="TA432" s="97"/>
      <c r="TB432" s="97"/>
      <c r="TC432" s="97"/>
      <c r="TD432" s="97"/>
      <c r="TE432" s="97"/>
      <c r="TF432" s="97"/>
      <c r="TG432" s="97"/>
      <c r="TH432" s="97"/>
      <c r="TI432" s="97"/>
      <c r="TJ432" s="97"/>
      <c r="TK432" s="97"/>
      <c r="TL432" s="97"/>
      <c r="TM432" s="97"/>
      <c r="TN432" s="97"/>
      <c r="TO432" s="97"/>
      <c r="TP432" s="97"/>
      <c r="TQ432" s="97"/>
      <c r="TR432" s="97"/>
      <c r="TS432" s="97"/>
      <c r="TT432" s="97"/>
      <c r="TU432" s="97"/>
      <c r="TV432" s="97"/>
      <c r="TW432" s="97"/>
      <c r="TX432" s="97"/>
      <c r="TY432" s="97"/>
      <c r="TZ432" s="97"/>
      <c r="UA432" s="97"/>
      <c r="UB432" s="97"/>
      <c r="UC432" s="97"/>
      <c r="UD432" s="97"/>
      <c r="UE432" s="97"/>
      <c r="UF432" s="97"/>
      <c r="UG432" s="97"/>
      <c r="UH432" s="97"/>
      <c r="UI432" s="97"/>
      <c r="UJ432" s="97"/>
      <c r="UK432" s="97"/>
      <c r="UL432" s="97"/>
      <c r="UM432" s="97"/>
      <c r="UN432" s="97"/>
      <c r="UO432" s="97"/>
      <c r="UP432" s="97"/>
      <c r="UQ432" s="97"/>
      <c r="UR432" s="97"/>
      <c r="US432" s="97"/>
      <c r="UT432" s="97"/>
      <c r="UU432" s="97"/>
      <c r="UV432" s="97"/>
      <c r="UW432" s="97"/>
      <c r="UX432" s="97"/>
      <c r="UY432" s="97"/>
      <c r="UZ432" s="97"/>
      <c r="VA432" s="97"/>
      <c r="VB432" s="97"/>
      <c r="VC432" s="97"/>
      <c r="VD432" s="97"/>
      <c r="VE432" s="97"/>
      <c r="VF432" s="97"/>
    </row>
    <row r="433" spans="1:578" s="98" customFormat="1" ht="15">
      <c r="A433" s="84">
        <v>59</v>
      </c>
      <c r="B433" s="29" t="s">
        <v>43</v>
      </c>
      <c r="C433" s="85" t="s">
        <v>44</v>
      </c>
      <c r="D433" s="86">
        <v>203</v>
      </c>
      <c r="E433" s="85" t="s">
        <v>45</v>
      </c>
      <c r="F433" s="29" t="s">
        <v>46</v>
      </c>
      <c r="G433" s="29" t="s">
        <v>1039</v>
      </c>
      <c r="H433" s="26" t="s">
        <v>1040</v>
      </c>
      <c r="I433" s="89">
        <v>39234</v>
      </c>
      <c r="J433" s="90" t="s">
        <v>251</v>
      </c>
      <c r="K433" s="90"/>
      <c r="L433" s="88">
        <v>40</v>
      </c>
      <c r="M433" s="88" t="s">
        <v>54</v>
      </c>
      <c r="N433" s="88" t="s">
        <v>59</v>
      </c>
      <c r="O433" s="36" t="s">
        <v>1034</v>
      </c>
      <c r="P433" s="87" t="s">
        <v>1190</v>
      </c>
      <c r="Q433" s="87" t="s">
        <v>1150</v>
      </c>
      <c r="R433" s="88">
        <v>1</v>
      </c>
      <c r="S433" s="92">
        <v>10419</v>
      </c>
      <c r="T433" s="92">
        <v>600</v>
      </c>
      <c r="U433" s="92"/>
      <c r="V433" s="91">
        <f t="shared" si="165"/>
        <v>11019</v>
      </c>
      <c r="W433" s="92"/>
      <c r="X433" s="92"/>
      <c r="Y433" s="92">
        <f t="shared" si="166"/>
        <v>11019</v>
      </c>
      <c r="Z433" s="92">
        <v>788</v>
      </c>
      <c r="AA433" s="92">
        <v>468</v>
      </c>
      <c r="AB433" s="92">
        <f>102.68*3</f>
        <v>308.04000000000002</v>
      </c>
      <c r="AC433" s="92">
        <f t="shared" si="167"/>
        <v>1928.3249999999998</v>
      </c>
      <c r="AD433" s="92">
        <f t="shared" si="168"/>
        <v>330.57</v>
      </c>
      <c r="AE433" s="92">
        <f t="shared" si="169"/>
        <v>561.96899999999994</v>
      </c>
      <c r="AF433" s="92">
        <f t="shared" si="170"/>
        <v>220.38</v>
      </c>
      <c r="AG433" s="92">
        <f t="shared" si="171"/>
        <v>2045.8333333333335</v>
      </c>
      <c r="AH433" s="92">
        <f t="shared" si="172"/>
        <v>20458.333333333336</v>
      </c>
      <c r="AI433" s="92">
        <f t="shared" si="173"/>
        <v>6137.5</v>
      </c>
      <c r="AJ433" s="92">
        <f t="shared" si="174"/>
        <v>18011.089555555554</v>
      </c>
      <c r="AK433" s="92">
        <f t="shared" si="175"/>
        <v>216133.07466666665</v>
      </c>
      <c r="AL433" s="92"/>
      <c r="AM433" s="92"/>
      <c r="AN433" s="92"/>
      <c r="AO433" s="92"/>
      <c r="AP433" s="97"/>
      <c r="AQ433" s="94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  <c r="BR433" s="97"/>
      <c r="BS433" s="97"/>
      <c r="BT433" s="97"/>
      <c r="BU433" s="97"/>
      <c r="BV433" s="97"/>
      <c r="BW433" s="97"/>
      <c r="BX433" s="97"/>
      <c r="BY433" s="97"/>
      <c r="BZ433" s="97"/>
      <c r="CA433" s="97"/>
      <c r="CB433" s="97"/>
      <c r="CC433" s="97"/>
      <c r="CD433" s="97"/>
      <c r="CE433" s="97"/>
      <c r="CF433" s="97"/>
      <c r="CG433" s="97"/>
      <c r="CH433" s="97"/>
      <c r="CI433" s="97"/>
      <c r="CJ433" s="97"/>
      <c r="CK433" s="97"/>
      <c r="CL433" s="97"/>
      <c r="CM433" s="97"/>
      <c r="CN433" s="97"/>
      <c r="CO433" s="97"/>
      <c r="CP433" s="97"/>
      <c r="CQ433" s="97"/>
      <c r="CR433" s="97"/>
      <c r="CS433" s="97"/>
      <c r="CT433" s="97"/>
      <c r="CU433" s="97"/>
      <c r="CV433" s="97"/>
      <c r="CW433" s="97"/>
      <c r="CX433" s="97"/>
      <c r="CY433" s="97"/>
      <c r="CZ433" s="97"/>
      <c r="DA433" s="97"/>
      <c r="DB433" s="97"/>
      <c r="DC433" s="97"/>
      <c r="DD433" s="97"/>
      <c r="DE433" s="97"/>
      <c r="DF433" s="97"/>
      <c r="DG433" s="97"/>
      <c r="DH433" s="97"/>
      <c r="DI433" s="97"/>
      <c r="DJ433" s="97"/>
      <c r="DK433" s="97"/>
      <c r="DL433" s="97"/>
      <c r="DM433" s="97"/>
      <c r="DN433" s="97"/>
      <c r="DO433" s="97"/>
      <c r="DP433" s="97"/>
      <c r="DQ433" s="97"/>
      <c r="DR433" s="97"/>
      <c r="DS433" s="97"/>
      <c r="DT433" s="97"/>
      <c r="DU433" s="97"/>
      <c r="DV433" s="97"/>
      <c r="DW433" s="97"/>
      <c r="DX433" s="97"/>
      <c r="DY433" s="97"/>
      <c r="DZ433" s="97"/>
      <c r="EA433" s="97"/>
      <c r="EB433" s="97"/>
      <c r="EC433" s="97"/>
      <c r="ED433" s="97"/>
      <c r="EE433" s="97"/>
      <c r="EF433" s="97"/>
      <c r="EG433" s="97"/>
      <c r="EH433" s="97"/>
      <c r="EI433" s="97"/>
      <c r="EJ433" s="97"/>
      <c r="EK433" s="97"/>
      <c r="EL433" s="97"/>
      <c r="EM433" s="97"/>
      <c r="EN433" s="97"/>
      <c r="EO433" s="97"/>
      <c r="EP433" s="97"/>
      <c r="EQ433" s="97"/>
      <c r="ER433" s="97"/>
      <c r="ES433" s="97"/>
      <c r="ET433" s="97"/>
      <c r="EU433" s="97"/>
      <c r="EV433" s="97"/>
      <c r="EW433" s="97"/>
      <c r="EX433" s="97"/>
      <c r="EY433" s="97"/>
      <c r="EZ433" s="97"/>
      <c r="FA433" s="97"/>
      <c r="FB433" s="97"/>
      <c r="FC433" s="97"/>
      <c r="FD433" s="97"/>
      <c r="FE433" s="97"/>
      <c r="FF433" s="97"/>
      <c r="FG433" s="97"/>
      <c r="FH433" s="97"/>
      <c r="FI433" s="97"/>
      <c r="FJ433" s="97"/>
      <c r="FK433" s="97"/>
      <c r="FL433" s="97"/>
      <c r="FM433" s="97"/>
      <c r="FN433" s="97"/>
      <c r="FO433" s="97"/>
      <c r="FP433" s="97"/>
      <c r="FQ433" s="97"/>
      <c r="FR433" s="97"/>
      <c r="FS433" s="97"/>
      <c r="FT433" s="97"/>
      <c r="FU433" s="97"/>
      <c r="FV433" s="97"/>
      <c r="FW433" s="97"/>
      <c r="FX433" s="97"/>
      <c r="FY433" s="97"/>
      <c r="FZ433" s="97"/>
      <c r="GA433" s="97"/>
      <c r="GB433" s="97"/>
      <c r="GC433" s="97"/>
      <c r="GD433" s="97"/>
      <c r="GE433" s="97"/>
      <c r="GF433" s="97"/>
      <c r="GG433" s="97"/>
      <c r="GH433" s="97"/>
      <c r="GI433" s="97"/>
      <c r="GJ433" s="97"/>
      <c r="GK433" s="97"/>
      <c r="GL433" s="97"/>
      <c r="GM433" s="97"/>
      <c r="GN433" s="97"/>
      <c r="GO433" s="97"/>
      <c r="GP433" s="97"/>
      <c r="GQ433" s="97"/>
      <c r="GR433" s="97"/>
      <c r="GS433" s="97"/>
      <c r="GT433" s="97"/>
      <c r="GU433" s="97"/>
      <c r="GV433" s="97"/>
      <c r="GW433" s="97"/>
      <c r="GX433" s="97"/>
      <c r="GY433" s="97"/>
      <c r="GZ433" s="97"/>
      <c r="HA433" s="97"/>
      <c r="HB433" s="97"/>
      <c r="HC433" s="97"/>
      <c r="HD433" s="97"/>
      <c r="HE433" s="97"/>
      <c r="HF433" s="97"/>
      <c r="HG433" s="97"/>
      <c r="HH433" s="97"/>
      <c r="HI433" s="97"/>
      <c r="HJ433" s="97"/>
      <c r="HK433" s="97"/>
      <c r="HL433" s="97"/>
      <c r="HM433" s="97"/>
      <c r="HN433" s="97"/>
      <c r="HO433" s="97"/>
      <c r="HP433" s="97"/>
      <c r="HQ433" s="97"/>
      <c r="HR433" s="97"/>
      <c r="HS433" s="97"/>
      <c r="HT433" s="97"/>
      <c r="HU433" s="97"/>
      <c r="HV433" s="97"/>
      <c r="HW433" s="97"/>
      <c r="HX433" s="97"/>
      <c r="HY433" s="97"/>
      <c r="HZ433" s="97"/>
      <c r="IA433" s="97"/>
      <c r="IB433" s="97"/>
      <c r="IC433" s="97"/>
      <c r="ID433" s="97"/>
      <c r="IE433" s="97"/>
      <c r="IF433" s="97"/>
      <c r="IG433" s="97"/>
      <c r="IH433" s="97"/>
      <c r="II433" s="97"/>
      <c r="IJ433" s="97"/>
      <c r="IK433" s="97"/>
      <c r="IL433" s="97"/>
      <c r="IM433" s="97"/>
      <c r="IN433" s="97"/>
      <c r="IO433" s="97"/>
      <c r="IP433" s="97"/>
      <c r="IQ433" s="97"/>
      <c r="IR433" s="97"/>
      <c r="IS433" s="97"/>
      <c r="IT433" s="97"/>
      <c r="IU433" s="97"/>
      <c r="IV433" s="97"/>
      <c r="IW433" s="97"/>
      <c r="IX433" s="97"/>
      <c r="IY433" s="97"/>
      <c r="IZ433" s="97"/>
      <c r="JA433" s="97"/>
      <c r="JB433" s="97"/>
      <c r="JC433" s="97"/>
      <c r="JD433" s="97"/>
      <c r="JE433" s="97"/>
      <c r="JF433" s="97"/>
      <c r="JG433" s="97"/>
      <c r="JH433" s="97"/>
      <c r="JI433" s="97"/>
      <c r="JJ433" s="97"/>
      <c r="JK433" s="97"/>
      <c r="JL433" s="97"/>
      <c r="JM433" s="97"/>
      <c r="JN433" s="97"/>
      <c r="JO433" s="97"/>
      <c r="JP433" s="97"/>
      <c r="JQ433" s="97"/>
      <c r="JR433" s="97"/>
      <c r="JS433" s="97"/>
      <c r="JT433" s="97"/>
      <c r="JU433" s="97"/>
      <c r="JV433" s="97"/>
      <c r="JW433" s="97"/>
      <c r="JX433" s="97"/>
      <c r="JY433" s="97"/>
      <c r="JZ433" s="97"/>
      <c r="KA433" s="97"/>
      <c r="KB433" s="97"/>
      <c r="KC433" s="97"/>
      <c r="KD433" s="97"/>
      <c r="KE433" s="97"/>
      <c r="KF433" s="97"/>
      <c r="KG433" s="97"/>
      <c r="KH433" s="97"/>
      <c r="KI433" s="97"/>
      <c r="KJ433" s="97"/>
      <c r="KK433" s="97"/>
      <c r="KL433" s="97"/>
      <c r="KM433" s="97"/>
      <c r="KN433" s="97"/>
      <c r="KO433" s="97"/>
      <c r="KP433" s="97"/>
      <c r="KQ433" s="97"/>
      <c r="KR433" s="97"/>
      <c r="KS433" s="97"/>
      <c r="KT433" s="97"/>
      <c r="KU433" s="97"/>
      <c r="KV433" s="97"/>
      <c r="KW433" s="97"/>
      <c r="KX433" s="97"/>
      <c r="KY433" s="97"/>
      <c r="KZ433" s="97"/>
      <c r="LA433" s="97"/>
      <c r="LB433" s="97"/>
      <c r="LC433" s="97"/>
      <c r="LD433" s="97"/>
      <c r="LE433" s="97"/>
      <c r="LF433" s="97"/>
      <c r="LG433" s="97"/>
      <c r="LH433" s="97"/>
      <c r="LI433" s="97"/>
      <c r="LJ433" s="97"/>
      <c r="LK433" s="97"/>
      <c r="LL433" s="97"/>
      <c r="LM433" s="97"/>
      <c r="LN433" s="97"/>
      <c r="LO433" s="97"/>
      <c r="LP433" s="97"/>
      <c r="LQ433" s="97"/>
      <c r="LR433" s="97"/>
      <c r="LS433" s="97"/>
      <c r="LT433" s="97"/>
      <c r="LU433" s="97"/>
      <c r="LV433" s="97"/>
      <c r="LW433" s="97"/>
      <c r="LX433" s="97"/>
      <c r="LY433" s="97"/>
      <c r="LZ433" s="97"/>
      <c r="MA433" s="97"/>
      <c r="MB433" s="97"/>
      <c r="MC433" s="97"/>
      <c r="MD433" s="97"/>
      <c r="ME433" s="97"/>
      <c r="MF433" s="97"/>
      <c r="MG433" s="97"/>
      <c r="MH433" s="97"/>
      <c r="MI433" s="97"/>
      <c r="MJ433" s="97"/>
      <c r="MK433" s="97"/>
      <c r="ML433" s="97"/>
      <c r="MM433" s="97"/>
      <c r="MN433" s="97"/>
      <c r="MO433" s="97"/>
      <c r="MP433" s="97"/>
      <c r="MQ433" s="97"/>
      <c r="MR433" s="97"/>
      <c r="MS433" s="97"/>
      <c r="MT433" s="97"/>
      <c r="MU433" s="97"/>
      <c r="MV433" s="97"/>
      <c r="MW433" s="97"/>
      <c r="MX433" s="97"/>
      <c r="MY433" s="97"/>
      <c r="MZ433" s="97"/>
      <c r="NA433" s="97"/>
      <c r="NB433" s="97"/>
      <c r="NC433" s="97"/>
      <c r="ND433" s="97"/>
      <c r="NE433" s="97"/>
      <c r="NF433" s="97"/>
      <c r="NG433" s="97"/>
      <c r="NH433" s="97"/>
      <c r="NI433" s="97"/>
      <c r="NJ433" s="97"/>
      <c r="NK433" s="97"/>
      <c r="NL433" s="97"/>
      <c r="NM433" s="97"/>
      <c r="NN433" s="97"/>
      <c r="NO433" s="97"/>
      <c r="NP433" s="97"/>
      <c r="NQ433" s="97"/>
      <c r="NR433" s="97"/>
      <c r="NS433" s="97"/>
      <c r="NT433" s="97"/>
      <c r="NU433" s="97"/>
      <c r="NV433" s="97"/>
      <c r="NW433" s="97"/>
      <c r="NX433" s="97"/>
      <c r="NY433" s="97"/>
      <c r="NZ433" s="97"/>
      <c r="OA433" s="97"/>
      <c r="OB433" s="97"/>
      <c r="OC433" s="97"/>
      <c r="OD433" s="97"/>
      <c r="OE433" s="97"/>
      <c r="OF433" s="97"/>
      <c r="OG433" s="97"/>
      <c r="OH433" s="97"/>
      <c r="OI433" s="97"/>
      <c r="OJ433" s="97"/>
      <c r="OK433" s="97"/>
      <c r="OL433" s="97"/>
      <c r="OM433" s="97"/>
      <c r="ON433" s="97"/>
      <c r="OO433" s="97"/>
      <c r="OP433" s="97"/>
      <c r="OQ433" s="97"/>
      <c r="OR433" s="97"/>
      <c r="OS433" s="97"/>
      <c r="OT433" s="97"/>
      <c r="OU433" s="97"/>
      <c r="OV433" s="97"/>
      <c r="OW433" s="97"/>
      <c r="OX433" s="97"/>
      <c r="OY433" s="97"/>
      <c r="OZ433" s="97"/>
      <c r="PA433" s="97"/>
      <c r="PB433" s="97"/>
      <c r="PC433" s="97"/>
      <c r="PD433" s="97"/>
      <c r="PE433" s="97"/>
      <c r="PF433" s="97"/>
      <c r="PG433" s="97"/>
      <c r="PH433" s="97"/>
      <c r="PI433" s="97"/>
      <c r="PJ433" s="97"/>
      <c r="PK433" s="97"/>
      <c r="PL433" s="97"/>
      <c r="PM433" s="97"/>
      <c r="PN433" s="97"/>
      <c r="PO433" s="97"/>
      <c r="PP433" s="97"/>
      <c r="PQ433" s="97"/>
      <c r="PR433" s="97"/>
      <c r="PS433" s="97"/>
      <c r="PT433" s="97"/>
      <c r="PU433" s="97"/>
      <c r="PV433" s="97"/>
      <c r="PW433" s="97"/>
      <c r="PX433" s="97"/>
      <c r="PY433" s="97"/>
      <c r="PZ433" s="97"/>
      <c r="QA433" s="97"/>
      <c r="QB433" s="97"/>
      <c r="QC433" s="97"/>
      <c r="QD433" s="97"/>
      <c r="QE433" s="97"/>
      <c r="QF433" s="97"/>
      <c r="QG433" s="97"/>
      <c r="QH433" s="97"/>
      <c r="QI433" s="97"/>
      <c r="QJ433" s="97"/>
      <c r="QK433" s="97"/>
      <c r="QL433" s="97"/>
      <c r="QM433" s="97"/>
      <c r="QN433" s="97"/>
      <c r="QO433" s="97"/>
      <c r="QP433" s="97"/>
      <c r="QQ433" s="97"/>
      <c r="QR433" s="97"/>
      <c r="QS433" s="97"/>
      <c r="QT433" s="97"/>
      <c r="QU433" s="97"/>
      <c r="QV433" s="97"/>
      <c r="QW433" s="97"/>
      <c r="QX433" s="97"/>
      <c r="QY433" s="97"/>
      <c r="QZ433" s="97"/>
      <c r="RA433" s="97"/>
      <c r="RB433" s="97"/>
      <c r="RC433" s="97"/>
      <c r="RD433" s="97"/>
      <c r="RE433" s="97"/>
      <c r="RF433" s="97"/>
      <c r="RG433" s="97"/>
      <c r="RH433" s="97"/>
      <c r="RI433" s="97"/>
      <c r="RJ433" s="97"/>
      <c r="RK433" s="97"/>
      <c r="RL433" s="97"/>
      <c r="RM433" s="97"/>
      <c r="RN433" s="97"/>
      <c r="RO433" s="97"/>
      <c r="RP433" s="97"/>
      <c r="RQ433" s="97"/>
      <c r="RR433" s="97"/>
      <c r="RS433" s="97"/>
      <c r="RT433" s="97"/>
      <c r="RU433" s="97"/>
      <c r="RV433" s="97"/>
      <c r="RW433" s="97"/>
      <c r="RX433" s="97"/>
      <c r="RY433" s="97"/>
      <c r="RZ433" s="97"/>
      <c r="SA433" s="97"/>
      <c r="SB433" s="97"/>
      <c r="SC433" s="97"/>
      <c r="SD433" s="97"/>
      <c r="SE433" s="97"/>
      <c r="SF433" s="97"/>
      <c r="SG433" s="97"/>
      <c r="SH433" s="97"/>
      <c r="SI433" s="97"/>
      <c r="SJ433" s="97"/>
      <c r="SK433" s="97"/>
      <c r="SL433" s="97"/>
      <c r="SM433" s="97"/>
      <c r="SN433" s="97"/>
      <c r="SO433" s="97"/>
      <c r="SP433" s="97"/>
      <c r="SQ433" s="97"/>
      <c r="SR433" s="97"/>
      <c r="SS433" s="97"/>
      <c r="ST433" s="97"/>
      <c r="SU433" s="97"/>
      <c r="SV433" s="97"/>
      <c r="SW433" s="97"/>
      <c r="SX433" s="97"/>
      <c r="SY433" s="97"/>
      <c r="SZ433" s="97"/>
      <c r="TA433" s="97"/>
      <c r="TB433" s="97"/>
      <c r="TC433" s="97"/>
      <c r="TD433" s="97"/>
      <c r="TE433" s="97"/>
      <c r="TF433" s="97"/>
      <c r="TG433" s="97"/>
      <c r="TH433" s="97"/>
      <c r="TI433" s="97"/>
      <c r="TJ433" s="97"/>
      <c r="TK433" s="97"/>
      <c r="TL433" s="97"/>
      <c r="TM433" s="97"/>
      <c r="TN433" s="97"/>
      <c r="TO433" s="97"/>
      <c r="TP433" s="97"/>
      <c r="TQ433" s="97"/>
      <c r="TR433" s="97"/>
      <c r="TS433" s="97"/>
      <c r="TT433" s="97"/>
      <c r="TU433" s="97"/>
      <c r="TV433" s="97"/>
      <c r="TW433" s="97"/>
      <c r="TX433" s="97"/>
      <c r="TY433" s="97"/>
      <c r="TZ433" s="97"/>
      <c r="UA433" s="97"/>
      <c r="UB433" s="97"/>
      <c r="UC433" s="97"/>
      <c r="UD433" s="97"/>
      <c r="UE433" s="97"/>
      <c r="UF433" s="97"/>
      <c r="UG433" s="97"/>
      <c r="UH433" s="97"/>
      <c r="UI433" s="97"/>
      <c r="UJ433" s="97"/>
      <c r="UK433" s="97"/>
      <c r="UL433" s="97"/>
      <c r="UM433" s="97"/>
      <c r="UN433" s="97"/>
      <c r="UO433" s="97"/>
      <c r="UP433" s="97"/>
      <c r="UQ433" s="97"/>
      <c r="UR433" s="97"/>
      <c r="US433" s="97"/>
      <c r="UT433" s="97"/>
      <c r="UU433" s="97"/>
      <c r="UV433" s="97"/>
      <c r="UW433" s="97"/>
      <c r="UX433" s="97"/>
      <c r="UY433" s="97"/>
      <c r="UZ433" s="97"/>
      <c r="VA433" s="97"/>
      <c r="VB433" s="97"/>
      <c r="VC433" s="97"/>
      <c r="VD433" s="97"/>
      <c r="VE433" s="97"/>
      <c r="VF433" s="97"/>
    </row>
    <row r="434" spans="1:578" s="98" customFormat="1" ht="15">
      <c r="A434" s="84">
        <v>60</v>
      </c>
      <c r="B434" s="29" t="s">
        <v>43</v>
      </c>
      <c r="C434" s="85" t="s">
        <v>44</v>
      </c>
      <c r="D434" s="86">
        <v>203</v>
      </c>
      <c r="E434" s="85" t="s">
        <v>45</v>
      </c>
      <c r="F434" s="29" t="s">
        <v>46</v>
      </c>
      <c r="G434" s="29" t="s">
        <v>1041</v>
      </c>
      <c r="H434" s="26" t="s">
        <v>1042</v>
      </c>
      <c r="I434" s="89">
        <v>37820</v>
      </c>
      <c r="J434" s="90" t="s">
        <v>251</v>
      </c>
      <c r="K434" s="90"/>
      <c r="L434" s="88">
        <v>40</v>
      </c>
      <c r="M434" s="88" t="s">
        <v>54</v>
      </c>
      <c r="N434" s="88" t="s">
        <v>59</v>
      </c>
      <c r="O434" s="36" t="s">
        <v>1034</v>
      </c>
      <c r="P434" s="87" t="s">
        <v>1190</v>
      </c>
      <c r="Q434" s="87" t="s">
        <v>1150</v>
      </c>
      <c r="R434" s="88">
        <v>1</v>
      </c>
      <c r="S434" s="92">
        <v>10419</v>
      </c>
      <c r="T434" s="92">
        <v>600</v>
      </c>
      <c r="U434" s="92"/>
      <c r="V434" s="91">
        <f t="shared" si="165"/>
        <v>11019</v>
      </c>
      <c r="W434" s="92"/>
      <c r="X434" s="92"/>
      <c r="Y434" s="92">
        <f t="shared" si="166"/>
        <v>11019</v>
      </c>
      <c r="Z434" s="92">
        <v>788</v>
      </c>
      <c r="AA434" s="92">
        <v>468</v>
      </c>
      <c r="AB434" s="93">
        <f>102.68*4</f>
        <v>410.72</v>
      </c>
      <c r="AC434" s="92">
        <f t="shared" si="167"/>
        <v>1928.3249999999998</v>
      </c>
      <c r="AD434" s="92">
        <f t="shared" si="168"/>
        <v>330.57</v>
      </c>
      <c r="AE434" s="92">
        <f t="shared" si="169"/>
        <v>561.96899999999994</v>
      </c>
      <c r="AF434" s="92">
        <f t="shared" si="170"/>
        <v>220.38</v>
      </c>
      <c r="AG434" s="92">
        <f t="shared" si="171"/>
        <v>2045.8333333333335</v>
      </c>
      <c r="AH434" s="92">
        <f t="shared" si="172"/>
        <v>20458.333333333336</v>
      </c>
      <c r="AI434" s="92">
        <f t="shared" si="173"/>
        <v>6137.5</v>
      </c>
      <c r="AJ434" s="92">
        <f t="shared" si="174"/>
        <v>18113.769555555551</v>
      </c>
      <c r="AK434" s="92">
        <f t="shared" si="175"/>
        <v>217365.2346666666</v>
      </c>
      <c r="AL434" s="92"/>
      <c r="AM434" s="92"/>
      <c r="AN434" s="92"/>
      <c r="AO434" s="92"/>
      <c r="AP434" s="97"/>
      <c r="AQ434" s="94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/>
      <c r="BV434" s="97"/>
      <c r="BW434" s="97"/>
      <c r="BX434" s="97"/>
      <c r="BY434" s="97"/>
      <c r="BZ434" s="97"/>
      <c r="CA434" s="97"/>
      <c r="CB434" s="97"/>
      <c r="CC434" s="97"/>
      <c r="CD434" s="97"/>
      <c r="CE434" s="97"/>
      <c r="CF434" s="97"/>
      <c r="CG434" s="97"/>
      <c r="CH434" s="97"/>
      <c r="CI434" s="97"/>
      <c r="CJ434" s="97"/>
      <c r="CK434" s="97"/>
      <c r="CL434" s="97"/>
      <c r="CM434" s="97"/>
      <c r="CN434" s="97"/>
      <c r="CO434" s="97"/>
      <c r="CP434" s="97"/>
      <c r="CQ434" s="97"/>
      <c r="CR434" s="97"/>
      <c r="CS434" s="97"/>
      <c r="CT434" s="97"/>
      <c r="CU434" s="97"/>
      <c r="CV434" s="97"/>
      <c r="CW434" s="97"/>
      <c r="CX434" s="97"/>
      <c r="CY434" s="97"/>
      <c r="CZ434" s="97"/>
      <c r="DA434" s="97"/>
      <c r="DB434" s="97"/>
      <c r="DC434" s="97"/>
      <c r="DD434" s="97"/>
      <c r="DE434" s="97"/>
      <c r="DF434" s="97"/>
      <c r="DG434" s="97"/>
      <c r="DH434" s="97"/>
      <c r="DI434" s="97"/>
      <c r="DJ434" s="97"/>
      <c r="DK434" s="97"/>
      <c r="DL434" s="97"/>
      <c r="DM434" s="97"/>
      <c r="DN434" s="97"/>
      <c r="DO434" s="97"/>
      <c r="DP434" s="97"/>
      <c r="DQ434" s="97"/>
      <c r="DR434" s="97"/>
      <c r="DS434" s="97"/>
      <c r="DT434" s="97"/>
      <c r="DU434" s="97"/>
      <c r="DV434" s="97"/>
      <c r="DW434" s="97"/>
      <c r="DX434" s="97"/>
      <c r="DY434" s="97"/>
      <c r="DZ434" s="97"/>
      <c r="EA434" s="97"/>
      <c r="EB434" s="97"/>
      <c r="EC434" s="97"/>
      <c r="ED434" s="97"/>
      <c r="EE434" s="97"/>
      <c r="EF434" s="97"/>
      <c r="EG434" s="97"/>
      <c r="EH434" s="97"/>
      <c r="EI434" s="97"/>
      <c r="EJ434" s="97"/>
      <c r="EK434" s="97"/>
      <c r="EL434" s="97"/>
      <c r="EM434" s="97"/>
      <c r="EN434" s="97"/>
      <c r="EO434" s="97"/>
      <c r="EP434" s="97"/>
      <c r="EQ434" s="97"/>
      <c r="ER434" s="97"/>
      <c r="ES434" s="97"/>
      <c r="ET434" s="97"/>
      <c r="EU434" s="97"/>
      <c r="EV434" s="97"/>
      <c r="EW434" s="97"/>
      <c r="EX434" s="97"/>
      <c r="EY434" s="97"/>
      <c r="EZ434" s="97"/>
      <c r="FA434" s="97"/>
      <c r="FB434" s="97"/>
      <c r="FC434" s="97"/>
      <c r="FD434" s="97"/>
      <c r="FE434" s="97"/>
      <c r="FF434" s="97"/>
      <c r="FG434" s="97"/>
      <c r="FH434" s="97"/>
      <c r="FI434" s="97"/>
      <c r="FJ434" s="97"/>
      <c r="FK434" s="97"/>
      <c r="FL434" s="97"/>
      <c r="FM434" s="97"/>
      <c r="FN434" s="97"/>
      <c r="FO434" s="97"/>
      <c r="FP434" s="97"/>
      <c r="FQ434" s="97"/>
      <c r="FR434" s="97"/>
      <c r="FS434" s="97"/>
      <c r="FT434" s="97"/>
      <c r="FU434" s="97"/>
      <c r="FV434" s="97"/>
      <c r="FW434" s="97"/>
      <c r="FX434" s="97"/>
      <c r="FY434" s="97"/>
      <c r="FZ434" s="97"/>
      <c r="GA434" s="97"/>
      <c r="GB434" s="97"/>
      <c r="GC434" s="97"/>
      <c r="GD434" s="97"/>
      <c r="GE434" s="97"/>
      <c r="GF434" s="97"/>
      <c r="GG434" s="97"/>
      <c r="GH434" s="97"/>
      <c r="GI434" s="97"/>
      <c r="GJ434" s="97"/>
      <c r="GK434" s="97"/>
      <c r="GL434" s="97"/>
      <c r="GM434" s="97"/>
      <c r="GN434" s="97"/>
      <c r="GO434" s="97"/>
      <c r="GP434" s="97"/>
      <c r="GQ434" s="97"/>
      <c r="GR434" s="97"/>
      <c r="GS434" s="97"/>
      <c r="GT434" s="97"/>
      <c r="GU434" s="97"/>
      <c r="GV434" s="97"/>
      <c r="GW434" s="97"/>
      <c r="GX434" s="97"/>
      <c r="GY434" s="97"/>
      <c r="GZ434" s="97"/>
      <c r="HA434" s="97"/>
      <c r="HB434" s="97"/>
      <c r="HC434" s="97"/>
      <c r="HD434" s="97"/>
      <c r="HE434" s="97"/>
      <c r="HF434" s="97"/>
      <c r="HG434" s="97"/>
      <c r="HH434" s="97"/>
      <c r="HI434" s="97"/>
      <c r="HJ434" s="97"/>
      <c r="HK434" s="97"/>
      <c r="HL434" s="97"/>
      <c r="HM434" s="97"/>
      <c r="HN434" s="97"/>
      <c r="HO434" s="97"/>
      <c r="HP434" s="97"/>
      <c r="HQ434" s="97"/>
      <c r="HR434" s="97"/>
      <c r="HS434" s="97"/>
      <c r="HT434" s="97"/>
      <c r="HU434" s="97"/>
      <c r="HV434" s="97"/>
      <c r="HW434" s="97"/>
      <c r="HX434" s="97"/>
      <c r="HY434" s="97"/>
      <c r="HZ434" s="97"/>
      <c r="IA434" s="97"/>
      <c r="IB434" s="97"/>
      <c r="IC434" s="97"/>
      <c r="ID434" s="97"/>
      <c r="IE434" s="97"/>
      <c r="IF434" s="97"/>
      <c r="IG434" s="97"/>
      <c r="IH434" s="97"/>
      <c r="II434" s="97"/>
      <c r="IJ434" s="97"/>
      <c r="IK434" s="97"/>
      <c r="IL434" s="97"/>
      <c r="IM434" s="97"/>
      <c r="IN434" s="97"/>
      <c r="IO434" s="97"/>
      <c r="IP434" s="97"/>
      <c r="IQ434" s="97"/>
      <c r="IR434" s="97"/>
      <c r="IS434" s="97"/>
      <c r="IT434" s="97"/>
      <c r="IU434" s="97"/>
      <c r="IV434" s="97"/>
      <c r="IW434" s="97"/>
      <c r="IX434" s="97"/>
      <c r="IY434" s="97"/>
      <c r="IZ434" s="97"/>
      <c r="JA434" s="97"/>
      <c r="JB434" s="97"/>
      <c r="JC434" s="97"/>
      <c r="JD434" s="97"/>
      <c r="JE434" s="97"/>
      <c r="JF434" s="97"/>
      <c r="JG434" s="97"/>
      <c r="JH434" s="97"/>
      <c r="JI434" s="97"/>
      <c r="JJ434" s="97"/>
      <c r="JK434" s="97"/>
      <c r="JL434" s="97"/>
      <c r="JM434" s="97"/>
      <c r="JN434" s="97"/>
      <c r="JO434" s="97"/>
      <c r="JP434" s="97"/>
      <c r="JQ434" s="97"/>
      <c r="JR434" s="97"/>
      <c r="JS434" s="97"/>
      <c r="JT434" s="97"/>
      <c r="JU434" s="97"/>
      <c r="JV434" s="97"/>
      <c r="JW434" s="97"/>
      <c r="JX434" s="97"/>
      <c r="JY434" s="97"/>
      <c r="JZ434" s="97"/>
      <c r="KA434" s="97"/>
      <c r="KB434" s="97"/>
      <c r="KC434" s="97"/>
      <c r="KD434" s="97"/>
      <c r="KE434" s="97"/>
      <c r="KF434" s="97"/>
      <c r="KG434" s="97"/>
      <c r="KH434" s="97"/>
      <c r="KI434" s="97"/>
      <c r="KJ434" s="97"/>
      <c r="KK434" s="97"/>
      <c r="KL434" s="97"/>
      <c r="KM434" s="97"/>
      <c r="KN434" s="97"/>
      <c r="KO434" s="97"/>
      <c r="KP434" s="97"/>
      <c r="KQ434" s="97"/>
      <c r="KR434" s="97"/>
      <c r="KS434" s="97"/>
      <c r="KT434" s="97"/>
      <c r="KU434" s="97"/>
      <c r="KV434" s="97"/>
      <c r="KW434" s="97"/>
      <c r="KX434" s="97"/>
      <c r="KY434" s="97"/>
      <c r="KZ434" s="97"/>
      <c r="LA434" s="97"/>
      <c r="LB434" s="97"/>
      <c r="LC434" s="97"/>
      <c r="LD434" s="97"/>
      <c r="LE434" s="97"/>
      <c r="LF434" s="97"/>
      <c r="LG434" s="97"/>
      <c r="LH434" s="97"/>
      <c r="LI434" s="97"/>
      <c r="LJ434" s="97"/>
      <c r="LK434" s="97"/>
      <c r="LL434" s="97"/>
      <c r="LM434" s="97"/>
      <c r="LN434" s="97"/>
      <c r="LO434" s="97"/>
      <c r="LP434" s="97"/>
      <c r="LQ434" s="97"/>
      <c r="LR434" s="97"/>
      <c r="LS434" s="97"/>
      <c r="LT434" s="97"/>
      <c r="LU434" s="97"/>
      <c r="LV434" s="97"/>
      <c r="LW434" s="97"/>
      <c r="LX434" s="97"/>
      <c r="LY434" s="97"/>
      <c r="LZ434" s="97"/>
      <c r="MA434" s="97"/>
      <c r="MB434" s="97"/>
      <c r="MC434" s="97"/>
      <c r="MD434" s="97"/>
      <c r="ME434" s="97"/>
      <c r="MF434" s="97"/>
      <c r="MG434" s="97"/>
      <c r="MH434" s="97"/>
      <c r="MI434" s="97"/>
      <c r="MJ434" s="97"/>
      <c r="MK434" s="97"/>
      <c r="ML434" s="97"/>
      <c r="MM434" s="97"/>
      <c r="MN434" s="97"/>
      <c r="MO434" s="97"/>
      <c r="MP434" s="97"/>
      <c r="MQ434" s="97"/>
      <c r="MR434" s="97"/>
      <c r="MS434" s="97"/>
      <c r="MT434" s="97"/>
      <c r="MU434" s="97"/>
      <c r="MV434" s="97"/>
      <c r="MW434" s="97"/>
      <c r="MX434" s="97"/>
      <c r="MY434" s="97"/>
      <c r="MZ434" s="97"/>
      <c r="NA434" s="97"/>
      <c r="NB434" s="97"/>
      <c r="NC434" s="97"/>
      <c r="ND434" s="97"/>
      <c r="NE434" s="97"/>
      <c r="NF434" s="97"/>
      <c r="NG434" s="97"/>
      <c r="NH434" s="97"/>
      <c r="NI434" s="97"/>
      <c r="NJ434" s="97"/>
      <c r="NK434" s="97"/>
      <c r="NL434" s="97"/>
      <c r="NM434" s="97"/>
      <c r="NN434" s="97"/>
      <c r="NO434" s="97"/>
      <c r="NP434" s="97"/>
      <c r="NQ434" s="97"/>
      <c r="NR434" s="97"/>
      <c r="NS434" s="97"/>
      <c r="NT434" s="97"/>
      <c r="NU434" s="97"/>
      <c r="NV434" s="97"/>
      <c r="NW434" s="97"/>
      <c r="NX434" s="97"/>
      <c r="NY434" s="97"/>
      <c r="NZ434" s="97"/>
      <c r="OA434" s="97"/>
      <c r="OB434" s="97"/>
      <c r="OC434" s="97"/>
      <c r="OD434" s="97"/>
      <c r="OE434" s="97"/>
      <c r="OF434" s="97"/>
      <c r="OG434" s="97"/>
      <c r="OH434" s="97"/>
      <c r="OI434" s="97"/>
      <c r="OJ434" s="97"/>
      <c r="OK434" s="97"/>
      <c r="OL434" s="97"/>
      <c r="OM434" s="97"/>
      <c r="ON434" s="97"/>
      <c r="OO434" s="97"/>
      <c r="OP434" s="97"/>
      <c r="OQ434" s="97"/>
      <c r="OR434" s="97"/>
      <c r="OS434" s="97"/>
      <c r="OT434" s="97"/>
      <c r="OU434" s="97"/>
      <c r="OV434" s="97"/>
      <c r="OW434" s="97"/>
      <c r="OX434" s="97"/>
      <c r="OY434" s="97"/>
      <c r="OZ434" s="97"/>
      <c r="PA434" s="97"/>
      <c r="PB434" s="97"/>
      <c r="PC434" s="97"/>
      <c r="PD434" s="97"/>
      <c r="PE434" s="97"/>
      <c r="PF434" s="97"/>
      <c r="PG434" s="97"/>
      <c r="PH434" s="97"/>
      <c r="PI434" s="97"/>
      <c r="PJ434" s="97"/>
      <c r="PK434" s="97"/>
      <c r="PL434" s="97"/>
      <c r="PM434" s="97"/>
      <c r="PN434" s="97"/>
      <c r="PO434" s="97"/>
      <c r="PP434" s="97"/>
      <c r="PQ434" s="97"/>
      <c r="PR434" s="97"/>
      <c r="PS434" s="97"/>
      <c r="PT434" s="97"/>
      <c r="PU434" s="97"/>
      <c r="PV434" s="97"/>
      <c r="PW434" s="97"/>
      <c r="PX434" s="97"/>
      <c r="PY434" s="97"/>
      <c r="PZ434" s="97"/>
      <c r="QA434" s="97"/>
      <c r="QB434" s="97"/>
      <c r="QC434" s="97"/>
      <c r="QD434" s="97"/>
      <c r="QE434" s="97"/>
      <c r="QF434" s="97"/>
      <c r="QG434" s="97"/>
      <c r="QH434" s="97"/>
      <c r="QI434" s="97"/>
      <c r="QJ434" s="97"/>
      <c r="QK434" s="97"/>
      <c r="QL434" s="97"/>
      <c r="QM434" s="97"/>
      <c r="QN434" s="97"/>
      <c r="QO434" s="97"/>
      <c r="QP434" s="97"/>
      <c r="QQ434" s="97"/>
      <c r="QR434" s="97"/>
      <c r="QS434" s="97"/>
      <c r="QT434" s="97"/>
      <c r="QU434" s="97"/>
      <c r="QV434" s="97"/>
      <c r="QW434" s="97"/>
      <c r="QX434" s="97"/>
      <c r="QY434" s="97"/>
      <c r="QZ434" s="97"/>
      <c r="RA434" s="97"/>
      <c r="RB434" s="97"/>
      <c r="RC434" s="97"/>
      <c r="RD434" s="97"/>
      <c r="RE434" s="97"/>
      <c r="RF434" s="97"/>
      <c r="RG434" s="97"/>
      <c r="RH434" s="97"/>
      <c r="RI434" s="97"/>
      <c r="RJ434" s="97"/>
      <c r="RK434" s="97"/>
      <c r="RL434" s="97"/>
      <c r="RM434" s="97"/>
      <c r="RN434" s="97"/>
      <c r="RO434" s="97"/>
      <c r="RP434" s="97"/>
      <c r="RQ434" s="97"/>
      <c r="RR434" s="97"/>
      <c r="RS434" s="97"/>
      <c r="RT434" s="97"/>
      <c r="RU434" s="97"/>
      <c r="RV434" s="97"/>
      <c r="RW434" s="97"/>
      <c r="RX434" s="97"/>
      <c r="RY434" s="97"/>
      <c r="RZ434" s="97"/>
      <c r="SA434" s="97"/>
      <c r="SB434" s="97"/>
      <c r="SC434" s="97"/>
      <c r="SD434" s="97"/>
      <c r="SE434" s="97"/>
      <c r="SF434" s="97"/>
      <c r="SG434" s="97"/>
      <c r="SH434" s="97"/>
      <c r="SI434" s="97"/>
      <c r="SJ434" s="97"/>
      <c r="SK434" s="97"/>
      <c r="SL434" s="97"/>
      <c r="SM434" s="97"/>
      <c r="SN434" s="97"/>
      <c r="SO434" s="97"/>
      <c r="SP434" s="97"/>
      <c r="SQ434" s="97"/>
      <c r="SR434" s="97"/>
      <c r="SS434" s="97"/>
      <c r="ST434" s="97"/>
      <c r="SU434" s="97"/>
      <c r="SV434" s="97"/>
      <c r="SW434" s="97"/>
      <c r="SX434" s="97"/>
      <c r="SY434" s="97"/>
      <c r="SZ434" s="97"/>
      <c r="TA434" s="97"/>
      <c r="TB434" s="97"/>
      <c r="TC434" s="97"/>
      <c r="TD434" s="97"/>
      <c r="TE434" s="97"/>
      <c r="TF434" s="97"/>
      <c r="TG434" s="97"/>
      <c r="TH434" s="97"/>
      <c r="TI434" s="97"/>
      <c r="TJ434" s="97"/>
      <c r="TK434" s="97"/>
      <c r="TL434" s="97"/>
      <c r="TM434" s="97"/>
      <c r="TN434" s="97"/>
      <c r="TO434" s="97"/>
      <c r="TP434" s="97"/>
      <c r="TQ434" s="97"/>
      <c r="TR434" s="97"/>
      <c r="TS434" s="97"/>
      <c r="TT434" s="97"/>
      <c r="TU434" s="97"/>
      <c r="TV434" s="97"/>
      <c r="TW434" s="97"/>
      <c r="TX434" s="97"/>
      <c r="TY434" s="97"/>
      <c r="TZ434" s="97"/>
      <c r="UA434" s="97"/>
      <c r="UB434" s="97"/>
      <c r="UC434" s="97"/>
      <c r="UD434" s="97"/>
      <c r="UE434" s="97"/>
      <c r="UF434" s="97"/>
      <c r="UG434" s="97"/>
      <c r="UH434" s="97"/>
      <c r="UI434" s="97"/>
      <c r="UJ434" s="97"/>
      <c r="UK434" s="97"/>
      <c r="UL434" s="97"/>
      <c r="UM434" s="97"/>
      <c r="UN434" s="97"/>
      <c r="UO434" s="97"/>
      <c r="UP434" s="97"/>
      <c r="UQ434" s="97"/>
      <c r="UR434" s="97"/>
      <c r="US434" s="97"/>
      <c r="UT434" s="97"/>
      <c r="UU434" s="97"/>
      <c r="UV434" s="97"/>
      <c r="UW434" s="97"/>
      <c r="UX434" s="97"/>
      <c r="UY434" s="97"/>
      <c r="UZ434" s="97"/>
      <c r="VA434" s="97"/>
      <c r="VB434" s="97"/>
      <c r="VC434" s="97"/>
      <c r="VD434" s="97"/>
      <c r="VE434" s="97"/>
      <c r="VF434" s="97"/>
    </row>
    <row r="435" spans="1:578" s="98" customFormat="1" ht="15">
      <c r="A435" s="84">
        <v>61</v>
      </c>
      <c r="B435" s="29" t="s">
        <v>43</v>
      </c>
      <c r="C435" s="85" t="s">
        <v>44</v>
      </c>
      <c r="D435" s="86">
        <v>203</v>
      </c>
      <c r="E435" s="85" t="s">
        <v>45</v>
      </c>
      <c r="F435" s="29" t="s">
        <v>46</v>
      </c>
      <c r="G435" s="29" t="s">
        <v>1043</v>
      </c>
      <c r="H435" s="26" t="s">
        <v>1044</v>
      </c>
      <c r="I435" s="89">
        <v>40784</v>
      </c>
      <c r="J435" s="90" t="s">
        <v>251</v>
      </c>
      <c r="K435" s="90"/>
      <c r="L435" s="88">
        <v>40</v>
      </c>
      <c r="M435" s="88" t="s">
        <v>54</v>
      </c>
      <c r="N435" s="88" t="s">
        <v>59</v>
      </c>
      <c r="O435" s="36" t="s">
        <v>1034</v>
      </c>
      <c r="P435" s="87" t="s">
        <v>1190</v>
      </c>
      <c r="Q435" s="87" t="s">
        <v>1150</v>
      </c>
      <c r="R435" s="88">
        <v>1</v>
      </c>
      <c r="S435" s="92">
        <v>10419</v>
      </c>
      <c r="T435" s="92">
        <v>600</v>
      </c>
      <c r="U435" s="92"/>
      <c r="V435" s="91">
        <f t="shared" si="165"/>
        <v>11019</v>
      </c>
      <c r="W435" s="92"/>
      <c r="X435" s="92"/>
      <c r="Y435" s="92">
        <f t="shared" si="166"/>
        <v>11019</v>
      </c>
      <c r="Z435" s="92">
        <v>788</v>
      </c>
      <c r="AA435" s="92">
        <v>468</v>
      </c>
      <c r="AB435" s="93">
        <f>102.68*2</f>
        <v>205.36</v>
      </c>
      <c r="AC435" s="92">
        <f t="shared" si="167"/>
        <v>1928.3249999999998</v>
      </c>
      <c r="AD435" s="92">
        <f t="shared" si="168"/>
        <v>330.57</v>
      </c>
      <c r="AE435" s="92">
        <f t="shared" si="169"/>
        <v>561.96899999999994</v>
      </c>
      <c r="AF435" s="92">
        <f t="shared" si="170"/>
        <v>220.38</v>
      </c>
      <c r="AG435" s="92">
        <f t="shared" si="171"/>
        <v>2045.8333333333335</v>
      </c>
      <c r="AH435" s="92">
        <f t="shared" si="172"/>
        <v>20458.333333333336</v>
      </c>
      <c r="AI435" s="92">
        <f t="shared" si="173"/>
        <v>6137.5</v>
      </c>
      <c r="AJ435" s="92">
        <f t="shared" si="174"/>
        <v>17908.409555555554</v>
      </c>
      <c r="AK435" s="92">
        <f t="shared" si="175"/>
        <v>214900.91466666665</v>
      </c>
      <c r="AL435" s="92"/>
      <c r="AM435" s="92"/>
      <c r="AN435" s="92"/>
      <c r="AO435" s="92"/>
      <c r="AP435" s="97"/>
      <c r="AQ435" s="94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7"/>
      <c r="BQ435" s="97"/>
      <c r="BR435" s="97"/>
      <c r="BS435" s="97"/>
      <c r="BT435" s="97"/>
      <c r="BU435" s="97"/>
      <c r="BV435" s="97"/>
      <c r="BW435" s="97"/>
      <c r="BX435" s="97"/>
      <c r="BY435" s="97"/>
      <c r="BZ435" s="97"/>
      <c r="CA435" s="97"/>
      <c r="CB435" s="97"/>
      <c r="CC435" s="97"/>
      <c r="CD435" s="97"/>
      <c r="CE435" s="97"/>
      <c r="CF435" s="97"/>
      <c r="CG435" s="97"/>
      <c r="CH435" s="97"/>
      <c r="CI435" s="97"/>
      <c r="CJ435" s="97"/>
      <c r="CK435" s="97"/>
      <c r="CL435" s="97"/>
      <c r="CM435" s="97"/>
      <c r="CN435" s="97"/>
      <c r="CO435" s="97"/>
      <c r="CP435" s="97"/>
      <c r="CQ435" s="97"/>
      <c r="CR435" s="97"/>
      <c r="CS435" s="97"/>
      <c r="CT435" s="97"/>
      <c r="CU435" s="97"/>
      <c r="CV435" s="97"/>
      <c r="CW435" s="97"/>
      <c r="CX435" s="97"/>
      <c r="CY435" s="97"/>
      <c r="CZ435" s="97"/>
      <c r="DA435" s="97"/>
      <c r="DB435" s="97"/>
      <c r="DC435" s="97"/>
      <c r="DD435" s="97"/>
      <c r="DE435" s="97"/>
      <c r="DF435" s="97"/>
      <c r="DG435" s="97"/>
      <c r="DH435" s="97"/>
      <c r="DI435" s="97"/>
      <c r="DJ435" s="97"/>
      <c r="DK435" s="97"/>
      <c r="DL435" s="97"/>
      <c r="DM435" s="97"/>
      <c r="DN435" s="97"/>
      <c r="DO435" s="97"/>
      <c r="DP435" s="97"/>
      <c r="DQ435" s="97"/>
      <c r="DR435" s="97"/>
      <c r="DS435" s="97"/>
      <c r="DT435" s="97"/>
      <c r="DU435" s="97"/>
      <c r="DV435" s="97"/>
      <c r="DW435" s="97"/>
      <c r="DX435" s="97"/>
      <c r="DY435" s="97"/>
      <c r="DZ435" s="97"/>
      <c r="EA435" s="97"/>
      <c r="EB435" s="97"/>
      <c r="EC435" s="97"/>
      <c r="ED435" s="97"/>
      <c r="EE435" s="97"/>
      <c r="EF435" s="97"/>
      <c r="EG435" s="97"/>
      <c r="EH435" s="97"/>
      <c r="EI435" s="97"/>
      <c r="EJ435" s="97"/>
      <c r="EK435" s="97"/>
      <c r="EL435" s="97"/>
      <c r="EM435" s="97"/>
      <c r="EN435" s="97"/>
      <c r="EO435" s="97"/>
      <c r="EP435" s="97"/>
      <c r="EQ435" s="97"/>
      <c r="ER435" s="97"/>
      <c r="ES435" s="97"/>
      <c r="ET435" s="97"/>
      <c r="EU435" s="97"/>
      <c r="EV435" s="97"/>
      <c r="EW435" s="97"/>
      <c r="EX435" s="97"/>
      <c r="EY435" s="97"/>
      <c r="EZ435" s="97"/>
      <c r="FA435" s="97"/>
      <c r="FB435" s="97"/>
      <c r="FC435" s="97"/>
      <c r="FD435" s="97"/>
      <c r="FE435" s="97"/>
      <c r="FF435" s="97"/>
      <c r="FG435" s="97"/>
      <c r="FH435" s="97"/>
      <c r="FI435" s="97"/>
      <c r="FJ435" s="97"/>
      <c r="FK435" s="97"/>
      <c r="FL435" s="97"/>
      <c r="FM435" s="97"/>
      <c r="FN435" s="97"/>
      <c r="FO435" s="97"/>
      <c r="FP435" s="97"/>
      <c r="FQ435" s="97"/>
      <c r="FR435" s="97"/>
      <c r="FS435" s="97"/>
      <c r="FT435" s="97"/>
      <c r="FU435" s="97"/>
      <c r="FV435" s="97"/>
      <c r="FW435" s="97"/>
      <c r="FX435" s="97"/>
      <c r="FY435" s="97"/>
      <c r="FZ435" s="97"/>
      <c r="GA435" s="97"/>
      <c r="GB435" s="97"/>
      <c r="GC435" s="97"/>
      <c r="GD435" s="97"/>
      <c r="GE435" s="97"/>
      <c r="GF435" s="97"/>
      <c r="GG435" s="97"/>
      <c r="GH435" s="97"/>
      <c r="GI435" s="97"/>
      <c r="GJ435" s="97"/>
      <c r="GK435" s="97"/>
      <c r="GL435" s="97"/>
      <c r="GM435" s="97"/>
      <c r="GN435" s="97"/>
      <c r="GO435" s="97"/>
      <c r="GP435" s="97"/>
      <c r="GQ435" s="97"/>
      <c r="GR435" s="97"/>
      <c r="GS435" s="97"/>
      <c r="GT435" s="97"/>
      <c r="GU435" s="97"/>
      <c r="GV435" s="97"/>
      <c r="GW435" s="97"/>
      <c r="GX435" s="97"/>
      <c r="GY435" s="97"/>
      <c r="GZ435" s="97"/>
      <c r="HA435" s="97"/>
      <c r="HB435" s="97"/>
      <c r="HC435" s="97"/>
      <c r="HD435" s="97"/>
      <c r="HE435" s="97"/>
      <c r="HF435" s="97"/>
      <c r="HG435" s="97"/>
      <c r="HH435" s="97"/>
      <c r="HI435" s="97"/>
      <c r="HJ435" s="97"/>
      <c r="HK435" s="97"/>
      <c r="HL435" s="97"/>
      <c r="HM435" s="97"/>
      <c r="HN435" s="97"/>
      <c r="HO435" s="97"/>
      <c r="HP435" s="97"/>
      <c r="HQ435" s="97"/>
      <c r="HR435" s="97"/>
      <c r="HS435" s="97"/>
      <c r="HT435" s="97"/>
      <c r="HU435" s="97"/>
      <c r="HV435" s="97"/>
      <c r="HW435" s="97"/>
      <c r="HX435" s="97"/>
      <c r="HY435" s="97"/>
      <c r="HZ435" s="97"/>
      <c r="IA435" s="97"/>
      <c r="IB435" s="97"/>
      <c r="IC435" s="97"/>
      <c r="ID435" s="97"/>
      <c r="IE435" s="97"/>
      <c r="IF435" s="97"/>
      <c r="IG435" s="97"/>
      <c r="IH435" s="97"/>
      <c r="II435" s="97"/>
      <c r="IJ435" s="97"/>
      <c r="IK435" s="97"/>
      <c r="IL435" s="97"/>
      <c r="IM435" s="97"/>
      <c r="IN435" s="97"/>
      <c r="IO435" s="97"/>
      <c r="IP435" s="97"/>
      <c r="IQ435" s="97"/>
      <c r="IR435" s="97"/>
      <c r="IS435" s="97"/>
      <c r="IT435" s="97"/>
      <c r="IU435" s="97"/>
      <c r="IV435" s="97"/>
      <c r="IW435" s="97"/>
      <c r="IX435" s="97"/>
      <c r="IY435" s="97"/>
      <c r="IZ435" s="97"/>
      <c r="JA435" s="97"/>
      <c r="JB435" s="97"/>
      <c r="JC435" s="97"/>
      <c r="JD435" s="97"/>
      <c r="JE435" s="97"/>
      <c r="JF435" s="97"/>
      <c r="JG435" s="97"/>
      <c r="JH435" s="97"/>
      <c r="JI435" s="97"/>
      <c r="JJ435" s="97"/>
      <c r="JK435" s="97"/>
      <c r="JL435" s="97"/>
      <c r="JM435" s="97"/>
      <c r="JN435" s="97"/>
      <c r="JO435" s="97"/>
      <c r="JP435" s="97"/>
      <c r="JQ435" s="97"/>
      <c r="JR435" s="97"/>
      <c r="JS435" s="97"/>
      <c r="JT435" s="97"/>
      <c r="JU435" s="97"/>
      <c r="JV435" s="97"/>
      <c r="JW435" s="97"/>
      <c r="JX435" s="97"/>
      <c r="JY435" s="97"/>
      <c r="JZ435" s="97"/>
      <c r="KA435" s="97"/>
      <c r="KB435" s="97"/>
      <c r="KC435" s="97"/>
      <c r="KD435" s="97"/>
      <c r="KE435" s="97"/>
      <c r="KF435" s="97"/>
      <c r="KG435" s="97"/>
      <c r="KH435" s="97"/>
      <c r="KI435" s="97"/>
      <c r="KJ435" s="97"/>
      <c r="KK435" s="97"/>
      <c r="KL435" s="97"/>
      <c r="KM435" s="97"/>
      <c r="KN435" s="97"/>
      <c r="KO435" s="97"/>
      <c r="KP435" s="97"/>
      <c r="KQ435" s="97"/>
      <c r="KR435" s="97"/>
      <c r="KS435" s="97"/>
      <c r="KT435" s="97"/>
      <c r="KU435" s="97"/>
      <c r="KV435" s="97"/>
      <c r="KW435" s="97"/>
      <c r="KX435" s="97"/>
      <c r="KY435" s="97"/>
      <c r="KZ435" s="97"/>
      <c r="LA435" s="97"/>
      <c r="LB435" s="97"/>
      <c r="LC435" s="97"/>
      <c r="LD435" s="97"/>
      <c r="LE435" s="97"/>
      <c r="LF435" s="97"/>
      <c r="LG435" s="97"/>
      <c r="LH435" s="97"/>
      <c r="LI435" s="97"/>
      <c r="LJ435" s="97"/>
      <c r="LK435" s="97"/>
      <c r="LL435" s="97"/>
      <c r="LM435" s="97"/>
      <c r="LN435" s="97"/>
      <c r="LO435" s="97"/>
      <c r="LP435" s="97"/>
      <c r="LQ435" s="97"/>
      <c r="LR435" s="97"/>
      <c r="LS435" s="97"/>
      <c r="LT435" s="97"/>
      <c r="LU435" s="97"/>
      <c r="LV435" s="97"/>
      <c r="LW435" s="97"/>
      <c r="LX435" s="97"/>
      <c r="LY435" s="97"/>
      <c r="LZ435" s="97"/>
      <c r="MA435" s="97"/>
      <c r="MB435" s="97"/>
      <c r="MC435" s="97"/>
      <c r="MD435" s="97"/>
      <c r="ME435" s="97"/>
      <c r="MF435" s="97"/>
      <c r="MG435" s="97"/>
      <c r="MH435" s="97"/>
      <c r="MI435" s="97"/>
      <c r="MJ435" s="97"/>
      <c r="MK435" s="97"/>
      <c r="ML435" s="97"/>
      <c r="MM435" s="97"/>
      <c r="MN435" s="97"/>
      <c r="MO435" s="97"/>
      <c r="MP435" s="97"/>
      <c r="MQ435" s="97"/>
      <c r="MR435" s="97"/>
      <c r="MS435" s="97"/>
      <c r="MT435" s="97"/>
      <c r="MU435" s="97"/>
      <c r="MV435" s="97"/>
      <c r="MW435" s="97"/>
      <c r="MX435" s="97"/>
      <c r="MY435" s="97"/>
      <c r="MZ435" s="97"/>
      <c r="NA435" s="97"/>
      <c r="NB435" s="97"/>
      <c r="NC435" s="97"/>
      <c r="ND435" s="97"/>
      <c r="NE435" s="97"/>
      <c r="NF435" s="97"/>
      <c r="NG435" s="97"/>
      <c r="NH435" s="97"/>
      <c r="NI435" s="97"/>
      <c r="NJ435" s="97"/>
      <c r="NK435" s="97"/>
      <c r="NL435" s="97"/>
      <c r="NM435" s="97"/>
      <c r="NN435" s="97"/>
      <c r="NO435" s="97"/>
      <c r="NP435" s="97"/>
      <c r="NQ435" s="97"/>
      <c r="NR435" s="97"/>
      <c r="NS435" s="97"/>
      <c r="NT435" s="97"/>
      <c r="NU435" s="97"/>
      <c r="NV435" s="97"/>
      <c r="NW435" s="97"/>
      <c r="NX435" s="97"/>
      <c r="NY435" s="97"/>
      <c r="NZ435" s="97"/>
      <c r="OA435" s="97"/>
      <c r="OB435" s="97"/>
      <c r="OC435" s="97"/>
      <c r="OD435" s="97"/>
      <c r="OE435" s="97"/>
      <c r="OF435" s="97"/>
      <c r="OG435" s="97"/>
      <c r="OH435" s="97"/>
      <c r="OI435" s="97"/>
      <c r="OJ435" s="97"/>
      <c r="OK435" s="97"/>
      <c r="OL435" s="97"/>
      <c r="OM435" s="97"/>
      <c r="ON435" s="97"/>
      <c r="OO435" s="97"/>
      <c r="OP435" s="97"/>
      <c r="OQ435" s="97"/>
      <c r="OR435" s="97"/>
      <c r="OS435" s="97"/>
      <c r="OT435" s="97"/>
      <c r="OU435" s="97"/>
      <c r="OV435" s="97"/>
      <c r="OW435" s="97"/>
      <c r="OX435" s="97"/>
      <c r="OY435" s="97"/>
      <c r="OZ435" s="97"/>
      <c r="PA435" s="97"/>
      <c r="PB435" s="97"/>
      <c r="PC435" s="97"/>
      <c r="PD435" s="97"/>
      <c r="PE435" s="97"/>
      <c r="PF435" s="97"/>
      <c r="PG435" s="97"/>
      <c r="PH435" s="97"/>
      <c r="PI435" s="97"/>
      <c r="PJ435" s="97"/>
      <c r="PK435" s="97"/>
      <c r="PL435" s="97"/>
      <c r="PM435" s="97"/>
      <c r="PN435" s="97"/>
      <c r="PO435" s="97"/>
      <c r="PP435" s="97"/>
      <c r="PQ435" s="97"/>
      <c r="PR435" s="97"/>
      <c r="PS435" s="97"/>
      <c r="PT435" s="97"/>
      <c r="PU435" s="97"/>
      <c r="PV435" s="97"/>
      <c r="PW435" s="97"/>
      <c r="PX435" s="97"/>
      <c r="PY435" s="97"/>
      <c r="PZ435" s="97"/>
      <c r="QA435" s="97"/>
      <c r="QB435" s="97"/>
      <c r="QC435" s="97"/>
      <c r="QD435" s="97"/>
      <c r="QE435" s="97"/>
      <c r="QF435" s="97"/>
      <c r="QG435" s="97"/>
      <c r="QH435" s="97"/>
      <c r="QI435" s="97"/>
      <c r="QJ435" s="97"/>
      <c r="QK435" s="97"/>
      <c r="QL435" s="97"/>
      <c r="QM435" s="97"/>
      <c r="QN435" s="97"/>
      <c r="QO435" s="97"/>
      <c r="QP435" s="97"/>
      <c r="QQ435" s="97"/>
      <c r="QR435" s="97"/>
      <c r="QS435" s="97"/>
      <c r="QT435" s="97"/>
      <c r="QU435" s="97"/>
      <c r="QV435" s="97"/>
      <c r="QW435" s="97"/>
      <c r="QX435" s="97"/>
      <c r="QY435" s="97"/>
      <c r="QZ435" s="97"/>
      <c r="RA435" s="97"/>
      <c r="RB435" s="97"/>
      <c r="RC435" s="97"/>
      <c r="RD435" s="97"/>
      <c r="RE435" s="97"/>
      <c r="RF435" s="97"/>
      <c r="RG435" s="97"/>
      <c r="RH435" s="97"/>
      <c r="RI435" s="97"/>
      <c r="RJ435" s="97"/>
      <c r="RK435" s="97"/>
      <c r="RL435" s="97"/>
      <c r="RM435" s="97"/>
      <c r="RN435" s="97"/>
      <c r="RO435" s="97"/>
      <c r="RP435" s="97"/>
      <c r="RQ435" s="97"/>
      <c r="RR435" s="97"/>
      <c r="RS435" s="97"/>
      <c r="RT435" s="97"/>
      <c r="RU435" s="97"/>
      <c r="RV435" s="97"/>
      <c r="RW435" s="97"/>
      <c r="RX435" s="97"/>
      <c r="RY435" s="97"/>
      <c r="RZ435" s="97"/>
      <c r="SA435" s="97"/>
      <c r="SB435" s="97"/>
      <c r="SC435" s="97"/>
      <c r="SD435" s="97"/>
      <c r="SE435" s="97"/>
      <c r="SF435" s="97"/>
      <c r="SG435" s="97"/>
      <c r="SH435" s="97"/>
      <c r="SI435" s="97"/>
      <c r="SJ435" s="97"/>
      <c r="SK435" s="97"/>
      <c r="SL435" s="97"/>
      <c r="SM435" s="97"/>
      <c r="SN435" s="97"/>
      <c r="SO435" s="97"/>
      <c r="SP435" s="97"/>
      <c r="SQ435" s="97"/>
      <c r="SR435" s="97"/>
      <c r="SS435" s="97"/>
      <c r="ST435" s="97"/>
      <c r="SU435" s="97"/>
      <c r="SV435" s="97"/>
      <c r="SW435" s="97"/>
      <c r="SX435" s="97"/>
      <c r="SY435" s="97"/>
      <c r="SZ435" s="97"/>
      <c r="TA435" s="97"/>
      <c r="TB435" s="97"/>
      <c r="TC435" s="97"/>
      <c r="TD435" s="97"/>
      <c r="TE435" s="97"/>
      <c r="TF435" s="97"/>
      <c r="TG435" s="97"/>
      <c r="TH435" s="97"/>
      <c r="TI435" s="97"/>
      <c r="TJ435" s="97"/>
      <c r="TK435" s="97"/>
      <c r="TL435" s="97"/>
      <c r="TM435" s="97"/>
      <c r="TN435" s="97"/>
      <c r="TO435" s="97"/>
      <c r="TP435" s="97"/>
      <c r="TQ435" s="97"/>
      <c r="TR435" s="97"/>
      <c r="TS435" s="97"/>
      <c r="TT435" s="97"/>
      <c r="TU435" s="97"/>
      <c r="TV435" s="97"/>
      <c r="TW435" s="97"/>
      <c r="TX435" s="97"/>
      <c r="TY435" s="97"/>
      <c r="TZ435" s="97"/>
      <c r="UA435" s="97"/>
      <c r="UB435" s="97"/>
      <c r="UC435" s="97"/>
      <c r="UD435" s="97"/>
      <c r="UE435" s="97"/>
      <c r="UF435" s="97"/>
      <c r="UG435" s="97"/>
      <c r="UH435" s="97"/>
      <c r="UI435" s="97"/>
      <c r="UJ435" s="97"/>
      <c r="UK435" s="97"/>
      <c r="UL435" s="97"/>
      <c r="UM435" s="97"/>
      <c r="UN435" s="97"/>
      <c r="UO435" s="97"/>
      <c r="UP435" s="97"/>
      <c r="UQ435" s="97"/>
      <c r="UR435" s="97"/>
      <c r="US435" s="97"/>
      <c r="UT435" s="97"/>
      <c r="UU435" s="97"/>
      <c r="UV435" s="97"/>
      <c r="UW435" s="97"/>
      <c r="UX435" s="97"/>
      <c r="UY435" s="97"/>
      <c r="UZ435" s="97"/>
      <c r="VA435" s="97"/>
      <c r="VB435" s="97"/>
      <c r="VC435" s="97"/>
      <c r="VD435" s="97"/>
      <c r="VE435" s="97"/>
      <c r="VF435" s="97"/>
    </row>
    <row r="436" spans="1:578" s="98" customFormat="1" ht="15">
      <c r="A436" s="84">
        <v>62</v>
      </c>
      <c r="B436" s="29" t="s">
        <v>43</v>
      </c>
      <c r="C436" s="85" t="s">
        <v>44</v>
      </c>
      <c r="D436" s="86">
        <v>203</v>
      </c>
      <c r="E436" s="85" t="s">
        <v>45</v>
      </c>
      <c r="F436" s="29" t="s">
        <v>46</v>
      </c>
      <c r="G436" s="29" t="s">
        <v>1045</v>
      </c>
      <c r="H436" s="26" t="s">
        <v>1046</v>
      </c>
      <c r="I436" s="89">
        <v>39279</v>
      </c>
      <c r="J436" s="90" t="s">
        <v>251</v>
      </c>
      <c r="K436" s="90"/>
      <c r="L436" s="88">
        <v>40</v>
      </c>
      <c r="M436" s="88" t="s">
        <v>54</v>
      </c>
      <c r="N436" s="88" t="s">
        <v>59</v>
      </c>
      <c r="O436" s="36" t="s">
        <v>1034</v>
      </c>
      <c r="P436" s="87" t="s">
        <v>1190</v>
      </c>
      <c r="Q436" s="87" t="s">
        <v>1150</v>
      </c>
      <c r="R436" s="88">
        <v>1</v>
      </c>
      <c r="S436" s="92">
        <v>10419</v>
      </c>
      <c r="T436" s="92">
        <v>600</v>
      </c>
      <c r="U436" s="92"/>
      <c r="V436" s="91">
        <f t="shared" si="165"/>
        <v>11019</v>
      </c>
      <c r="W436" s="92"/>
      <c r="X436" s="92"/>
      <c r="Y436" s="92">
        <f t="shared" si="166"/>
        <v>11019</v>
      </c>
      <c r="Z436" s="92">
        <v>788</v>
      </c>
      <c r="AA436" s="92">
        <v>468</v>
      </c>
      <c r="AB436" s="92">
        <f>102.68*3</f>
        <v>308.04000000000002</v>
      </c>
      <c r="AC436" s="92">
        <f t="shared" si="167"/>
        <v>1928.3249999999998</v>
      </c>
      <c r="AD436" s="92">
        <f t="shared" si="168"/>
        <v>330.57</v>
      </c>
      <c r="AE436" s="92">
        <f t="shared" si="169"/>
        <v>561.96899999999994</v>
      </c>
      <c r="AF436" s="92">
        <f t="shared" si="170"/>
        <v>220.38</v>
      </c>
      <c r="AG436" s="92">
        <f t="shared" si="171"/>
        <v>2045.8333333333335</v>
      </c>
      <c r="AH436" s="92">
        <f t="shared" si="172"/>
        <v>20458.333333333336</v>
      </c>
      <c r="AI436" s="92">
        <f t="shared" si="173"/>
        <v>6137.5</v>
      </c>
      <c r="AJ436" s="92">
        <f t="shared" si="174"/>
        <v>18011.089555555554</v>
      </c>
      <c r="AK436" s="92">
        <f t="shared" si="175"/>
        <v>216133.07466666665</v>
      </c>
      <c r="AL436" s="92"/>
      <c r="AM436" s="92"/>
      <c r="AN436" s="92"/>
      <c r="AO436" s="92"/>
      <c r="AP436" s="97"/>
      <c r="AQ436" s="94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7"/>
      <c r="BQ436" s="97"/>
      <c r="BR436" s="97"/>
      <c r="BS436" s="97"/>
      <c r="BT436" s="97"/>
      <c r="BU436" s="97"/>
      <c r="BV436" s="97"/>
      <c r="BW436" s="97"/>
      <c r="BX436" s="97"/>
      <c r="BY436" s="97"/>
      <c r="BZ436" s="97"/>
      <c r="CA436" s="97"/>
      <c r="CB436" s="97"/>
      <c r="CC436" s="97"/>
      <c r="CD436" s="97"/>
      <c r="CE436" s="97"/>
      <c r="CF436" s="97"/>
      <c r="CG436" s="97"/>
      <c r="CH436" s="97"/>
      <c r="CI436" s="97"/>
      <c r="CJ436" s="97"/>
      <c r="CK436" s="97"/>
      <c r="CL436" s="97"/>
      <c r="CM436" s="97"/>
      <c r="CN436" s="97"/>
      <c r="CO436" s="97"/>
      <c r="CP436" s="97"/>
      <c r="CQ436" s="97"/>
      <c r="CR436" s="97"/>
      <c r="CS436" s="97"/>
      <c r="CT436" s="97"/>
      <c r="CU436" s="97"/>
      <c r="CV436" s="97"/>
      <c r="CW436" s="97"/>
      <c r="CX436" s="97"/>
      <c r="CY436" s="97"/>
      <c r="CZ436" s="97"/>
      <c r="DA436" s="97"/>
      <c r="DB436" s="97"/>
      <c r="DC436" s="97"/>
      <c r="DD436" s="97"/>
      <c r="DE436" s="97"/>
      <c r="DF436" s="97"/>
      <c r="DG436" s="97"/>
      <c r="DH436" s="97"/>
      <c r="DI436" s="97"/>
      <c r="DJ436" s="97"/>
      <c r="DK436" s="97"/>
      <c r="DL436" s="97"/>
      <c r="DM436" s="97"/>
      <c r="DN436" s="97"/>
      <c r="DO436" s="97"/>
      <c r="DP436" s="97"/>
      <c r="DQ436" s="97"/>
      <c r="DR436" s="97"/>
      <c r="DS436" s="97"/>
      <c r="DT436" s="97"/>
      <c r="DU436" s="97"/>
      <c r="DV436" s="97"/>
      <c r="DW436" s="97"/>
      <c r="DX436" s="97"/>
      <c r="DY436" s="97"/>
      <c r="DZ436" s="97"/>
      <c r="EA436" s="97"/>
      <c r="EB436" s="97"/>
      <c r="EC436" s="97"/>
      <c r="ED436" s="97"/>
      <c r="EE436" s="97"/>
      <c r="EF436" s="97"/>
      <c r="EG436" s="97"/>
      <c r="EH436" s="97"/>
      <c r="EI436" s="97"/>
      <c r="EJ436" s="97"/>
      <c r="EK436" s="97"/>
      <c r="EL436" s="97"/>
      <c r="EM436" s="97"/>
      <c r="EN436" s="97"/>
      <c r="EO436" s="97"/>
      <c r="EP436" s="97"/>
      <c r="EQ436" s="97"/>
      <c r="ER436" s="97"/>
      <c r="ES436" s="97"/>
      <c r="ET436" s="97"/>
      <c r="EU436" s="97"/>
      <c r="EV436" s="97"/>
      <c r="EW436" s="97"/>
      <c r="EX436" s="97"/>
      <c r="EY436" s="97"/>
      <c r="EZ436" s="97"/>
      <c r="FA436" s="97"/>
      <c r="FB436" s="97"/>
      <c r="FC436" s="97"/>
      <c r="FD436" s="97"/>
      <c r="FE436" s="97"/>
      <c r="FF436" s="97"/>
      <c r="FG436" s="97"/>
      <c r="FH436" s="97"/>
      <c r="FI436" s="97"/>
      <c r="FJ436" s="97"/>
      <c r="FK436" s="97"/>
      <c r="FL436" s="97"/>
      <c r="FM436" s="97"/>
      <c r="FN436" s="97"/>
      <c r="FO436" s="97"/>
      <c r="FP436" s="97"/>
      <c r="FQ436" s="97"/>
      <c r="FR436" s="97"/>
      <c r="FS436" s="97"/>
      <c r="FT436" s="97"/>
      <c r="FU436" s="97"/>
      <c r="FV436" s="97"/>
      <c r="FW436" s="97"/>
      <c r="FX436" s="97"/>
      <c r="FY436" s="97"/>
      <c r="FZ436" s="97"/>
      <c r="GA436" s="97"/>
      <c r="GB436" s="97"/>
      <c r="GC436" s="97"/>
      <c r="GD436" s="97"/>
      <c r="GE436" s="97"/>
      <c r="GF436" s="97"/>
      <c r="GG436" s="97"/>
      <c r="GH436" s="97"/>
      <c r="GI436" s="97"/>
      <c r="GJ436" s="97"/>
      <c r="GK436" s="97"/>
      <c r="GL436" s="97"/>
      <c r="GM436" s="97"/>
      <c r="GN436" s="97"/>
      <c r="GO436" s="97"/>
      <c r="GP436" s="97"/>
      <c r="GQ436" s="97"/>
      <c r="GR436" s="97"/>
      <c r="GS436" s="97"/>
      <c r="GT436" s="97"/>
      <c r="GU436" s="97"/>
      <c r="GV436" s="97"/>
      <c r="GW436" s="97"/>
      <c r="GX436" s="97"/>
      <c r="GY436" s="97"/>
      <c r="GZ436" s="97"/>
      <c r="HA436" s="97"/>
      <c r="HB436" s="97"/>
      <c r="HC436" s="97"/>
      <c r="HD436" s="97"/>
      <c r="HE436" s="97"/>
      <c r="HF436" s="97"/>
      <c r="HG436" s="97"/>
      <c r="HH436" s="97"/>
      <c r="HI436" s="97"/>
      <c r="HJ436" s="97"/>
      <c r="HK436" s="97"/>
      <c r="HL436" s="97"/>
      <c r="HM436" s="97"/>
      <c r="HN436" s="97"/>
      <c r="HO436" s="97"/>
      <c r="HP436" s="97"/>
      <c r="HQ436" s="97"/>
      <c r="HR436" s="97"/>
      <c r="HS436" s="97"/>
      <c r="HT436" s="97"/>
      <c r="HU436" s="97"/>
      <c r="HV436" s="97"/>
      <c r="HW436" s="97"/>
      <c r="HX436" s="97"/>
      <c r="HY436" s="97"/>
      <c r="HZ436" s="97"/>
      <c r="IA436" s="97"/>
      <c r="IB436" s="97"/>
      <c r="IC436" s="97"/>
      <c r="ID436" s="97"/>
      <c r="IE436" s="97"/>
      <c r="IF436" s="97"/>
      <c r="IG436" s="97"/>
      <c r="IH436" s="97"/>
      <c r="II436" s="97"/>
      <c r="IJ436" s="97"/>
      <c r="IK436" s="97"/>
      <c r="IL436" s="97"/>
      <c r="IM436" s="97"/>
      <c r="IN436" s="97"/>
      <c r="IO436" s="97"/>
      <c r="IP436" s="97"/>
      <c r="IQ436" s="97"/>
      <c r="IR436" s="97"/>
      <c r="IS436" s="97"/>
      <c r="IT436" s="97"/>
      <c r="IU436" s="97"/>
      <c r="IV436" s="97"/>
      <c r="IW436" s="97"/>
      <c r="IX436" s="97"/>
      <c r="IY436" s="97"/>
      <c r="IZ436" s="97"/>
      <c r="JA436" s="97"/>
      <c r="JB436" s="97"/>
      <c r="JC436" s="97"/>
      <c r="JD436" s="97"/>
      <c r="JE436" s="97"/>
      <c r="JF436" s="97"/>
      <c r="JG436" s="97"/>
      <c r="JH436" s="97"/>
      <c r="JI436" s="97"/>
      <c r="JJ436" s="97"/>
      <c r="JK436" s="97"/>
      <c r="JL436" s="97"/>
      <c r="JM436" s="97"/>
      <c r="JN436" s="97"/>
      <c r="JO436" s="97"/>
      <c r="JP436" s="97"/>
      <c r="JQ436" s="97"/>
      <c r="JR436" s="97"/>
      <c r="JS436" s="97"/>
      <c r="JT436" s="97"/>
      <c r="JU436" s="97"/>
      <c r="JV436" s="97"/>
      <c r="JW436" s="97"/>
      <c r="JX436" s="97"/>
      <c r="JY436" s="97"/>
      <c r="JZ436" s="97"/>
      <c r="KA436" s="97"/>
      <c r="KB436" s="97"/>
      <c r="KC436" s="97"/>
      <c r="KD436" s="97"/>
      <c r="KE436" s="97"/>
      <c r="KF436" s="97"/>
      <c r="KG436" s="97"/>
      <c r="KH436" s="97"/>
      <c r="KI436" s="97"/>
      <c r="KJ436" s="97"/>
      <c r="KK436" s="97"/>
      <c r="KL436" s="97"/>
      <c r="KM436" s="97"/>
      <c r="KN436" s="97"/>
      <c r="KO436" s="97"/>
      <c r="KP436" s="97"/>
      <c r="KQ436" s="97"/>
      <c r="KR436" s="97"/>
      <c r="KS436" s="97"/>
      <c r="KT436" s="97"/>
      <c r="KU436" s="97"/>
      <c r="KV436" s="97"/>
      <c r="KW436" s="97"/>
      <c r="KX436" s="97"/>
      <c r="KY436" s="97"/>
      <c r="KZ436" s="97"/>
      <c r="LA436" s="97"/>
      <c r="LB436" s="97"/>
      <c r="LC436" s="97"/>
      <c r="LD436" s="97"/>
      <c r="LE436" s="97"/>
      <c r="LF436" s="97"/>
      <c r="LG436" s="97"/>
      <c r="LH436" s="97"/>
      <c r="LI436" s="97"/>
      <c r="LJ436" s="97"/>
      <c r="LK436" s="97"/>
      <c r="LL436" s="97"/>
      <c r="LM436" s="97"/>
      <c r="LN436" s="97"/>
      <c r="LO436" s="97"/>
      <c r="LP436" s="97"/>
      <c r="LQ436" s="97"/>
      <c r="LR436" s="97"/>
      <c r="LS436" s="97"/>
      <c r="LT436" s="97"/>
      <c r="LU436" s="97"/>
      <c r="LV436" s="97"/>
      <c r="LW436" s="97"/>
      <c r="LX436" s="97"/>
      <c r="LY436" s="97"/>
      <c r="LZ436" s="97"/>
      <c r="MA436" s="97"/>
      <c r="MB436" s="97"/>
      <c r="MC436" s="97"/>
      <c r="MD436" s="97"/>
      <c r="ME436" s="97"/>
      <c r="MF436" s="97"/>
      <c r="MG436" s="97"/>
      <c r="MH436" s="97"/>
      <c r="MI436" s="97"/>
      <c r="MJ436" s="97"/>
      <c r="MK436" s="97"/>
      <c r="ML436" s="97"/>
      <c r="MM436" s="97"/>
      <c r="MN436" s="97"/>
      <c r="MO436" s="97"/>
      <c r="MP436" s="97"/>
      <c r="MQ436" s="97"/>
      <c r="MR436" s="97"/>
      <c r="MS436" s="97"/>
      <c r="MT436" s="97"/>
      <c r="MU436" s="97"/>
      <c r="MV436" s="97"/>
      <c r="MW436" s="97"/>
      <c r="MX436" s="97"/>
      <c r="MY436" s="97"/>
      <c r="MZ436" s="97"/>
      <c r="NA436" s="97"/>
      <c r="NB436" s="97"/>
      <c r="NC436" s="97"/>
      <c r="ND436" s="97"/>
      <c r="NE436" s="97"/>
      <c r="NF436" s="97"/>
      <c r="NG436" s="97"/>
      <c r="NH436" s="97"/>
      <c r="NI436" s="97"/>
      <c r="NJ436" s="97"/>
      <c r="NK436" s="97"/>
      <c r="NL436" s="97"/>
      <c r="NM436" s="97"/>
      <c r="NN436" s="97"/>
      <c r="NO436" s="97"/>
      <c r="NP436" s="97"/>
      <c r="NQ436" s="97"/>
      <c r="NR436" s="97"/>
      <c r="NS436" s="97"/>
      <c r="NT436" s="97"/>
      <c r="NU436" s="97"/>
      <c r="NV436" s="97"/>
      <c r="NW436" s="97"/>
      <c r="NX436" s="97"/>
      <c r="NY436" s="97"/>
      <c r="NZ436" s="97"/>
      <c r="OA436" s="97"/>
      <c r="OB436" s="97"/>
      <c r="OC436" s="97"/>
      <c r="OD436" s="97"/>
      <c r="OE436" s="97"/>
      <c r="OF436" s="97"/>
      <c r="OG436" s="97"/>
      <c r="OH436" s="97"/>
      <c r="OI436" s="97"/>
      <c r="OJ436" s="97"/>
      <c r="OK436" s="97"/>
      <c r="OL436" s="97"/>
      <c r="OM436" s="97"/>
      <c r="ON436" s="97"/>
      <c r="OO436" s="97"/>
      <c r="OP436" s="97"/>
      <c r="OQ436" s="97"/>
      <c r="OR436" s="97"/>
      <c r="OS436" s="97"/>
      <c r="OT436" s="97"/>
      <c r="OU436" s="97"/>
      <c r="OV436" s="97"/>
      <c r="OW436" s="97"/>
      <c r="OX436" s="97"/>
      <c r="OY436" s="97"/>
      <c r="OZ436" s="97"/>
      <c r="PA436" s="97"/>
      <c r="PB436" s="97"/>
      <c r="PC436" s="97"/>
      <c r="PD436" s="97"/>
      <c r="PE436" s="97"/>
      <c r="PF436" s="97"/>
      <c r="PG436" s="97"/>
      <c r="PH436" s="97"/>
      <c r="PI436" s="97"/>
      <c r="PJ436" s="97"/>
      <c r="PK436" s="97"/>
      <c r="PL436" s="97"/>
      <c r="PM436" s="97"/>
      <c r="PN436" s="97"/>
      <c r="PO436" s="97"/>
      <c r="PP436" s="97"/>
      <c r="PQ436" s="97"/>
      <c r="PR436" s="97"/>
      <c r="PS436" s="97"/>
      <c r="PT436" s="97"/>
      <c r="PU436" s="97"/>
      <c r="PV436" s="97"/>
      <c r="PW436" s="97"/>
      <c r="PX436" s="97"/>
      <c r="PY436" s="97"/>
      <c r="PZ436" s="97"/>
      <c r="QA436" s="97"/>
      <c r="QB436" s="97"/>
      <c r="QC436" s="97"/>
      <c r="QD436" s="97"/>
      <c r="QE436" s="97"/>
      <c r="QF436" s="97"/>
      <c r="QG436" s="97"/>
      <c r="QH436" s="97"/>
      <c r="QI436" s="97"/>
      <c r="QJ436" s="97"/>
      <c r="QK436" s="97"/>
      <c r="QL436" s="97"/>
      <c r="QM436" s="97"/>
      <c r="QN436" s="97"/>
      <c r="QO436" s="97"/>
      <c r="QP436" s="97"/>
      <c r="QQ436" s="97"/>
      <c r="QR436" s="97"/>
      <c r="QS436" s="97"/>
      <c r="QT436" s="97"/>
      <c r="QU436" s="97"/>
      <c r="QV436" s="97"/>
      <c r="QW436" s="97"/>
      <c r="QX436" s="97"/>
      <c r="QY436" s="97"/>
      <c r="QZ436" s="97"/>
      <c r="RA436" s="97"/>
      <c r="RB436" s="97"/>
      <c r="RC436" s="97"/>
      <c r="RD436" s="97"/>
      <c r="RE436" s="97"/>
      <c r="RF436" s="97"/>
      <c r="RG436" s="97"/>
      <c r="RH436" s="97"/>
      <c r="RI436" s="97"/>
      <c r="RJ436" s="97"/>
      <c r="RK436" s="97"/>
      <c r="RL436" s="97"/>
      <c r="RM436" s="97"/>
      <c r="RN436" s="97"/>
      <c r="RO436" s="97"/>
      <c r="RP436" s="97"/>
      <c r="RQ436" s="97"/>
      <c r="RR436" s="97"/>
      <c r="RS436" s="97"/>
      <c r="RT436" s="97"/>
      <c r="RU436" s="97"/>
      <c r="RV436" s="97"/>
      <c r="RW436" s="97"/>
      <c r="RX436" s="97"/>
      <c r="RY436" s="97"/>
      <c r="RZ436" s="97"/>
      <c r="SA436" s="97"/>
      <c r="SB436" s="97"/>
      <c r="SC436" s="97"/>
      <c r="SD436" s="97"/>
      <c r="SE436" s="97"/>
      <c r="SF436" s="97"/>
      <c r="SG436" s="97"/>
      <c r="SH436" s="97"/>
      <c r="SI436" s="97"/>
      <c r="SJ436" s="97"/>
      <c r="SK436" s="97"/>
      <c r="SL436" s="97"/>
      <c r="SM436" s="97"/>
      <c r="SN436" s="97"/>
      <c r="SO436" s="97"/>
      <c r="SP436" s="97"/>
      <c r="SQ436" s="97"/>
      <c r="SR436" s="97"/>
      <c r="SS436" s="97"/>
      <c r="ST436" s="97"/>
      <c r="SU436" s="97"/>
      <c r="SV436" s="97"/>
      <c r="SW436" s="97"/>
      <c r="SX436" s="97"/>
      <c r="SY436" s="97"/>
      <c r="SZ436" s="97"/>
      <c r="TA436" s="97"/>
      <c r="TB436" s="97"/>
      <c r="TC436" s="97"/>
      <c r="TD436" s="97"/>
      <c r="TE436" s="97"/>
      <c r="TF436" s="97"/>
      <c r="TG436" s="97"/>
      <c r="TH436" s="97"/>
      <c r="TI436" s="97"/>
      <c r="TJ436" s="97"/>
      <c r="TK436" s="97"/>
      <c r="TL436" s="97"/>
      <c r="TM436" s="97"/>
      <c r="TN436" s="97"/>
      <c r="TO436" s="97"/>
      <c r="TP436" s="97"/>
      <c r="TQ436" s="97"/>
      <c r="TR436" s="97"/>
      <c r="TS436" s="97"/>
      <c r="TT436" s="97"/>
      <c r="TU436" s="97"/>
      <c r="TV436" s="97"/>
      <c r="TW436" s="97"/>
      <c r="TX436" s="97"/>
      <c r="TY436" s="97"/>
      <c r="TZ436" s="97"/>
      <c r="UA436" s="97"/>
      <c r="UB436" s="97"/>
      <c r="UC436" s="97"/>
      <c r="UD436" s="97"/>
      <c r="UE436" s="97"/>
      <c r="UF436" s="97"/>
      <c r="UG436" s="97"/>
      <c r="UH436" s="97"/>
      <c r="UI436" s="97"/>
      <c r="UJ436" s="97"/>
      <c r="UK436" s="97"/>
      <c r="UL436" s="97"/>
      <c r="UM436" s="97"/>
      <c r="UN436" s="97"/>
      <c r="UO436" s="97"/>
      <c r="UP436" s="97"/>
      <c r="UQ436" s="97"/>
      <c r="UR436" s="97"/>
      <c r="US436" s="97"/>
      <c r="UT436" s="97"/>
      <c r="UU436" s="97"/>
      <c r="UV436" s="97"/>
      <c r="UW436" s="97"/>
      <c r="UX436" s="97"/>
      <c r="UY436" s="97"/>
      <c r="UZ436" s="97"/>
      <c r="VA436" s="97"/>
      <c r="VB436" s="97"/>
      <c r="VC436" s="97"/>
      <c r="VD436" s="97"/>
      <c r="VE436" s="97"/>
      <c r="VF436" s="97"/>
    </row>
    <row r="437" spans="1:578" s="98" customFormat="1" ht="15">
      <c r="A437" s="84">
        <v>63</v>
      </c>
      <c r="B437" s="29" t="s">
        <v>43</v>
      </c>
      <c r="C437" s="85" t="s">
        <v>44</v>
      </c>
      <c r="D437" s="86">
        <v>203</v>
      </c>
      <c r="E437" s="85" t="s">
        <v>45</v>
      </c>
      <c r="F437" s="29" t="s">
        <v>46</v>
      </c>
      <c r="G437" s="29" t="s">
        <v>1047</v>
      </c>
      <c r="H437" s="26" t="s">
        <v>1048</v>
      </c>
      <c r="I437" s="89">
        <v>41092</v>
      </c>
      <c r="J437" s="90" t="s">
        <v>251</v>
      </c>
      <c r="K437" s="90"/>
      <c r="L437" s="88">
        <v>40</v>
      </c>
      <c r="M437" s="88" t="s">
        <v>54</v>
      </c>
      <c r="N437" s="88" t="s">
        <v>59</v>
      </c>
      <c r="O437" s="36" t="s">
        <v>1034</v>
      </c>
      <c r="P437" s="87" t="s">
        <v>1190</v>
      </c>
      <c r="Q437" s="87" t="s">
        <v>1150</v>
      </c>
      <c r="R437" s="88">
        <v>1</v>
      </c>
      <c r="S437" s="92">
        <v>10419</v>
      </c>
      <c r="T437" s="92">
        <v>600</v>
      </c>
      <c r="U437" s="92"/>
      <c r="V437" s="91">
        <f t="shared" si="165"/>
        <v>11019</v>
      </c>
      <c r="W437" s="92"/>
      <c r="X437" s="92"/>
      <c r="Y437" s="92">
        <f t="shared" si="166"/>
        <v>11019</v>
      </c>
      <c r="Z437" s="92">
        <v>788</v>
      </c>
      <c r="AA437" s="92">
        <v>468</v>
      </c>
      <c r="AB437" s="93">
        <f>102.68*2</f>
        <v>205.36</v>
      </c>
      <c r="AC437" s="92">
        <f t="shared" si="167"/>
        <v>1928.3249999999998</v>
      </c>
      <c r="AD437" s="92">
        <f t="shared" si="168"/>
        <v>330.57</v>
      </c>
      <c r="AE437" s="92">
        <f t="shared" si="169"/>
        <v>561.96899999999994</v>
      </c>
      <c r="AF437" s="92">
        <f t="shared" si="170"/>
        <v>220.38</v>
      </c>
      <c r="AG437" s="92">
        <f t="shared" si="171"/>
        <v>2045.8333333333335</v>
      </c>
      <c r="AH437" s="92">
        <f t="shared" si="172"/>
        <v>20458.333333333336</v>
      </c>
      <c r="AI437" s="92">
        <f t="shared" si="173"/>
        <v>6137.5</v>
      </c>
      <c r="AJ437" s="92">
        <f t="shared" si="174"/>
        <v>17908.409555555554</v>
      </c>
      <c r="AK437" s="92">
        <f t="shared" si="175"/>
        <v>214900.91466666665</v>
      </c>
      <c r="AL437" s="92"/>
      <c r="AM437" s="92"/>
      <c r="AN437" s="92"/>
      <c r="AO437" s="92"/>
      <c r="AP437" s="97"/>
      <c r="AQ437" s="94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  <c r="BR437" s="97"/>
      <c r="BS437" s="97"/>
      <c r="BT437" s="97"/>
      <c r="BU437" s="97"/>
      <c r="BV437" s="97"/>
      <c r="BW437" s="97"/>
      <c r="BX437" s="97"/>
      <c r="BY437" s="97"/>
      <c r="BZ437" s="97"/>
      <c r="CA437" s="97"/>
      <c r="CB437" s="97"/>
      <c r="CC437" s="97"/>
      <c r="CD437" s="97"/>
      <c r="CE437" s="97"/>
      <c r="CF437" s="97"/>
      <c r="CG437" s="97"/>
      <c r="CH437" s="97"/>
      <c r="CI437" s="97"/>
      <c r="CJ437" s="97"/>
      <c r="CK437" s="97"/>
      <c r="CL437" s="97"/>
      <c r="CM437" s="97"/>
      <c r="CN437" s="97"/>
      <c r="CO437" s="97"/>
      <c r="CP437" s="97"/>
      <c r="CQ437" s="97"/>
      <c r="CR437" s="97"/>
      <c r="CS437" s="97"/>
      <c r="CT437" s="97"/>
      <c r="CU437" s="97"/>
      <c r="CV437" s="97"/>
      <c r="CW437" s="97"/>
      <c r="CX437" s="97"/>
      <c r="CY437" s="97"/>
      <c r="CZ437" s="97"/>
      <c r="DA437" s="97"/>
      <c r="DB437" s="97"/>
      <c r="DC437" s="97"/>
      <c r="DD437" s="97"/>
      <c r="DE437" s="97"/>
      <c r="DF437" s="97"/>
      <c r="DG437" s="97"/>
      <c r="DH437" s="97"/>
      <c r="DI437" s="97"/>
      <c r="DJ437" s="97"/>
      <c r="DK437" s="97"/>
      <c r="DL437" s="97"/>
      <c r="DM437" s="97"/>
      <c r="DN437" s="97"/>
      <c r="DO437" s="97"/>
      <c r="DP437" s="97"/>
      <c r="DQ437" s="97"/>
      <c r="DR437" s="97"/>
      <c r="DS437" s="97"/>
      <c r="DT437" s="97"/>
      <c r="DU437" s="97"/>
      <c r="DV437" s="97"/>
      <c r="DW437" s="97"/>
      <c r="DX437" s="97"/>
      <c r="DY437" s="97"/>
      <c r="DZ437" s="97"/>
      <c r="EA437" s="97"/>
      <c r="EB437" s="97"/>
      <c r="EC437" s="97"/>
      <c r="ED437" s="97"/>
      <c r="EE437" s="97"/>
      <c r="EF437" s="97"/>
      <c r="EG437" s="97"/>
      <c r="EH437" s="97"/>
      <c r="EI437" s="97"/>
      <c r="EJ437" s="97"/>
      <c r="EK437" s="97"/>
      <c r="EL437" s="97"/>
      <c r="EM437" s="97"/>
      <c r="EN437" s="97"/>
      <c r="EO437" s="97"/>
      <c r="EP437" s="97"/>
      <c r="EQ437" s="97"/>
      <c r="ER437" s="97"/>
      <c r="ES437" s="97"/>
      <c r="ET437" s="97"/>
      <c r="EU437" s="97"/>
      <c r="EV437" s="97"/>
      <c r="EW437" s="97"/>
      <c r="EX437" s="97"/>
      <c r="EY437" s="97"/>
      <c r="EZ437" s="97"/>
      <c r="FA437" s="97"/>
      <c r="FB437" s="97"/>
      <c r="FC437" s="97"/>
      <c r="FD437" s="97"/>
      <c r="FE437" s="97"/>
      <c r="FF437" s="97"/>
      <c r="FG437" s="97"/>
      <c r="FH437" s="97"/>
      <c r="FI437" s="97"/>
      <c r="FJ437" s="97"/>
      <c r="FK437" s="97"/>
      <c r="FL437" s="97"/>
      <c r="FM437" s="97"/>
      <c r="FN437" s="97"/>
      <c r="FO437" s="97"/>
      <c r="FP437" s="97"/>
      <c r="FQ437" s="97"/>
      <c r="FR437" s="97"/>
      <c r="FS437" s="97"/>
      <c r="FT437" s="97"/>
      <c r="FU437" s="97"/>
      <c r="FV437" s="97"/>
      <c r="FW437" s="97"/>
      <c r="FX437" s="97"/>
      <c r="FY437" s="97"/>
      <c r="FZ437" s="97"/>
      <c r="GA437" s="97"/>
      <c r="GB437" s="97"/>
      <c r="GC437" s="97"/>
      <c r="GD437" s="97"/>
      <c r="GE437" s="97"/>
      <c r="GF437" s="97"/>
      <c r="GG437" s="97"/>
      <c r="GH437" s="97"/>
      <c r="GI437" s="97"/>
      <c r="GJ437" s="97"/>
      <c r="GK437" s="97"/>
      <c r="GL437" s="97"/>
      <c r="GM437" s="97"/>
      <c r="GN437" s="97"/>
      <c r="GO437" s="97"/>
      <c r="GP437" s="97"/>
      <c r="GQ437" s="97"/>
      <c r="GR437" s="97"/>
      <c r="GS437" s="97"/>
      <c r="GT437" s="97"/>
      <c r="GU437" s="97"/>
      <c r="GV437" s="97"/>
      <c r="GW437" s="97"/>
      <c r="GX437" s="97"/>
      <c r="GY437" s="97"/>
      <c r="GZ437" s="97"/>
      <c r="HA437" s="97"/>
      <c r="HB437" s="97"/>
      <c r="HC437" s="97"/>
      <c r="HD437" s="97"/>
      <c r="HE437" s="97"/>
      <c r="HF437" s="97"/>
      <c r="HG437" s="97"/>
      <c r="HH437" s="97"/>
      <c r="HI437" s="97"/>
      <c r="HJ437" s="97"/>
      <c r="HK437" s="97"/>
      <c r="HL437" s="97"/>
      <c r="HM437" s="97"/>
      <c r="HN437" s="97"/>
      <c r="HO437" s="97"/>
      <c r="HP437" s="97"/>
      <c r="HQ437" s="97"/>
      <c r="HR437" s="97"/>
      <c r="HS437" s="97"/>
      <c r="HT437" s="97"/>
      <c r="HU437" s="97"/>
      <c r="HV437" s="97"/>
      <c r="HW437" s="97"/>
      <c r="HX437" s="97"/>
      <c r="HY437" s="97"/>
      <c r="HZ437" s="97"/>
      <c r="IA437" s="97"/>
      <c r="IB437" s="97"/>
      <c r="IC437" s="97"/>
      <c r="ID437" s="97"/>
      <c r="IE437" s="97"/>
      <c r="IF437" s="97"/>
      <c r="IG437" s="97"/>
      <c r="IH437" s="97"/>
      <c r="II437" s="97"/>
      <c r="IJ437" s="97"/>
      <c r="IK437" s="97"/>
      <c r="IL437" s="97"/>
      <c r="IM437" s="97"/>
      <c r="IN437" s="97"/>
      <c r="IO437" s="97"/>
      <c r="IP437" s="97"/>
      <c r="IQ437" s="97"/>
      <c r="IR437" s="97"/>
      <c r="IS437" s="97"/>
      <c r="IT437" s="97"/>
      <c r="IU437" s="97"/>
      <c r="IV437" s="97"/>
      <c r="IW437" s="97"/>
      <c r="IX437" s="97"/>
      <c r="IY437" s="97"/>
      <c r="IZ437" s="97"/>
      <c r="JA437" s="97"/>
      <c r="JB437" s="97"/>
      <c r="JC437" s="97"/>
      <c r="JD437" s="97"/>
      <c r="JE437" s="97"/>
      <c r="JF437" s="97"/>
      <c r="JG437" s="97"/>
      <c r="JH437" s="97"/>
      <c r="JI437" s="97"/>
      <c r="JJ437" s="97"/>
      <c r="JK437" s="97"/>
      <c r="JL437" s="97"/>
      <c r="JM437" s="97"/>
      <c r="JN437" s="97"/>
      <c r="JO437" s="97"/>
      <c r="JP437" s="97"/>
      <c r="JQ437" s="97"/>
      <c r="JR437" s="97"/>
      <c r="JS437" s="97"/>
      <c r="JT437" s="97"/>
      <c r="JU437" s="97"/>
      <c r="JV437" s="97"/>
      <c r="JW437" s="97"/>
      <c r="JX437" s="97"/>
      <c r="JY437" s="97"/>
      <c r="JZ437" s="97"/>
      <c r="KA437" s="97"/>
      <c r="KB437" s="97"/>
      <c r="KC437" s="97"/>
      <c r="KD437" s="97"/>
      <c r="KE437" s="97"/>
      <c r="KF437" s="97"/>
      <c r="KG437" s="97"/>
      <c r="KH437" s="97"/>
      <c r="KI437" s="97"/>
      <c r="KJ437" s="97"/>
      <c r="KK437" s="97"/>
      <c r="KL437" s="97"/>
      <c r="KM437" s="97"/>
      <c r="KN437" s="97"/>
      <c r="KO437" s="97"/>
      <c r="KP437" s="97"/>
      <c r="KQ437" s="97"/>
      <c r="KR437" s="97"/>
      <c r="KS437" s="97"/>
      <c r="KT437" s="97"/>
      <c r="KU437" s="97"/>
      <c r="KV437" s="97"/>
      <c r="KW437" s="97"/>
      <c r="KX437" s="97"/>
      <c r="KY437" s="97"/>
      <c r="KZ437" s="97"/>
      <c r="LA437" s="97"/>
      <c r="LB437" s="97"/>
      <c r="LC437" s="97"/>
      <c r="LD437" s="97"/>
      <c r="LE437" s="97"/>
      <c r="LF437" s="97"/>
      <c r="LG437" s="97"/>
      <c r="LH437" s="97"/>
      <c r="LI437" s="97"/>
      <c r="LJ437" s="97"/>
      <c r="LK437" s="97"/>
      <c r="LL437" s="97"/>
      <c r="LM437" s="97"/>
      <c r="LN437" s="97"/>
      <c r="LO437" s="97"/>
      <c r="LP437" s="97"/>
      <c r="LQ437" s="97"/>
      <c r="LR437" s="97"/>
      <c r="LS437" s="97"/>
      <c r="LT437" s="97"/>
      <c r="LU437" s="97"/>
      <c r="LV437" s="97"/>
      <c r="LW437" s="97"/>
      <c r="LX437" s="97"/>
      <c r="LY437" s="97"/>
      <c r="LZ437" s="97"/>
      <c r="MA437" s="97"/>
      <c r="MB437" s="97"/>
      <c r="MC437" s="97"/>
      <c r="MD437" s="97"/>
      <c r="ME437" s="97"/>
      <c r="MF437" s="97"/>
      <c r="MG437" s="97"/>
      <c r="MH437" s="97"/>
      <c r="MI437" s="97"/>
      <c r="MJ437" s="97"/>
      <c r="MK437" s="97"/>
      <c r="ML437" s="97"/>
      <c r="MM437" s="97"/>
      <c r="MN437" s="97"/>
      <c r="MO437" s="97"/>
      <c r="MP437" s="97"/>
      <c r="MQ437" s="97"/>
      <c r="MR437" s="97"/>
      <c r="MS437" s="97"/>
      <c r="MT437" s="97"/>
      <c r="MU437" s="97"/>
      <c r="MV437" s="97"/>
      <c r="MW437" s="97"/>
      <c r="MX437" s="97"/>
      <c r="MY437" s="97"/>
      <c r="MZ437" s="97"/>
      <c r="NA437" s="97"/>
      <c r="NB437" s="97"/>
      <c r="NC437" s="97"/>
      <c r="ND437" s="97"/>
      <c r="NE437" s="97"/>
      <c r="NF437" s="97"/>
      <c r="NG437" s="97"/>
      <c r="NH437" s="97"/>
      <c r="NI437" s="97"/>
      <c r="NJ437" s="97"/>
      <c r="NK437" s="97"/>
      <c r="NL437" s="97"/>
      <c r="NM437" s="97"/>
      <c r="NN437" s="97"/>
      <c r="NO437" s="97"/>
      <c r="NP437" s="97"/>
      <c r="NQ437" s="97"/>
      <c r="NR437" s="97"/>
      <c r="NS437" s="97"/>
      <c r="NT437" s="97"/>
      <c r="NU437" s="97"/>
      <c r="NV437" s="97"/>
      <c r="NW437" s="97"/>
      <c r="NX437" s="97"/>
      <c r="NY437" s="97"/>
      <c r="NZ437" s="97"/>
      <c r="OA437" s="97"/>
      <c r="OB437" s="97"/>
      <c r="OC437" s="97"/>
      <c r="OD437" s="97"/>
      <c r="OE437" s="97"/>
      <c r="OF437" s="97"/>
      <c r="OG437" s="97"/>
      <c r="OH437" s="97"/>
      <c r="OI437" s="97"/>
      <c r="OJ437" s="97"/>
      <c r="OK437" s="97"/>
      <c r="OL437" s="97"/>
      <c r="OM437" s="97"/>
      <c r="ON437" s="97"/>
      <c r="OO437" s="97"/>
      <c r="OP437" s="97"/>
      <c r="OQ437" s="97"/>
      <c r="OR437" s="97"/>
      <c r="OS437" s="97"/>
      <c r="OT437" s="97"/>
      <c r="OU437" s="97"/>
      <c r="OV437" s="97"/>
      <c r="OW437" s="97"/>
      <c r="OX437" s="97"/>
      <c r="OY437" s="97"/>
      <c r="OZ437" s="97"/>
      <c r="PA437" s="97"/>
      <c r="PB437" s="97"/>
      <c r="PC437" s="97"/>
      <c r="PD437" s="97"/>
      <c r="PE437" s="97"/>
      <c r="PF437" s="97"/>
      <c r="PG437" s="97"/>
      <c r="PH437" s="97"/>
      <c r="PI437" s="97"/>
      <c r="PJ437" s="97"/>
      <c r="PK437" s="97"/>
      <c r="PL437" s="97"/>
      <c r="PM437" s="97"/>
      <c r="PN437" s="97"/>
      <c r="PO437" s="97"/>
      <c r="PP437" s="97"/>
      <c r="PQ437" s="97"/>
      <c r="PR437" s="97"/>
      <c r="PS437" s="97"/>
      <c r="PT437" s="97"/>
      <c r="PU437" s="97"/>
      <c r="PV437" s="97"/>
      <c r="PW437" s="97"/>
      <c r="PX437" s="97"/>
      <c r="PY437" s="97"/>
      <c r="PZ437" s="97"/>
      <c r="QA437" s="97"/>
      <c r="QB437" s="97"/>
      <c r="QC437" s="97"/>
      <c r="QD437" s="97"/>
      <c r="QE437" s="97"/>
      <c r="QF437" s="97"/>
      <c r="QG437" s="97"/>
      <c r="QH437" s="97"/>
      <c r="QI437" s="97"/>
      <c r="QJ437" s="97"/>
      <c r="QK437" s="97"/>
      <c r="QL437" s="97"/>
      <c r="QM437" s="97"/>
      <c r="QN437" s="97"/>
      <c r="QO437" s="97"/>
      <c r="QP437" s="97"/>
      <c r="QQ437" s="97"/>
      <c r="QR437" s="97"/>
      <c r="QS437" s="97"/>
      <c r="QT437" s="97"/>
      <c r="QU437" s="97"/>
      <c r="QV437" s="97"/>
      <c r="QW437" s="97"/>
      <c r="QX437" s="97"/>
      <c r="QY437" s="97"/>
      <c r="QZ437" s="97"/>
      <c r="RA437" s="97"/>
      <c r="RB437" s="97"/>
      <c r="RC437" s="97"/>
      <c r="RD437" s="97"/>
      <c r="RE437" s="97"/>
      <c r="RF437" s="97"/>
      <c r="RG437" s="97"/>
      <c r="RH437" s="97"/>
      <c r="RI437" s="97"/>
      <c r="RJ437" s="97"/>
      <c r="RK437" s="97"/>
      <c r="RL437" s="97"/>
      <c r="RM437" s="97"/>
      <c r="RN437" s="97"/>
      <c r="RO437" s="97"/>
      <c r="RP437" s="97"/>
      <c r="RQ437" s="97"/>
      <c r="RR437" s="97"/>
      <c r="RS437" s="97"/>
      <c r="RT437" s="97"/>
      <c r="RU437" s="97"/>
      <c r="RV437" s="97"/>
      <c r="RW437" s="97"/>
      <c r="RX437" s="97"/>
      <c r="RY437" s="97"/>
      <c r="RZ437" s="97"/>
      <c r="SA437" s="97"/>
      <c r="SB437" s="97"/>
      <c r="SC437" s="97"/>
      <c r="SD437" s="97"/>
      <c r="SE437" s="97"/>
      <c r="SF437" s="97"/>
      <c r="SG437" s="97"/>
      <c r="SH437" s="97"/>
      <c r="SI437" s="97"/>
      <c r="SJ437" s="97"/>
      <c r="SK437" s="97"/>
      <c r="SL437" s="97"/>
      <c r="SM437" s="97"/>
      <c r="SN437" s="97"/>
      <c r="SO437" s="97"/>
      <c r="SP437" s="97"/>
      <c r="SQ437" s="97"/>
      <c r="SR437" s="97"/>
      <c r="SS437" s="97"/>
      <c r="ST437" s="97"/>
      <c r="SU437" s="97"/>
      <c r="SV437" s="97"/>
      <c r="SW437" s="97"/>
      <c r="SX437" s="97"/>
      <c r="SY437" s="97"/>
      <c r="SZ437" s="97"/>
      <c r="TA437" s="97"/>
      <c r="TB437" s="97"/>
      <c r="TC437" s="97"/>
      <c r="TD437" s="97"/>
      <c r="TE437" s="97"/>
      <c r="TF437" s="97"/>
      <c r="TG437" s="97"/>
      <c r="TH437" s="97"/>
      <c r="TI437" s="97"/>
      <c r="TJ437" s="97"/>
      <c r="TK437" s="97"/>
      <c r="TL437" s="97"/>
      <c r="TM437" s="97"/>
      <c r="TN437" s="97"/>
      <c r="TO437" s="97"/>
      <c r="TP437" s="97"/>
      <c r="TQ437" s="97"/>
      <c r="TR437" s="97"/>
      <c r="TS437" s="97"/>
      <c r="TT437" s="97"/>
      <c r="TU437" s="97"/>
      <c r="TV437" s="97"/>
      <c r="TW437" s="97"/>
      <c r="TX437" s="97"/>
      <c r="TY437" s="97"/>
      <c r="TZ437" s="97"/>
      <c r="UA437" s="97"/>
      <c r="UB437" s="97"/>
      <c r="UC437" s="97"/>
      <c r="UD437" s="97"/>
      <c r="UE437" s="97"/>
      <c r="UF437" s="97"/>
      <c r="UG437" s="97"/>
      <c r="UH437" s="97"/>
      <c r="UI437" s="97"/>
      <c r="UJ437" s="97"/>
      <c r="UK437" s="97"/>
      <c r="UL437" s="97"/>
      <c r="UM437" s="97"/>
      <c r="UN437" s="97"/>
      <c r="UO437" s="97"/>
      <c r="UP437" s="97"/>
      <c r="UQ437" s="97"/>
      <c r="UR437" s="97"/>
      <c r="US437" s="97"/>
      <c r="UT437" s="97"/>
      <c r="UU437" s="97"/>
      <c r="UV437" s="97"/>
      <c r="UW437" s="97"/>
      <c r="UX437" s="97"/>
      <c r="UY437" s="97"/>
      <c r="UZ437" s="97"/>
      <c r="VA437" s="97"/>
      <c r="VB437" s="97"/>
      <c r="VC437" s="97"/>
      <c r="VD437" s="97"/>
      <c r="VE437" s="97"/>
      <c r="VF437" s="97"/>
    </row>
    <row r="438" spans="1:578" s="98" customFormat="1" ht="15">
      <c r="A438" s="84">
        <v>64</v>
      </c>
      <c r="B438" s="29" t="s">
        <v>43</v>
      </c>
      <c r="C438" s="85" t="s">
        <v>44</v>
      </c>
      <c r="D438" s="86">
        <v>203</v>
      </c>
      <c r="E438" s="85" t="s">
        <v>45</v>
      </c>
      <c r="F438" s="29" t="s">
        <v>46</v>
      </c>
      <c r="G438" s="29" t="s">
        <v>1049</v>
      </c>
      <c r="H438" s="27" t="s">
        <v>1050</v>
      </c>
      <c r="I438" s="89">
        <v>41687</v>
      </c>
      <c r="J438" s="90" t="s">
        <v>251</v>
      </c>
      <c r="K438" s="90"/>
      <c r="L438" s="88">
        <v>40</v>
      </c>
      <c r="M438" s="88" t="s">
        <v>54</v>
      </c>
      <c r="N438" s="88" t="s">
        <v>59</v>
      </c>
      <c r="O438" s="36" t="s">
        <v>1034</v>
      </c>
      <c r="P438" s="87" t="s">
        <v>1190</v>
      </c>
      <c r="Q438" s="87" t="s">
        <v>1150</v>
      </c>
      <c r="R438" s="88">
        <v>1</v>
      </c>
      <c r="S438" s="92">
        <v>10419</v>
      </c>
      <c r="T438" s="92">
        <v>600</v>
      </c>
      <c r="U438" s="92">
        <v>963.9</v>
      </c>
      <c r="V438" s="91">
        <f t="shared" si="165"/>
        <v>11982.9</v>
      </c>
      <c r="W438" s="92"/>
      <c r="X438" s="92"/>
      <c r="Y438" s="92">
        <f t="shared" si="166"/>
        <v>11982.9</v>
      </c>
      <c r="Z438" s="92">
        <v>788</v>
      </c>
      <c r="AA438" s="92">
        <v>468</v>
      </c>
      <c r="AB438" s="93">
        <f>102.68*2</f>
        <v>205.36</v>
      </c>
      <c r="AC438" s="92">
        <f t="shared" si="167"/>
        <v>2097.0074999999997</v>
      </c>
      <c r="AD438" s="92">
        <f t="shared" si="168"/>
        <v>359.48699999999997</v>
      </c>
      <c r="AE438" s="92">
        <f t="shared" si="169"/>
        <v>611.12789999999995</v>
      </c>
      <c r="AF438" s="92">
        <f t="shared" si="170"/>
        <v>239.65799999999999</v>
      </c>
      <c r="AG438" s="92">
        <f t="shared" si="171"/>
        <v>2206.4833333333336</v>
      </c>
      <c r="AH438" s="92">
        <f t="shared" si="172"/>
        <v>22064.833333333336</v>
      </c>
      <c r="AI438" s="92">
        <f t="shared" si="173"/>
        <v>6619.45</v>
      </c>
      <c r="AJ438" s="92">
        <f t="shared" si="174"/>
        <v>19325.770955555556</v>
      </c>
      <c r="AK438" s="92">
        <f t="shared" si="175"/>
        <v>231909.25146666667</v>
      </c>
      <c r="AL438" s="92"/>
      <c r="AM438" s="92"/>
      <c r="AN438" s="92"/>
      <c r="AO438" s="92"/>
      <c r="AP438" s="97"/>
      <c r="AQ438" s="94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7"/>
      <c r="BQ438" s="97"/>
      <c r="BR438" s="97"/>
      <c r="BS438" s="97"/>
      <c r="BT438" s="97"/>
      <c r="BU438" s="97"/>
      <c r="BV438" s="97"/>
      <c r="BW438" s="97"/>
      <c r="BX438" s="97"/>
      <c r="BY438" s="97"/>
      <c r="BZ438" s="97"/>
      <c r="CA438" s="97"/>
      <c r="CB438" s="97"/>
      <c r="CC438" s="97"/>
      <c r="CD438" s="97"/>
      <c r="CE438" s="97"/>
      <c r="CF438" s="97"/>
      <c r="CG438" s="97"/>
      <c r="CH438" s="97"/>
      <c r="CI438" s="97"/>
      <c r="CJ438" s="97"/>
      <c r="CK438" s="97"/>
      <c r="CL438" s="97"/>
      <c r="CM438" s="97"/>
      <c r="CN438" s="97"/>
      <c r="CO438" s="97"/>
      <c r="CP438" s="97"/>
      <c r="CQ438" s="97"/>
      <c r="CR438" s="97"/>
      <c r="CS438" s="97"/>
      <c r="CT438" s="97"/>
      <c r="CU438" s="97"/>
      <c r="CV438" s="97"/>
      <c r="CW438" s="97"/>
      <c r="CX438" s="97"/>
      <c r="CY438" s="97"/>
      <c r="CZ438" s="97"/>
      <c r="DA438" s="97"/>
      <c r="DB438" s="97"/>
      <c r="DC438" s="97"/>
      <c r="DD438" s="97"/>
      <c r="DE438" s="97"/>
      <c r="DF438" s="97"/>
      <c r="DG438" s="97"/>
      <c r="DH438" s="97"/>
      <c r="DI438" s="97"/>
      <c r="DJ438" s="97"/>
      <c r="DK438" s="97"/>
      <c r="DL438" s="97"/>
      <c r="DM438" s="97"/>
      <c r="DN438" s="97"/>
      <c r="DO438" s="97"/>
      <c r="DP438" s="97"/>
      <c r="DQ438" s="97"/>
      <c r="DR438" s="97"/>
      <c r="DS438" s="97"/>
      <c r="DT438" s="97"/>
      <c r="DU438" s="97"/>
      <c r="DV438" s="97"/>
      <c r="DW438" s="97"/>
      <c r="DX438" s="97"/>
      <c r="DY438" s="97"/>
      <c r="DZ438" s="97"/>
      <c r="EA438" s="97"/>
      <c r="EB438" s="97"/>
      <c r="EC438" s="97"/>
      <c r="ED438" s="97"/>
      <c r="EE438" s="97"/>
      <c r="EF438" s="97"/>
      <c r="EG438" s="97"/>
      <c r="EH438" s="97"/>
      <c r="EI438" s="97"/>
      <c r="EJ438" s="97"/>
      <c r="EK438" s="97"/>
      <c r="EL438" s="97"/>
      <c r="EM438" s="97"/>
      <c r="EN438" s="97"/>
      <c r="EO438" s="97"/>
      <c r="EP438" s="97"/>
      <c r="EQ438" s="97"/>
      <c r="ER438" s="97"/>
      <c r="ES438" s="97"/>
      <c r="ET438" s="97"/>
      <c r="EU438" s="97"/>
      <c r="EV438" s="97"/>
      <c r="EW438" s="97"/>
      <c r="EX438" s="97"/>
      <c r="EY438" s="97"/>
      <c r="EZ438" s="97"/>
      <c r="FA438" s="97"/>
      <c r="FB438" s="97"/>
      <c r="FC438" s="97"/>
      <c r="FD438" s="97"/>
      <c r="FE438" s="97"/>
      <c r="FF438" s="97"/>
      <c r="FG438" s="97"/>
      <c r="FH438" s="97"/>
      <c r="FI438" s="97"/>
      <c r="FJ438" s="97"/>
      <c r="FK438" s="97"/>
      <c r="FL438" s="97"/>
      <c r="FM438" s="97"/>
      <c r="FN438" s="97"/>
      <c r="FO438" s="97"/>
      <c r="FP438" s="97"/>
      <c r="FQ438" s="97"/>
      <c r="FR438" s="97"/>
      <c r="FS438" s="97"/>
      <c r="FT438" s="97"/>
      <c r="FU438" s="97"/>
      <c r="FV438" s="97"/>
      <c r="FW438" s="97"/>
      <c r="FX438" s="97"/>
      <c r="FY438" s="97"/>
      <c r="FZ438" s="97"/>
      <c r="GA438" s="97"/>
      <c r="GB438" s="97"/>
      <c r="GC438" s="97"/>
      <c r="GD438" s="97"/>
      <c r="GE438" s="97"/>
      <c r="GF438" s="97"/>
      <c r="GG438" s="97"/>
      <c r="GH438" s="97"/>
      <c r="GI438" s="97"/>
      <c r="GJ438" s="97"/>
      <c r="GK438" s="97"/>
      <c r="GL438" s="97"/>
      <c r="GM438" s="97"/>
      <c r="GN438" s="97"/>
      <c r="GO438" s="97"/>
      <c r="GP438" s="97"/>
      <c r="GQ438" s="97"/>
      <c r="GR438" s="97"/>
      <c r="GS438" s="97"/>
      <c r="GT438" s="97"/>
      <c r="GU438" s="97"/>
      <c r="GV438" s="97"/>
      <c r="GW438" s="97"/>
      <c r="GX438" s="97"/>
      <c r="GY438" s="97"/>
      <c r="GZ438" s="97"/>
      <c r="HA438" s="97"/>
      <c r="HB438" s="97"/>
      <c r="HC438" s="97"/>
      <c r="HD438" s="97"/>
      <c r="HE438" s="97"/>
      <c r="HF438" s="97"/>
      <c r="HG438" s="97"/>
      <c r="HH438" s="97"/>
      <c r="HI438" s="97"/>
      <c r="HJ438" s="97"/>
      <c r="HK438" s="97"/>
      <c r="HL438" s="97"/>
      <c r="HM438" s="97"/>
      <c r="HN438" s="97"/>
      <c r="HO438" s="97"/>
      <c r="HP438" s="97"/>
      <c r="HQ438" s="97"/>
      <c r="HR438" s="97"/>
      <c r="HS438" s="97"/>
      <c r="HT438" s="97"/>
      <c r="HU438" s="97"/>
      <c r="HV438" s="97"/>
      <c r="HW438" s="97"/>
      <c r="HX438" s="97"/>
      <c r="HY438" s="97"/>
      <c r="HZ438" s="97"/>
      <c r="IA438" s="97"/>
      <c r="IB438" s="97"/>
      <c r="IC438" s="97"/>
      <c r="ID438" s="97"/>
      <c r="IE438" s="97"/>
      <c r="IF438" s="97"/>
      <c r="IG438" s="97"/>
      <c r="IH438" s="97"/>
      <c r="II438" s="97"/>
      <c r="IJ438" s="97"/>
      <c r="IK438" s="97"/>
      <c r="IL438" s="97"/>
      <c r="IM438" s="97"/>
      <c r="IN438" s="97"/>
      <c r="IO438" s="97"/>
      <c r="IP438" s="97"/>
      <c r="IQ438" s="97"/>
      <c r="IR438" s="97"/>
      <c r="IS438" s="97"/>
      <c r="IT438" s="97"/>
      <c r="IU438" s="97"/>
      <c r="IV438" s="97"/>
      <c r="IW438" s="97"/>
      <c r="IX438" s="97"/>
      <c r="IY438" s="97"/>
      <c r="IZ438" s="97"/>
      <c r="JA438" s="97"/>
      <c r="JB438" s="97"/>
      <c r="JC438" s="97"/>
      <c r="JD438" s="97"/>
      <c r="JE438" s="97"/>
      <c r="JF438" s="97"/>
      <c r="JG438" s="97"/>
      <c r="JH438" s="97"/>
      <c r="JI438" s="97"/>
      <c r="JJ438" s="97"/>
      <c r="JK438" s="97"/>
      <c r="JL438" s="97"/>
      <c r="JM438" s="97"/>
      <c r="JN438" s="97"/>
      <c r="JO438" s="97"/>
      <c r="JP438" s="97"/>
      <c r="JQ438" s="97"/>
      <c r="JR438" s="97"/>
      <c r="JS438" s="97"/>
      <c r="JT438" s="97"/>
      <c r="JU438" s="97"/>
      <c r="JV438" s="97"/>
      <c r="JW438" s="97"/>
      <c r="JX438" s="97"/>
      <c r="JY438" s="97"/>
      <c r="JZ438" s="97"/>
      <c r="KA438" s="97"/>
      <c r="KB438" s="97"/>
      <c r="KC438" s="97"/>
      <c r="KD438" s="97"/>
      <c r="KE438" s="97"/>
      <c r="KF438" s="97"/>
      <c r="KG438" s="97"/>
      <c r="KH438" s="97"/>
      <c r="KI438" s="97"/>
      <c r="KJ438" s="97"/>
      <c r="KK438" s="97"/>
      <c r="KL438" s="97"/>
      <c r="KM438" s="97"/>
      <c r="KN438" s="97"/>
      <c r="KO438" s="97"/>
      <c r="KP438" s="97"/>
      <c r="KQ438" s="97"/>
      <c r="KR438" s="97"/>
      <c r="KS438" s="97"/>
      <c r="KT438" s="97"/>
      <c r="KU438" s="97"/>
      <c r="KV438" s="97"/>
      <c r="KW438" s="97"/>
      <c r="KX438" s="97"/>
      <c r="KY438" s="97"/>
      <c r="KZ438" s="97"/>
      <c r="LA438" s="97"/>
      <c r="LB438" s="97"/>
      <c r="LC438" s="97"/>
      <c r="LD438" s="97"/>
      <c r="LE438" s="97"/>
      <c r="LF438" s="97"/>
      <c r="LG438" s="97"/>
      <c r="LH438" s="97"/>
      <c r="LI438" s="97"/>
      <c r="LJ438" s="97"/>
      <c r="LK438" s="97"/>
      <c r="LL438" s="97"/>
      <c r="LM438" s="97"/>
      <c r="LN438" s="97"/>
      <c r="LO438" s="97"/>
      <c r="LP438" s="97"/>
      <c r="LQ438" s="97"/>
      <c r="LR438" s="97"/>
      <c r="LS438" s="97"/>
      <c r="LT438" s="97"/>
      <c r="LU438" s="97"/>
      <c r="LV438" s="97"/>
      <c r="LW438" s="97"/>
      <c r="LX438" s="97"/>
      <c r="LY438" s="97"/>
      <c r="LZ438" s="97"/>
      <c r="MA438" s="97"/>
      <c r="MB438" s="97"/>
      <c r="MC438" s="97"/>
      <c r="MD438" s="97"/>
      <c r="ME438" s="97"/>
      <c r="MF438" s="97"/>
      <c r="MG438" s="97"/>
      <c r="MH438" s="97"/>
      <c r="MI438" s="97"/>
      <c r="MJ438" s="97"/>
      <c r="MK438" s="97"/>
      <c r="ML438" s="97"/>
      <c r="MM438" s="97"/>
      <c r="MN438" s="97"/>
      <c r="MO438" s="97"/>
      <c r="MP438" s="97"/>
      <c r="MQ438" s="97"/>
      <c r="MR438" s="97"/>
      <c r="MS438" s="97"/>
      <c r="MT438" s="97"/>
      <c r="MU438" s="97"/>
      <c r="MV438" s="97"/>
      <c r="MW438" s="97"/>
      <c r="MX438" s="97"/>
      <c r="MY438" s="97"/>
      <c r="MZ438" s="97"/>
      <c r="NA438" s="97"/>
      <c r="NB438" s="97"/>
      <c r="NC438" s="97"/>
      <c r="ND438" s="97"/>
      <c r="NE438" s="97"/>
      <c r="NF438" s="97"/>
      <c r="NG438" s="97"/>
      <c r="NH438" s="97"/>
      <c r="NI438" s="97"/>
      <c r="NJ438" s="97"/>
      <c r="NK438" s="97"/>
      <c r="NL438" s="97"/>
      <c r="NM438" s="97"/>
      <c r="NN438" s="97"/>
      <c r="NO438" s="97"/>
      <c r="NP438" s="97"/>
      <c r="NQ438" s="97"/>
      <c r="NR438" s="97"/>
      <c r="NS438" s="97"/>
      <c r="NT438" s="97"/>
      <c r="NU438" s="97"/>
      <c r="NV438" s="97"/>
      <c r="NW438" s="97"/>
      <c r="NX438" s="97"/>
      <c r="NY438" s="97"/>
      <c r="NZ438" s="97"/>
      <c r="OA438" s="97"/>
      <c r="OB438" s="97"/>
      <c r="OC438" s="97"/>
      <c r="OD438" s="97"/>
      <c r="OE438" s="97"/>
      <c r="OF438" s="97"/>
      <c r="OG438" s="97"/>
      <c r="OH438" s="97"/>
      <c r="OI438" s="97"/>
      <c r="OJ438" s="97"/>
      <c r="OK438" s="97"/>
      <c r="OL438" s="97"/>
      <c r="OM438" s="97"/>
      <c r="ON438" s="97"/>
      <c r="OO438" s="97"/>
      <c r="OP438" s="97"/>
      <c r="OQ438" s="97"/>
      <c r="OR438" s="97"/>
      <c r="OS438" s="97"/>
      <c r="OT438" s="97"/>
      <c r="OU438" s="97"/>
      <c r="OV438" s="97"/>
      <c r="OW438" s="97"/>
      <c r="OX438" s="97"/>
      <c r="OY438" s="97"/>
      <c r="OZ438" s="97"/>
      <c r="PA438" s="97"/>
      <c r="PB438" s="97"/>
      <c r="PC438" s="97"/>
      <c r="PD438" s="97"/>
      <c r="PE438" s="97"/>
      <c r="PF438" s="97"/>
      <c r="PG438" s="97"/>
      <c r="PH438" s="97"/>
      <c r="PI438" s="97"/>
      <c r="PJ438" s="97"/>
      <c r="PK438" s="97"/>
      <c r="PL438" s="97"/>
      <c r="PM438" s="97"/>
      <c r="PN438" s="97"/>
      <c r="PO438" s="97"/>
      <c r="PP438" s="97"/>
      <c r="PQ438" s="97"/>
      <c r="PR438" s="97"/>
      <c r="PS438" s="97"/>
      <c r="PT438" s="97"/>
      <c r="PU438" s="97"/>
      <c r="PV438" s="97"/>
      <c r="PW438" s="97"/>
      <c r="PX438" s="97"/>
      <c r="PY438" s="97"/>
      <c r="PZ438" s="97"/>
      <c r="QA438" s="97"/>
      <c r="QB438" s="97"/>
      <c r="QC438" s="97"/>
      <c r="QD438" s="97"/>
      <c r="QE438" s="97"/>
      <c r="QF438" s="97"/>
      <c r="QG438" s="97"/>
      <c r="QH438" s="97"/>
      <c r="QI438" s="97"/>
      <c r="QJ438" s="97"/>
      <c r="QK438" s="97"/>
      <c r="QL438" s="97"/>
      <c r="QM438" s="97"/>
      <c r="QN438" s="97"/>
      <c r="QO438" s="97"/>
      <c r="QP438" s="97"/>
      <c r="QQ438" s="97"/>
      <c r="QR438" s="97"/>
      <c r="QS438" s="97"/>
      <c r="QT438" s="97"/>
      <c r="QU438" s="97"/>
      <c r="QV438" s="97"/>
      <c r="QW438" s="97"/>
      <c r="QX438" s="97"/>
      <c r="QY438" s="97"/>
      <c r="QZ438" s="97"/>
      <c r="RA438" s="97"/>
      <c r="RB438" s="97"/>
      <c r="RC438" s="97"/>
      <c r="RD438" s="97"/>
      <c r="RE438" s="97"/>
      <c r="RF438" s="97"/>
      <c r="RG438" s="97"/>
      <c r="RH438" s="97"/>
      <c r="RI438" s="97"/>
      <c r="RJ438" s="97"/>
      <c r="RK438" s="97"/>
      <c r="RL438" s="97"/>
      <c r="RM438" s="97"/>
      <c r="RN438" s="97"/>
      <c r="RO438" s="97"/>
      <c r="RP438" s="97"/>
      <c r="RQ438" s="97"/>
      <c r="RR438" s="97"/>
      <c r="RS438" s="97"/>
      <c r="RT438" s="97"/>
      <c r="RU438" s="97"/>
      <c r="RV438" s="97"/>
      <c r="RW438" s="97"/>
      <c r="RX438" s="97"/>
      <c r="RY438" s="97"/>
      <c r="RZ438" s="97"/>
      <c r="SA438" s="97"/>
      <c r="SB438" s="97"/>
      <c r="SC438" s="97"/>
      <c r="SD438" s="97"/>
      <c r="SE438" s="97"/>
      <c r="SF438" s="97"/>
      <c r="SG438" s="97"/>
      <c r="SH438" s="97"/>
      <c r="SI438" s="97"/>
      <c r="SJ438" s="97"/>
      <c r="SK438" s="97"/>
      <c r="SL438" s="97"/>
      <c r="SM438" s="97"/>
      <c r="SN438" s="97"/>
      <c r="SO438" s="97"/>
      <c r="SP438" s="97"/>
      <c r="SQ438" s="97"/>
      <c r="SR438" s="97"/>
      <c r="SS438" s="97"/>
      <c r="ST438" s="97"/>
      <c r="SU438" s="97"/>
      <c r="SV438" s="97"/>
      <c r="SW438" s="97"/>
      <c r="SX438" s="97"/>
      <c r="SY438" s="97"/>
      <c r="SZ438" s="97"/>
      <c r="TA438" s="97"/>
      <c r="TB438" s="97"/>
      <c r="TC438" s="97"/>
      <c r="TD438" s="97"/>
      <c r="TE438" s="97"/>
      <c r="TF438" s="97"/>
      <c r="TG438" s="97"/>
      <c r="TH438" s="97"/>
      <c r="TI438" s="97"/>
      <c r="TJ438" s="97"/>
      <c r="TK438" s="97"/>
      <c r="TL438" s="97"/>
      <c r="TM438" s="97"/>
      <c r="TN438" s="97"/>
      <c r="TO438" s="97"/>
      <c r="TP438" s="97"/>
      <c r="TQ438" s="97"/>
      <c r="TR438" s="97"/>
      <c r="TS438" s="97"/>
      <c r="TT438" s="97"/>
      <c r="TU438" s="97"/>
      <c r="TV438" s="97"/>
      <c r="TW438" s="97"/>
      <c r="TX438" s="97"/>
      <c r="TY438" s="97"/>
      <c r="TZ438" s="97"/>
      <c r="UA438" s="97"/>
      <c r="UB438" s="97"/>
      <c r="UC438" s="97"/>
      <c r="UD438" s="97"/>
      <c r="UE438" s="97"/>
      <c r="UF438" s="97"/>
      <c r="UG438" s="97"/>
      <c r="UH438" s="97"/>
      <c r="UI438" s="97"/>
      <c r="UJ438" s="97"/>
      <c r="UK438" s="97"/>
      <c r="UL438" s="97"/>
      <c r="UM438" s="97"/>
      <c r="UN438" s="97"/>
      <c r="UO438" s="97"/>
      <c r="UP438" s="97"/>
      <c r="UQ438" s="97"/>
      <c r="UR438" s="97"/>
      <c r="US438" s="97"/>
      <c r="UT438" s="97"/>
      <c r="UU438" s="97"/>
      <c r="UV438" s="97"/>
      <c r="UW438" s="97"/>
      <c r="UX438" s="97"/>
      <c r="UY438" s="97"/>
      <c r="UZ438" s="97"/>
      <c r="VA438" s="97"/>
      <c r="VB438" s="97"/>
      <c r="VC438" s="97"/>
      <c r="VD438" s="97"/>
      <c r="VE438" s="97"/>
      <c r="VF438" s="97"/>
    </row>
    <row r="439" spans="1:578" s="98" customFormat="1" ht="15">
      <c r="A439" s="84">
        <v>65</v>
      </c>
      <c r="B439" s="29" t="s">
        <v>43</v>
      </c>
      <c r="C439" s="85" t="s">
        <v>44</v>
      </c>
      <c r="D439" s="86">
        <v>203</v>
      </c>
      <c r="E439" s="85" t="s">
        <v>45</v>
      </c>
      <c r="F439" s="29" t="s">
        <v>46</v>
      </c>
      <c r="G439" s="29" t="s">
        <v>1051</v>
      </c>
      <c r="H439" s="27" t="s">
        <v>1052</v>
      </c>
      <c r="I439" s="89">
        <v>42171</v>
      </c>
      <c r="J439" s="90" t="s">
        <v>260</v>
      </c>
      <c r="K439" s="90"/>
      <c r="L439" s="88">
        <v>40</v>
      </c>
      <c r="M439" s="88" t="s">
        <v>54</v>
      </c>
      <c r="N439" s="88" t="s">
        <v>59</v>
      </c>
      <c r="O439" s="36" t="s">
        <v>261</v>
      </c>
      <c r="P439" s="87" t="s">
        <v>1190</v>
      </c>
      <c r="Q439" s="87" t="s">
        <v>1150</v>
      </c>
      <c r="R439" s="88">
        <v>1</v>
      </c>
      <c r="S439" s="92">
        <v>13405</v>
      </c>
      <c r="T439" s="92">
        <v>600</v>
      </c>
      <c r="U439" s="92">
        <v>1357.1</v>
      </c>
      <c r="V439" s="91">
        <f t="shared" ref="V439:V478" si="176">+S439+T439+U439</f>
        <v>15362.1</v>
      </c>
      <c r="W439" s="92"/>
      <c r="X439" s="92"/>
      <c r="Y439" s="92">
        <f t="shared" ref="Y439:Y478" si="177">+V439+W439+X439</f>
        <v>15362.1</v>
      </c>
      <c r="Z439" s="92">
        <v>1046</v>
      </c>
      <c r="AA439" s="92">
        <v>666</v>
      </c>
      <c r="AB439" s="93"/>
      <c r="AC439" s="92">
        <f t="shared" ref="AC439:AC478" si="178">Y439*17.5%</f>
        <v>2688.3674999999998</v>
      </c>
      <c r="AD439" s="92">
        <f t="shared" ref="AD439:AD478" si="179">Y439*3%</f>
        <v>460.863</v>
      </c>
      <c r="AE439" s="92">
        <f t="shared" ref="AE439:AE478" si="180">Y439*5.1%</f>
        <v>783.46709999999996</v>
      </c>
      <c r="AF439" s="92">
        <f t="shared" ref="AF439:AF478" si="181">Y439*2%</f>
        <v>307.24200000000002</v>
      </c>
      <c r="AG439" s="92">
        <f t="shared" ref="AG439:AG478" si="182">(Y439+Z439+AA439)/30*5</f>
        <v>2845.6833333333334</v>
      </c>
      <c r="AH439" s="92">
        <f t="shared" ref="AH439:AH478" si="183">(Y439+Z439+AA439)/30*50</f>
        <v>28456.833333333332</v>
      </c>
      <c r="AI439" s="92">
        <f t="shared" ref="AI439:AI478" si="184">(Y439+Z439+AA439)/2</f>
        <v>8537.0499999999993</v>
      </c>
      <c r="AJ439" s="92">
        <f t="shared" ref="AJ439:AJ478" si="185">Y439+AB439+AC439+AD439+AE439+AF439+Z439+AA439+(AG439/12+AH439/12+AI439/12)</f>
        <v>24634.003488888888</v>
      </c>
      <c r="AK439" s="92">
        <f t="shared" ref="AK439:AK478" si="186">+AJ439*12</f>
        <v>295608.04186666664</v>
      </c>
      <c r="AL439" s="92"/>
      <c r="AM439" s="92"/>
      <c r="AN439" s="92"/>
      <c r="AO439" s="92"/>
      <c r="AP439" s="97"/>
      <c r="AQ439" s="94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7"/>
      <c r="BQ439" s="97"/>
      <c r="BR439" s="97"/>
      <c r="BS439" s="97"/>
      <c r="BT439" s="97"/>
      <c r="BU439" s="97"/>
      <c r="BV439" s="97"/>
      <c r="BW439" s="97"/>
      <c r="BX439" s="97"/>
      <c r="BY439" s="97"/>
      <c r="BZ439" s="97"/>
      <c r="CA439" s="97"/>
      <c r="CB439" s="97"/>
      <c r="CC439" s="97"/>
      <c r="CD439" s="97"/>
      <c r="CE439" s="97"/>
      <c r="CF439" s="97"/>
      <c r="CG439" s="97"/>
      <c r="CH439" s="97"/>
      <c r="CI439" s="97"/>
      <c r="CJ439" s="97"/>
      <c r="CK439" s="97"/>
      <c r="CL439" s="97"/>
      <c r="CM439" s="97"/>
      <c r="CN439" s="97"/>
      <c r="CO439" s="97"/>
      <c r="CP439" s="97"/>
      <c r="CQ439" s="97"/>
      <c r="CR439" s="97"/>
      <c r="CS439" s="97"/>
      <c r="CT439" s="97"/>
      <c r="CU439" s="97"/>
      <c r="CV439" s="97"/>
      <c r="CW439" s="97"/>
      <c r="CX439" s="97"/>
      <c r="CY439" s="97"/>
      <c r="CZ439" s="97"/>
      <c r="DA439" s="97"/>
      <c r="DB439" s="97"/>
      <c r="DC439" s="97"/>
      <c r="DD439" s="97"/>
      <c r="DE439" s="97"/>
      <c r="DF439" s="97"/>
      <c r="DG439" s="97"/>
      <c r="DH439" s="97"/>
      <c r="DI439" s="97"/>
      <c r="DJ439" s="97"/>
      <c r="DK439" s="97"/>
      <c r="DL439" s="97"/>
      <c r="DM439" s="97"/>
      <c r="DN439" s="97"/>
      <c r="DO439" s="97"/>
      <c r="DP439" s="97"/>
      <c r="DQ439" s="97"/>
      <c r="DR439" s="97"/>
      <c r="DS439" s="97"/>
      <c r="DT439" s="97"/>
      <c r="DU439" s="97"/>
      <c r="DV439" s="97"/>
      <c r="DW439" s="97"/>
      <c r="DX439" s="97"/>
      <c r="DY439" s="97"/>
      <c r="DZ439" s="97"/>
      <c r="EA439" s="97"/>
      <c r="EB439" s="97"/>
      <c r="EC439" s="97"/>
      <c r="ED439" s="97"/>
      <c r="EE439" s="97"/>
      <c r="EF439" s="97"/>
      <c r="EG439" s="97"/>
      <c r="EH439" s="97"/>
      <c r="EI439" s="97"/>
      <c r="EJ439" s="97"/>
      <c r="EK439" s="97"/>
      <c r="EL439" s="97"/>
      <c r="EM439" s="97"/>
      <c r="EN439" s="97"/>
      <c r="EO439" s="97"/>
      <c r="EP439" s="97"/>
      <c r="EQ439" s="97"/>
      <c r="ER439" s="97"/>
      <c r="ES439" s="97"/>
      <c r="ET439" s="97"/>
      <c r="EU439" s="97"/>
      <c r="EV439" s="97"/>
      <c r="EW439" s="97"/>
      <c r="EX439" s="97"/>
      <c r="EY439" s="97"/>
      <c r="EZ439" s="97"/>
      <c r="FA439" s="97"/>
      <c r="FB439" s="97"/>
      <c r="FC439" s="97"/>
      <c r="FD439" s="97"/>
      <c r="FE439" s="97"/>
      <c r="FF439" s="97"/>
      <c r="FG439" s="97"/>
      <c r="FH439" s="97"/>
      <c r="FI439" s="97"/>
      <c r="FJ439" s="97"/>
      <c r="FK439" s="97"/>
      <c r="FL439" s="97"/>
      <c r="FM439" s="97"/>
      <c r="FN439" s="97"/>
      <c r="FO439" s="97"/>
      <c r="FP439" s="97"/>
      <c r="FQ439" s="97"/>
      <c r="FR439" s="97"/>
      <c r="FS439" s="97"/>
      <c r="FT439" s="97"/>
      <c r="FU439" s="97"/>
      <c r="FV439" s="97"/>
      <c r="FW439" s="97"/>
      <c r="FX439" s="97"/>
      <c r="FY439" s="97"/>
      <c r="FZ439" s="97"/>
      <c r="GA439" s="97"/>
      <c r="GB439" s="97"/>
      <c r="GC439" s="97"/>
      <c r="GD439" s="97"/>
      <c r="GE439" s="97"/>
      <c r="GF439" s="97"/>
      <c r="GG439" s="97"/>
      <c r="GH439" s="97"/>
      <c r="GI439" s="97"/>
      <c r="GJ439" s="97"/>
      <c r="GK439" s="97"/>
      <c r="GL439" s="97"/>
      <c r="GM439" s="97"/>
      <c r="GN439" s="97"/>
      <c r="GO439" s="97"/>
      <c r="GP439" s="97"/>
      <c r="GQ439" s="97"/>
      <c r="GR439" s="97"/>
      <c r="GS439" s="97"/>
      <c r="GT439" s="97"/>
      <c r="GU439" s="97"/>
      <c r="GV439" s="97"/>
      <c r="GW439" s="97"/>
      <c r="GX439" s="97"/>
      <c r="GY439" s="97"/>
      <c r="GZ439" s="97"/>
      <c r="HA439" s="97"/>
      <c r="HB439" s="97"/>
      <c r="HC439" s="97"/>
      <c r="HD439" s="97"/>
      <c r="HE439" s="97"/>
      <c r="HF439" s="97"/>
      <c r="HG439" s="97"/>
      <c r="HH439" s="97"/>
      <c r="HI439" s="97"/>
      <c r="HJ439" s="97"/>
      <c r="HK439" s="97"/>
      <c r="HL439" s="97"/>
      <c r="HM439" s="97"/>
      <c r="HN439" s="97"/>
      <c r="HO439" s="97"/>
      <c r="HP439" s="97"/>
      <c r="HQ439" s="97"/>
      <c r="HR439" s="97"/>
      <c r="HS439" s="97"/>
      <c r="HT439" s="97"/>
      <c r="HU439" s="97"/>
      <c r="HV439" s="97"/>
      <c r="HW439" s="97"/>
      <c r="HX439" s="97"/>
      <c r="HY439" s="97"/>
      <c r="HZ439" s="97"/>
      <c r="IA439" s="97"/>
      <c r="IB439" s="97"/>
      <c r="IC439" s="97"/>
      <c r="ID439" s="97"/>
      <c r="IE439" s="97"/>
      <c r="IF439" s="97"/>
      <c r="IG439" s="97"/>
      <c r="IH439" s="97"/>
      <c r="II439" s="97"/>
      <c r="IJ439" s="97"/>
      <c r="IK439" s="97"/>
      <c r="IL439" s="97"/>
      <c r="IM439" s="97"/>
      <c r="IN439" s="97"/>
      <c r="IO439" s="97"/>
      <c r="IP439" s="97"/>
      <c r="IQ439" s="97"/>
      <c r="IR439" s="97"/>
      <c r="IS439" s="97"/>
      <c r="IT439" s="97"/>
      <c r="IU439" s="97"/>
      <c r="IV439" s="97"/>
      <c r="IW439" s="97"/>
      <c r="IX439" s="97"/>
      <c r="IY439" s="97"/>
      <c r="IZ439" s="97"/>
      <c r="JA439" s="97"/>
      <c r="JB439" s="97"/>
      <c r="JC439" s="97"/>
      <c r="JD439" s="97"/>
      <c r="JE439" s="97"/>
      <c r="JF439" s="97"/>
      <c r="JG439" s="97"/>
      <c r="JH439" s="97"/>
      <c r="JI439" s="97"/>
      <c r="JJ439" s="97"/>
      <c r="JK439" s="97"/>
      <c r="JL439" s="97"/>
      <c r="JM439" s="97"/>
      <c r="JN439" s="97"/>
      <c r="JO439" s="97"/>
      <c r="JP439" s="97"/>
      <c r="JQ439" s="97"/>
      <c r="JR439" s="97"/>
      <c r="JS439" s="97"/>
      <c r="JT439" s="97"/>
      <c r="JU439" s="97"/>
      <c r="JV439" s="97"/>
      <c r="JW439" s="97"/>
      <c r="JX439" s="97"/>
      <c r="JY439" s="97"/>
      <c r="JZ439" s="97"/>
      <c r="KA439" s="97"/>
      <c r="KB439" s="97"/>
      <c r="KC439" s="97"/>
      <c r="KD439" s="97"/>
      <c r="KE439" s="97"/>
      <c r="KF439" s="97"/>
      <c r="KG439" s="97"/>
      <c r="KH439" s="97"/>
      <c r="KI439" s="97"/>
      <c r="KJ439" s="97"/>
      <c r="KK439" s="97"/>
      <c r="KL439" s="97"/>
      <c r="KM439" s="97"/>
      <c r="KN439" s="97"/>
      <c r="KO439" s="97"/>
      <c r="KP439" s="97"/>
      <c r="KQ439" s="97"/>
      <c r="KR439" s="97"/>
      <c r="KS439" s="97"/>
      <c r="KT439" s="97"/>
      <c r="KU439" s="97"/>
      <c r="KV439" s="97"/>
      <c r="KW439" s="97"/>
      <c r="KX439" s="97"/>
      <c r="KY439" s="97"/>
      <c r="KZ439" s="97"/>
      <c r="LA439" s="97"/>
      <c r="LB439" s="97"/>
      <c r="LC439" s="97"/>
      <c r="LD439" s="97"/>
      <c r="LE439" s="97"/>
      <c r="LF439" s="97"/>
      <c r="LG439" s="97"/>
      <c r="LH439" s="97"/>
      <c r="LI439" s="97"/>
      <c r="LJ439" s="97"/>
      <c r="LK439" s="97"/>
      <c r="LL439" s="97"/>
      <c r="LM439" s="97"/>
      <c r="LN439" s="97"/>
      <c r="LO439" s="97"/>
      <c r="LP439" s="97"/>
      <c r="LQ439" s="97"/>
      <c r="LR439" s="97"/>
      <c r="LS439" s="97"/>
      <c r="LT439" s="97"/>
      <c r="LU439" s="97"/>
      <c r="LV439" s="97"/>
      <c r="LW439" s="97"/>
      <c r="LX439" s="97"/>
      <c r="LY439" s="97"/>
      <c r="LZ439" s="97"/>
      <c r="MA439" s="97"/>
      <c r="MB439" s="97"/>
      <c r="MC439" s="97"/>
      <c r="MD439" s="97"/>
      <c r="ME439" s="97"/>
      <c r="MF439" s="97"/>
      <c r="MG439" s="97"/>
      <c r="MH439" s="97"/>
      <c r="MI439" s="97"/>
      <c r="MJ439" s="97"/>
      <c r="MK439" s="97"/>
      <c r="ML439" s="97"/>
      <c r="MM439" s="97"/>
      <c r="MN439" s="97"/>
      <c r="MO439" s="97"/>
      <c r="MP439" s="97"/>
      <c r="MQ439" s="97"/>
      <c r="MR439" s="97"/>
      <c r="MS439" s="97"/>
      <c r="MT439" s="97"/>
      <c r="MU439" s="97"/>
      <c r="MV439" s="97"/>
      <c r="MW439" s="97"/>
      <c r="MX439" s="97"/>
      <c r="MY439" s="97"/>
      <c r="MZ439" s="97"/>
      <c r="NA439" s="97"/>
      <c r="NB439" s="97"/>
      <c r="NC439" s="97"/>
      <c r="ND439" s="97"/>
      <c r="NE439" s="97"/>
      <c r="NF439" s="97"/>
      <c r="NG439" s="97"/>
      <c r="NH439" s="97"/>
      <c r="NI439" s="97"/>
      <c r="NJ439" s="97"/>
      <c r="NK439" s="97"/>
      <c r="NL439" s="97"/>
      <c r="NM439" s="97"/>
      <c r="NN439" s="97"/>
      <c r="NO439" s="97"/>
      <c r="NP439" s="97"/>
      <c r="NQ439" s="97"/>
      <c r="NR439" s="97"/>
      <c r="NS439" s="97"/>
      <c r="NT439" s="97"/>
      <c r="NU439" s="97"/>
      <c r="NV439" s="97"/>
      <c r="NW439" s="97"/>
      <c r="NX439" s="97"/>
      <c r="NY439" s="97"/>
      <c r="NZ439" s="97"/>
      <c r="OA439" s="97"/>
      <c r="OB439" s="97"/>
      <c r="OC439" s="97"/>
      <c r="OD439" s="97"/>
      <c r="OE439" s="97"/>
      <c r="OF439" s="97"/>
      <c r="OG439" s="97"/>
      <c r="OH439" s="97"/>
      <c r="OI439" s="97"/>
      <c r="OJ439" s="97"/>
      <c r="OK439" s="97"/>
      <c r="OL439" s="97"/>
      <c r="OM439" s="97"/>
      <c r="ON439" s="97"/>
      <c r="OO439" s="97"/>
      <c r="OP439" s="97"/>
      <c r="OQ439" s="97"/>
      <c r="OR439" s="97"/>
      <c r="OS439" s="97"/>
      <c r="OT439" s="97"/>
      <c r="OU439" s="97"/>
      <c r="OV439" s="97"/>
      <c r="OW439" s="97"/>
      <c r="OX439" s="97"/>
      <c r="OY439" s="97"/>
      <c r="OZ439" s="97"/>
      <c r="PA439" s="97"/>
      <c r="PB439" s="97"/>
      <c r="PC439" s="97"/>
      <c r="PD439" s="97"/>
      <c r="PE439" s="97"/>
      <c r="PF439" s="97"/>
      <c r="PG439" s="97"/>
      <c r="PH439" s="97"/>
      <c r="PI439" s="97"/>
      <c r="PJ439" s="97"/>
      <c r="PK439" s="97"/>
      <c r="PL439" s="97"/>
      <c r="PM439" s="97"/>
      <c r="PN439" s="97"/>
      <c r="PO439" s="97"/>
      <c r="PP439" s="97"/>
      <c r="PQ439" s="97"/>
      <c r="PR439" s="97"/>
      <c r="PS439" s="97"/>
      <c r="PT439" s="97"/>
      <c r="PU439" s="97"/>
      <c r="PV439" s="97"/>
      <c r="PW439" s="97"/>
      <c r="PX439" s="97"/>
      <c r="PY439" s="97"/>
      <c r="PZ439" s="97"/>
      <c r="QA439" s="97"/>
      <c r="QB439" s="97"/>
      <c r="QC439" s="97"/>
      <c r="QD439" s="97"/>
      <c r="QE439" s="97"/>
      <c r="QF439" s="97"/>
      <c r="QG439" s="97"/>
      <c r="QH439" s="97"/>
      <c r="QI439" s="97"/>
      <c r="QJ439" s="97"/>
      <c r="QK439" s="97"/>
      <c r="QL439" s="97"/>
      <c r="QM439" s="97"/>
      <c r="QN439" s="97"/>
      <c r="QO439" s="97"/>
      <c r="QP439" s="97"/>
      <c r="QQ439" s="97"/>
      <c r="QR439" s="97"/>
      <c r="QS439" s="97"/>
      <c r="QT439" s="97"/>
      <c r="QU439" s="97"/>
      <c r="QV439" s="97"/>
      <c r="QW439" s="97"/>
      <c r="QX439" s="97"/>
      <c r="QY439" s="97"/>
      <c r="QZ439" s="97"/>
      <c r="RA439" s="97"/>
      <c r="RB439" s="97"/>
      <c r="RC439" s="97"/>
      <c r="RD439" s="97"/>
      <c r="RE439" s="97"/>
      <c r="RF439" s="97"/>
      <c r="RG439" s="97"/>
      <c r="RH439" s="97"/>
      <c r="RI439" s="97"/>
      <c r="RJ439" s="97"/>
      <c r="RK439" s="97"/>
      <c r="RL439" s="97"/>
      <c r="RM439" s="97"/>
      <c r="RN439" s="97"/>
      <c r="RO439" s="97"/>
      <c r="RP439" s="97"/>
      <c r="RQ439" s="97"/>
      <c r="RR439" s="97"/>
      <c r="RS439" s="97"/>
      <c r="RT439" s="97"/>
      <c r="RU439" s="97"/>
      <c r="RV439" s="97"/>
      <c r="RW439" s="97"/>
      <c r="RX439" s="97"/>
      <c r="RY439" s="97"/>
      <c r="RZ439" s="97"/>
      <c r="SA439" s="97"/>
      <c r="SB439" s="97"/>
      <c r="SC439" s="97"/>
      <c r="SD439" s="97"/>
      <c r="SE439" s="97"/>
      <c r="SF439" s="97"/>
      <c r="SG439" s="97"/>
      <c r="SH439" s="97"/>
      <c r="SI439" s="97"/>
      <c r="SJ439" s="97"/>
      <c r="SK439" s="97"/>
      <c r="SL439" s="97"/>
      <c r="SM439" s="97"/>
      <c r="SN439" s="97"/>
      <c r="SO439" s="97"/>
      <c r="SP439" s="97"/>
      <c r="SQ439" s="97"/>
      <c r="SR439" s="97"/>
      <c r="SS439" s="97"/>
      <c r="ST439" s="97"/>
      <c r="SU439" s="97"/>
      <c r="SV439" s="97"/>
      <c r="SW439" s="97"/>
      <c r="SX439" s="97"/>
      <c r="SY439" s="97"/>
      <c r="SZ439" s="97"/>
      <c r="TA439" s="97"/>
      <c r="TB439" s="97"/>
      <c r="TC439" s="97"/>
      <c r="TD439" s="97"/>
      <c r="TE439" s="97"/>
      <c r="TF439" s="97"/>
      <c r="TG439" s="97"/>
      <c r="TH439" s="97"/>
      <c r="TI439" s="97"/>
      <c r="TJ439" s="97"/>
      <c r="TK439" s="97"/>
      <c r="TL439" s="97"/>
      <c r="TM439" s="97"/>
      <c r="TN439" s="97"/>
      <c r="TO439" s="97"/>
      <c r="TP439" s="97"/>
      <c r="TQ439" s="97"/>
      <c r="TR439" s="97"/>
      <c r="TS439" s="97"/>
      <c r="TT439" s="97"/>
      <c r="TU439" s="97"/>
      <c r="TV439" s="97"/>
      <c r="TW439" s="97"/>
      <c r="TX439" s="97"/>
      <c r="TY439" s="97"/>
      <c r="TZ439" s="97"/>
      <c r="UA439" s="97"/>
      <c r="UB439" s="97"/>
      <c r="UC439" s="97"/>
      <c r="UD439" s="97"/>
      <c r="UE439" s="97"/>
      <c r="UF439" s="97"/>
      <c r="UG439" s="97"/>
      <c r="UH439" s="97"/>
      <c r="UI439" s="97"/>
      <c r="UJ439" s="97"/>
      <c r="UK439" s="97"/>
      <c r="UL439" s="97"/>
      <c r="UM439" s="97"/>
      <c r="UN439" s="97"/>
      <c r="UO439" s="97"/>
      <c r="UP439" s="97"/>
      <c r="UQ439" s="97"/>
      <c r="UR439" s="97"/>
      <c r="US439" s="97"/>
      <c r="UT439" s="97"/>
      <c r="UU439" s="97"/>
      <c r="UV439" s="97"/>
      <c r="UW439" s="97"/>
      <c r="UX439" s="97"/>
      <c r="UY439" s="97"/>
      <c r="UZ439" s="97"/>
      <c r="VA439" s="97"/>
      <c r="VB439" s="97"/>
      <c r="VC439" s="97"/>
      <c r="VD439" s="97"/>
      <c r="VE439" s="97"/>
      <c r="VF439" s="97"/>
    </row>
    <row r="440" spans="1:578" s="98" customFormat="1" ht="15">
      <c r="A440" s="84">
        <v>66</v>
      </c>
      <c r="B440" s="29" t="s">
        <v>43</v>
      </c>
      <c r="C440" s="85" t="s">
        <v>44</v>
      </c>
      <c r="D440" s="86">
        <v>203</v>
      </c>
      <c r="E440" s="85" t="s">
        <v>45</v>
      </c>
      <c r="F440" s="29" t="s">
        <v>46</v>
      </c>
      <c r="G440" s="29" t="s">
        <v>1053</v>
      </c>
      <c r="H440" s="26" t="s">
        <v>1054</v>
      </c>
      <c r="I440" s="89">
        <v>33270</v>
      </c>
      <c r="J440" s="90" t="s">
        <v>260</v>
      </c>
      <c r="K440" s="90"/>
      <c r="L440" s="88">
        <v>40</v>
      </c>
      <c r="M440" s="88" t="s">
        <v>54</v>
      </c>
      <c r="N440" s="88" t="s">
        <v>59</v>
      </c>
      <c r="O440" s="36" t="s">
        <v>261</v>
      </c>
      <c r="P440" s="87" t="s">
        <v>1190</v>
      </c>
      <c r="Q440" s="87" t="s">
        <v>1150</v>
      </c>
      <c r="R440" s="88">
        <v>1</v>
      </c>
      <c r="S440" s="92">
        <v>13405</v>
      </c>
      <c r="T440" s="92">
        <v>600</v>
      </c>
      <c r="U440" s="92"/>
      <c r="V440" s="91">
        <f t="shared" si="176"/>
        <v>14005</v>
      </c>
      <c r="W440" s="92"/>
      <c r="X440" s="92"/>
      <c r="Y440" s="92">
        <f t="shared" si="177"/>
        <v>14005</v>
      </c>
      <c r="Z440" s="92">
        <v>1046</v>
      </c>
      <c r="AA440" s="92">
        <v>666</v>
      </c>
      <c r="AB440" s="93">
        <f>102.68*6</f>
        <v>616.08000000000004</v>
      </c>
      <c r="AC440" s="92">
        <f t="shared" si="178"/>
        <v>2450.875</v>
      </c>
      <c r="AD440" s="92">
        <f t="shared" si="179"/>
        <v>420.15</v>
      </c>
      <c r="AE440" s="92">
        <f t="shared" si="180"/>
        <v>714.255</v>
      </c>
      <c r="AF440" s="92">
        <f t="shared" si="181"/>
        <v>280.10000000000002</v>
      </c>
      <c r="AG440" s="92">
        <f t="shared" si="182"/>
        <v>2619.5</v>
      </c>
      <c r="AH440" s="92">
        <f t="shared" si="183"/>
        <v>26195</v>
      </c>
      <c r="AI440" s="92">
        <f t="shared" si="184"/>
        <v>7858.5</v>
      </c>
      <c r="AJ440" s="92">
        <f t="shared" si="185"/>
        <v>23254.543333333335</v>
      </c>
      <c r="AK440" s="92">
        <f t="shared" si="186"/>
        <v>279054.52</v>
      </c>
      <c r="AL440" s="92"/>
      <c r="AM440" s="92"/>
      <c r="AN440" s="92"/>
      <c r="AO440" s="92"/>
      <c r="AP440" s="97"/>
      <c r="AQ440" s="94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7"/>
      <c r="BQ440" s="97"/>
      <c r="BR440" s="97"/>
      <c r="BS440" s="97"/>
      <c r="BT440" s="97"/>
      <c r="BU440" s="97"/>
      <c r="BV440" s="97"/>
      <c r="BW440" s="97"/>
      <c r="BX440" s="97"/>
      <c r="BY440" s="97"/>
      <c r="BZ440" s="97"/>
      <c r="CA440" s="97"/>
      <c r="CB440" s="97"/>
      <c r="CC440" s="97"/>
      <c r="CD440" s="97"/>
      <c r="CE440" s="97"/>
      <c r="CF440" s="97"/>
      <c r="CG440" s="97"/>
      <c r="CH440" s="97"/>
      <c r="CI440" s="97"/>
      <c r="CJ440" s="97"/>
      <c r="CK440" s="97"/>
      <c r="CL440" s="97"/>
      <c r="CM440" s="97"/>
      <c r="CN440" s="97"/>
      <c r="CO440" s="97"/>
      <c r="CP440" s="97"/>
      <c r="CQ440" s="97"/>
      <c r="CR440" s="97"/>
      <c r="CS440" s="97"/>
      <c r="CT440" s="97"/>
      <c r="CU440" s="97"/>
      <c r="CV440" s="97"/>
      <c r="CW440" s="97"/>
      <c r="CX440" s="97"/>
      <c r="CY440" s="97"/>
      <c r="CZ440" s="97"/>
      <c r="DA440" s="97"/>
      <c r="DB440" s="97"/>
      <c r="DC440" s="97"/>
      <c r="DD440" s="97"/>
      <c r="DE440" s="97"/>
      <c r="DF440" s="97"/>
      <c r="DG440" s="97"/>
      <c r="DH440" s="97"/>
      <c r="DI440" s="97"/>
      <c r="DJ440" s="97"/>
      <c r="DK440" s="97"/>
      <c r="DL440" s="97"/>
      <c r="DM440" s="97"/>
      <c r="DN440" s="97"/>
      <c r="DO440" s="97"/>
      <c r="DP440" s="97"/>
      <c r="DQ440" s="97"/>
      <c r="DR440" s="97"/>
      <c r="DS440" s="97"/>
      <c r="DT440" s="97"/>
      <c r="DU440" s="97"/>
      <c r="DV440" s="97"/>
      <c r="DW440" s="97"/>
      <c r="DX440" s="97"/>
      <c r="DY440" s="97"/>
      <c r="DZ440" s="97"/>
      <c r="EA440" s="97"/>
      <c r="EB440" s="97"/>
      <c r="EC440" s="97"/>
      <c r="ED440" s="97"/>
      <c r="EE440" s="97"/>
      <c r="EF440" s="97"/>
      <c r="EG440" s="97"/>
      <c r="EH440" s="97"/>
      <c r="EI440" s="97"/>
      <c r="EJ440" s="97"/>
      <c r="EK440" s="97"/>
      <c r="EL440" s="97"/>
      <c r="EM440" s="97"/>
      <c r="EN440" s="97"/>
      <c r="EO440" s="97"/>
      <c r="EP440" s="97"/>
      <c r="EQ440" s="97"/>
      <c r="ER440" s="97"/>
      <c r="ES440" s="97"/>
      <c r="ET440" s="97"/>
      <c r="EU440" s="97"/>
      <c r="EV440" s="97"/>
      <c r="EW440" s="97"/>
      <c r="EX440" s="97"/>
      <c r="EY440" s="97"/>
      <c r="EZ440" s="97"/>
      <c r="FA440" s="97"/>
      <c r="FB440" s="97"/>
      <c r="FC440" s="97"/>
      <c r="FD440" s="97"/>
      <c r="FE440" s="97"/>
      <c r="FF440" s="97"/>
      <c r="FG440" s="97"/>
      <c r="FH440" s="97"/>
      <c r="FI440" s="97"/>
      <c r="FJ440" s="97"/>
      <c r="FK440" s="97"/>
      <c r="FL440" s="97"/>
      <c r="FM440" s="97"/>
      <c r="FN440" s="97"/>
      <c r="FO440" s="97"/>
      <c r="FP440" s="97"/>
      <c r="FQ440" s="97"/>
      <c r="FR440" s="97"/>
      <c r="FS440" s="97"/>
      <c r="FT440" s="97"/>
      <c r="FU440" s="97"/>
      <c r="FV440" s="97"/>
      <c r="FW440" s="97"/>
      <c r="FX440" s="97"/>
      <c r="FY440" s="97"/>
      <c r="FZ440" s="97"/>
      <c r="GA440" s="97"/>
      <c r="GB440" s="97"/>
      <c r="GC440" s="97"/>
      <c r="GD440" s="97"/>
      <c r="GE440" s="97"/>
      <c r="GF440" s="97"/>
      <c r="GG440" s="97"/>
      <c r="GH440" s="97"/>
      <c r="GI440" s="97"/>
      <c r="GJ440" s="97"/>
      <c r="GK440" s="97"/>
      <c r="GL440" s="97"/>
      <c r="GM440" s="97"/>
      <c r="GN440" s="97"/>
      <c r="GO440" s="97"/>
      <c r="GP440" s="97"/>
      <c r="GQ440" s="97"/>
      <c r="GR440" s="97"/>
      <c r="GS440" s="97"/>
      <c r="GT440" s="97"/>
      <c r="GU440" s="97"/>
      <c r="GV440" s="97"/>
      <c r="GW440" s="97"/>
      <c r="GX440" s="97"/>
      <c r="GY440" s="97"/>
      <c r="GZ440" s="97"/>
      <c r="HA440" s="97"/>
      <c r="HB440" s="97"/>
      <c r="HC440" s="97"/>
      <c r="HD440" s="97"/>
      <c r="HE440" s="97"/>
      <c r="HF440" s="97"/>
      <c r="HG440" s="97"/>
      <c r="HH440" s="97"/>
      <c r="HI440" s="97"/>
      <c r="HJ440" s="97"/>
      <c r="HK440" s="97"/>
      <c r="HL440" s="97"/>
      <c r="HM440" s="97"/>
      <c r="HN440" s="97"/>
      <c r="HO440" s="97"/>
      <c r="HP440" s="97"/>
      <c r="HQ440" s="97"/>
      <c r="HR440" s="97"/>
      <c r="HS440" s="97"/>
      <c r="HT440" s="97"/>
      <c r="HU440" s="97"/>
      <c r="HV440" s="97"/>
      <c r="HW440" s="97"/>
      <c r="HX440" s="97"/>
      <c r="HY440" s="97"/>
      <c r="HZ440" s="97"/>
      <c r="IA440" s="97"/>
      <c r="IB440" s="97"/>
      <c r="IC440" s="97"/>
      <c r="ID440" s="97"/>
      <c r="IE440" s="97"/>
      <c r="IF440" s="97"/>
      <c r="IG440" s="97"/>
      <c r="IH440" s="97"/>
      <c r="II440" s="97"/>
      <c r="IJ440" s="97"/>
      <c r="IK440" s="97"/>
      <c r="IL440" s="97"/>
      <c r="IM440" s="97"/>
      <c r="IN440" s="97"/>
      <c r="IO440" s="97"/>
      <c r="IP440" s="97"/>
      <c r="IQ440" s="97"/>
      <c r="IR440" s="97"/>
      <c r="IS440" s="97"/>
      <c r="IT440" s="97"/>
      <c r="IU440" s="97"/>
      <c r="IV440" s="97"/>
      <c r="IW440" s="97"/>
      <c r="IX440" s="97"/>
      <c r="IY440" s="97"/>
      <c r="IZ440" s="97"/>
      <c r="JA440" s="97"/>
      <c r="JB440" s="97"/>
      <c r="JC440" s="97"/>
      <c r="JD440" s="97"/>
      <c r="JE440" s="97"/>
      <c r="JF440" s="97"/>
      <c r="JG440" s="97"/>
      <c r="JH440" s="97"/>
      <c r="JI440" s="97"/>
      <c r="JJ440" s="97"/>
      <c r="JK440" s="97"/>
      <c r="JL440" s="97"/>
      <c r="JM440" s="97"/>
      <c r="JN440" s="97"/>
      <c r="JO440" s="97"/>
      <c r="JP440" s="97"/>
      <c r="JQ440" s="97"/>
      <c r="JR440" s="97"/>
      <c r="JS440" s="97"/>
      <c r="JT440" s="97"/>
      <c r="JU440" s="97"/>
      <c r="JV440" s="97"/>
      <c r="JW440" s="97"/>
      <c r="JX440" s="97"/>
      <c r="JY440" s="97"/>
      <c r="JZ440" s="97"/>
      <c r="KA440" s="97"/>
      <c r="KB440" s="97"/>
      <c r="KC440" s="97"/>
      <c r="KD440" s="97"/>
      <c r="KE440" s="97"/>
      <c r="KF440" s="97"/>
      <c r="KG440" s="97"/>
      <c r="KH440" s="97"/>
      <c r="KI440" s="97"/>
      <c r="KJ440" s="97"/>
      <c r="KK440" s="97"/>
      <c r="KL440" s="97"/>
      <c r="KM440" s="97"/>
      <c r="KN440" s="97"/>
      <c r="KO440" s="97"/>
      <c r="KP440" s="97"/>
      <c r="KQ440" s="97"/>
      <c r="KR440" s="97"/>
      <c r="KS440" s="97"/>
      <c r="KT440" s="97"/>
      <c r="KU440" s="97"/>
      <c r="KV440" s="97"/>
      <c r="KW440" s="97"/>
      <c r="KX440" s="97"/>
      <c r="KY440" s="97"/>
      <c r="KZ440" s="97"/>
      <c r="LA440" s="97"/>
      <c r="LB440" s="97"/>
      <c r="LC440" s="97"/>
      <c r="LD440" s="97"/>
      <c r="LE440" s="97"/>
      <c r="LF440" s="97"/>
      <c r="LG440" s="97"/>
      <c r="LH440" s="97"/>
      <c r="LI440" s="97"/>
      <c r="LJ440" s="97"/>
      <c r="LK440" s="97"/>
      <c r="LL440" s="97"/>
      <c r="LM440" s="97"/>
      <c r="LN440" s="97"/>
      <c r="LO440" s="97"/>
      <c r="LP440" s="97"/>
      <c r="LQ440" s="97"/>
      <c r="LR440" s="97"/>
      <c r="LS440" s="97"/>
      <c r="LT440" s="97"/>
      <c r="LU440" s="97"/>
      <c r="LV440" s="97"/>
      <c r="LW440" s="97"/>
      <c r="LX440" s="97"/>
      <c r="LY440" s="97"/>
      <c r="LZ440" s="97"/>
      <c r="MA440" s="97"/>
      <c r="MB440" s="97"/>
      <c r="MC440" s="97"/>
      <c r="MD440" s="97"/>
      <c r="ME440" s="97"/>
      <c r="MF440" s="97"/>
      <c r="MG440" s="97"/>
      <c r="MH440" s="97"/>
      <c r="MI440" s="97"/>
      <c r="MJ440" s="97"/>
      <c r="MK440" s="97"/>
      <c r="ML440" s="97"/>
      <c r="MM440" s="97"/>
      <c r="MN440" s="97"/>
      <c r="MO440" s="97"/>
      <c r="MP440" s="97"/>
      <c r="MQ440" s="97"/>
      <c r="MR440" s="97"/>
      <c r="MS440" s="97"/>
      <c r="MT440" s="97"/>
      <c r="MU440" s="97"/>
      <c r="MV440" s="97"/>
      <c r="MW440" s="97"/>
      <c r="MX440" s="97"/>
      <c r="MY440" s="97"/>
      <c r="MZ440" s="97"/>
      <c r="NA440" s="97"/>
      <c r="NB440" s="97"/>
      <c r="NC440" s="97"/>
      <c r="ND440" s="97"/>
      <c r="NE440" s="97"/>
      <c r="NF440" s="97"/>
      <c r="NG440" s="97"/>
      <c r="NH440" s="97"/>
      <c r="NI440" s="97"/>
      <c r="NJ440" s="97"/>
      <c r="NK440" s="97"/>
      <c r="NL440" s="97"/>
      <c r="NM440" s="97"/>
      <c r="NN440" s="97"/>
      <c r="NO440" s="97"/>
      <c r="NP440" s="97"/>
      <c r="NQ440" s="97"/>
      <c r="NR440" s="97"/>
      <c r="NS440" s="97"/>
      <c r="NT440" s="97"/>
      <c r="NU440" s="97"/>
      <c r="NV440" s="97"/>
      <c r="NW440" s="97"/>
      <c r="NX440" s="97"/>
      <c r="NY440" s="97"/>
      <c r="NZ440" s="97"/>
      <c r="OA440" s="97"/>
      <c r="OB440" s="97"/>
      <c r="OC440" s="97"/>
      <c r="OD440" s="97"/>
      <c r="OE440" s="97"/>
      <c r="OF440" s="97"/>
      <c r="OG440" s="97"/>
      <c r="OH440" s="97"/>
      <c r="OI440" s="97"/>
      <c r="OJ440" s="97"/>
      <c r="OK440" s="97"/>
      <c r="OL440" s="97"/>
      <c r="OM440" s="97"/>
      <c r="ON440" s="97"/>
      <c r="OO440" s="97"/>
      <c r="OP440" s="97"/>
      <c r="OQ440" s="97"/>
      <c r="OR440" s="97"/>
      <c r="OS440" s="97"/>
      <c r="OT440" s="97"/>
      <c r="OU440" s="97"/>
      <c r="OV440" s="97"/>
      <c r="OW440" s="97"/>
      <c r="OX440" s="97"/>
      <c r="OY440" s="97"/>
      <c r="OZ440" s="97"/>
      <c r="PA440" s="97"/>
      <c r="PB440" s="97"/>
      <c r="PC440" s="97"/>
      <c r="PD440" s="97"/>
      <c r="PE440" s="97"/>
      <c r="PF440" s="97"/>
      <c r="PG440" s="97"/>
      <c r="PH440" s="97"/>
      <c r="PI440" s="97"/>
      <c r="PJ440" s="97"/>
      <c r="PK440" s="97"/>
      <c r="PL440" s="97"/>
      <c r="PM440" s="97"/>
      <c r="PN440" s="97"/>
      <c r="PO440" s="97"/>
      <c r="PP440" s="97"/>
      <c r="PQ440" s="97"/>
      <c r="PR440" s="97"/>
      <c r="PS440" s="97"/>
      <c r="PT440" s="97"/>
      <c r="PU440" s="97"/>
      <c r="PV440" s="97"/>
      <c r="PW440" s="97"/>
      <c r="PX440" s="97"/>
      <c r="PY440" s="97"/>
      <c r="PZ440" s="97"/>
      <c r="QA440" s="97"/>
      <c r="QB440" s="97"/>
      <c r="QC440" s="97"/>
      <c r="QD440" s="97"/>
      <c r="QE440" s="97"/>
      <c r="QF440" s="97"/>
      <c r="QG440" s="97"/>
      <c r="QH440" s="97"/>
      <c r="QI440" s="97"/>
      <c r="QJ440" s="97"/>
      <c r="QK440" s="97"/>
      <c r="QL440" s="97"/>
      <c r="QM440" s="97"/>
      <c r="QN440" s="97"/>
      <c r="QO440" s="97"/>
      <c r="QP440" s="97"/>
      <c r="QQ440" s="97"/>
      <c r="QR440" s="97"/>
      <c r="QS440" s="97"/>
      <c r="QT440" s="97"/>
      <c r="QU440" s="97"/>
      <c r="QV440" s="97"/>
      <c r="QW440" s="97"/>
      <c r="QX440" s="97"/>
      <c r="QY440" s="97"/>
      <c r="QZ440" s="97"/>
      <c r="RA440" s="97"/>
      <c r="RB440" s="97"/>
      <c r="RC440" s="97"/>
      <c r="RD440" s="97"/>
      <c r="RE440" s="97"/>
      <c r="RF440" s="97"/>
      <c r="RG440" s="97"/>
      <c r="RH440" s="97"/>
      <c r="RI440" s="97"/>
      <c r="RJ440" s="97"/>
      <c r="RK440" s="97"/>
      <c r="RL440" s="97"/>
      <c r="RM440" s="97"/>
      <c r="RN440" s="97"/>
      <c r="RO440" s="97"/>
      <c r="RP440" s="97"/>
      <c r="RQ440" s="97"/>
      <c r="RR440" s="97"/>
      <c r="RS440" s="97"/>
      <c r="RT440" s="97"/>
      <c r="RU440" s="97"/>
      <c r="RV440" s="97"/>
      <c r="RW440" s="97"/>
      <c r="RX440" s="97"/>
      <c r="RY440" s="97"/>
      <c r="RZ440" s="97"/>
      <c r="SA440" s="97"/>
      <c r="SB440" s="97"/>
      <c r="SC440" s="97"/>
      <c r="SD440" s="97"/>
      <c r="SE440" s="97"/>
      <c r="SF440" s="97"/>
      <c r="SG440" s="97"/>
      <c r="SH440" s="97"/>
      <c r="SI440" s="97"/>
      <c r="SJ440" s="97"/>
      <c r="SK440" s="97"/>
      <c r="SL440" s="97"/>
      <c r="SM440" s="97"/>
      <c r="SN440" s="97"/>
      <c r="SO440" s="97"/>
      <c r="SP440" s="97"/>
      <c r="SQ440" s="97"/>
      <c r="SR440" s="97"/>
      <c r="SS440" s="97"/>
      <c r="ST440" s="97"/>
      <c r="SU440" s="97"/>
      <c r="SV440" s="97"/>
      <c r="SW440" s="97"/>
      <c r="SX440" s="97"/>
      <c r="SY440" s="97"/>
      <c r="SZ440" s="97"/>
      <c r="TA440" s="97"/>
      <c r="TB440" s="97"/>
      <c r="TC440" s="97"/>
      <c r="TD440" s="97"/>
      <c r="TE440" s="97"/>
      <c r="TF440" s="97"/>
      <c r="TG440" s="97"/>
      <c r="TH440" s="97"/>
      <c r="TI440" s="97"/>
      <c r="TJ440" s="97"/>
      <c r="TK440" s="97"/>
      <c r="TL440" s="97"/>
      <c r="TM440" s="97"/>
      <c r="TN440" s="97"/>
      <c r="TO440" s="97"/>
      <c r="TP440" s="97"/>
      <c r="TQ440" s="97"/>
      <c r="TR440" s="97"/>
      <c r="TS440" s="97"/>
      <c r="TT440" s="97"/>
      <c r="TU440" s="97"/>
      <c r="TV440" s="97"/>
      <c r="TW440" s="97"/>
      <c r="TX440" s="97"/>
      <c r="TY440" s="97"/>
      <c r="TZ440" s="97"/>
      <c r="UA440" s="97"/>
      <c r="UB440" s="97"/>
      <c r="UC440" s="97"/>
      <c r="UD440" s="97"/>
      <c r="UE440" s="97"/>
      <c r="UF440" s="97"/>
      <c r="UG440" s="97"/>
      <c r="UH440" s="97"/>
      <c r="UI440" s="97"/>
      <c r="UJ440" s="97"/>
      <c r="UK440" s="97"/>
      <c r="UL440" s="97"/>
      <c r="UM440" s="97"/>
      <c r="UN440" s="97"/>
      <c r="UO440" s="97"/>
      <c r="UP440" s="97"/>
      <c r="UQ440" s="97"/>
      <c r="UR440" s="97"/>
      <c r="US440" s="97"/>
      <c r="UT440" s="97"/>
      <c r="UU440" s="97"/>
      <c r="UV440" s="97"/>
      <c r="UW440" s="97"/>
      <c r="UX440" s="97"/>
      <c r="UY440" s="97"/>
      <c r="UZ440" s="97"/>
      <c r="VA440" s="97"/>
      <c r="VB440" s="97"/>
      <c r="VC440" s="97"/>
      <c r="VD440" s="97"/>
      <c r="VE440" s="97"/>
      <c r="VF440" s="97"/>
    </row>
    <row r="441" spans="1:578" s="98" customFormat="1" ht="15">
      <c r="A441" s="84">
        <v>67</v>
      </c>
      <c r="B441" s="29" t="s">
        <v>43</v>
      </c>
      <c r="C441" s="85" t="s">
        <v>44</v>
      </c>
      <c r="D441" s="86">
        <v>203</v>
      </c>
      <c r="E441" s="85" t="s">
        <v>45</v>
      </c>
      <c r="F441" s="25" t="s">
        <v>46</v>
      </c>
      <c r="G441" s="29" t="s">
        <v>1055</v>
      </c>
      <c r="H441" s="26" t="s">
        <v>1056</v>
      </c>
      <c r="I441" s="89">
        <v>41928</v>
      </c>
      <c r="J441" s="90" t="s">
        <v>260</v>
      </c>
      <c r="K441" s="90"/>
      <c r="L441" s="88">
        <v>40</v>
      </c>
      <c r="M441" s="88" t="s">
        <v>54</v>
      </c>
      <c r="N441" s="88" t="s">
        <v>59</v>
      </c>
      <c r="O441" s="36" t="s">
        <v>261</v>
      </c>
      <c r="P441" s="87" t="s">
        <v>1190</v>
      </c>
      <c r="Q441" s="87" t="s">
        <v>1150</v>
      </c>
      <c r="R441" s="88">
        <v>1</v>
      </c>
      <c r="S441" s="92">
        <v>13405</v>
      </c>
      <c r="T441" s="92">
        <v>600</v>
      </c>
      <c r="U441" s="92"/>
      <c r="V441" s="91">
        <f t="shared" si="176"/>
        <v>14005</v>
      </c>
      <c r="W441" s="92"/>
      <c r="X441" s="92"/>
      <c r="Y441" s="92">
        <f t="shared" si="177"/>
        <v>14005</v>
      </c>
      <c r="Z441" s="92">
        <v>1046</v>
      </c>
      <c r="AA441" s="92">
        <v>666</v>
      </c>
      <c r="AB441" s="93">
        <f>102.68*2</f>
        <v>205.36</v>
      </c>
      <c r="AC441" s="92">
        <f t="shared" si="178"/>
        <v>2450.875</v>
      </c>
      <c r="AD441" s="92">
        <f t="shared" si="179"/>
        <v>420.15</v>
      </c>
      <c r="AE441" s="92">
        <f t="shared" si="180"/>
        <v>714.255</v>
      </c>
      <c r="AF441" s="92">
        <f t="shared" si="181"/>
        <v>280.10000000000002</v>
      </c>
      <c r="AG441" s="92">
        <f t="shared" si="182"/>
        <v>2619.5</v>
      </c>
      <c r="AH441" s="92">
        <f t="shared" si="183"/>
        <v>26195</v>
      </c>
      <c r="AI441" s="92">
        <f t="shared" si="184"/>
        <v>7858.5</v>
      </c>
      <c r="AJ441" s="92">
        <f t="shared" si="185"/>
        <v>22843.823333333334</v>
      </c>
      <c r="AK441" s="92">
        <f t="shared" si="186"/>
        <v>274125.88</v>
      </c>
      <c r="AL441" s="92"/>
      <c r="AM441" s="92"/>
      <c r="AN441" s="92"/>
      <c r="AO441" s="92"/>
      <c r="AP441" s="97"/>
      <c r="AQ441" s="94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7"/>
      <c r="BQ441" s="97"/>
      <c r="BR441" s="97"/>
      <c r="BS441" s="97"/>
      <c r="BT441" s="97"/>
      <c r="BU441" s="97"/>
      <c r="BV441" s="97"/>
      <c r="BW441" s="97"/>
      <c r="BX441" s="97"/>
      <c r="BY441" s="97"/>
      <c r="BZ441" s="97"/>
      <c r="CA441" s="97"/>
      <c r="CB441" s="97"/>
      <c r="CC441" s="97"/>
      <c r="CD441" s="97"/>
      <c r="CE441" s="97"/>
      <c r="CF441" s="97"/>
      <c r="CG441" s="97"/>
      <c r="CH441" s="97"/>
      <c r="CI441" s="97"/>
      <c r="CJ441" s="97"/>
      <c r="CK441" s="97"/>
      <c r="CL441" s="97"/>
      <c r="CM441" s="97"/>
      <c r="CN441" s="97"/>
      <c r="CO441" s="97"/>
      <c r="CP441" s="97"/>
      <c r="CQ441" s="97"/>
      <c r="CR441" s="97"/>
      <c r="CS441" s="97"/>
      <c r="CT441" s="97"/>
      <c r="CU441" s="97"/>
      <c r="CV441" s="97"/>
      <c r="CW441" s="97"/>
      <c r="CX441" s="97"/>
      <c r="CY441" s="97"/>
      <c r="CZ441" s="97"/>
      <c r="DA441" s="97"/>
      <c r="DB441" s="97"/>
      <c r="DC441" s="97"/>
      <c r="DD441" s="97"/>
      <c r="DE441" s="97"/>
      <c r="DF441" s="97"/>
      <c r="DG441" s="97"/>
      <c r="DH441" s="97"/>
      <c r="DI441" s="97"/>
      <c r="DJ441" s="97"/>
      <c r="DK441" s="97"/>
      <c r="DL441" s="97"/>
      <c r="DM441" s="97"/>
      <c r="DN441" s="97"/>
      <c r="DO441" s="97"/>
      <c r="DP441" s="97"/>
      <c r="DQ441" s="97"/>
      <c r="DR441" s="97"/>
      <c r="DS441" s="97"/>
      <c r="DT441" s="97"/>
      <c r="DU441" s="97"/>
      <c r="DV441" s="97"/>
      <c r="DW441" s="97"/>
      <c r="DX441" s="97"/>
      <c r="DY441" s="97"/>
      <c r="DZ441" s="97"/>
      <c r="EA441" s="97"/>
      <c r="EB441" s="97"/>
      <c r="EC441" s="97"/>
      <c r="ED441" s="97"/>
      <c r="EE441" s="97"/>
      <c r="EF441" s="97"/>
      <c r="EG441" s="97"/>
      <c r="EH441" s="97"/>
      <c r="EI441" s="97"/>
      <c r="EJ441" s="97"/>
      <c r="EK441" s="97"/>
      <c r="EL441" s="97"/>
      <c r="EM441" s="97"/>
      <c r="EN441" s="97"/>
      <c r="EO441" s="97"/>
      <c r="EP441" s="97"/>
      <c r="EQ441" s="97"/>
      <c r="ER441" s="97"/>
      <c r="ES441" s="97"/>
      <c r="ET441" s="97"/>
      <c r="EU441" s="97"/>
      <c r="EV441" s="97"/>
      <c r="EW441" s="97"/>
      <c r="EX441" s="97"/>
      <c r="EY441" s="97"/>
      <c r="EZ441" s="97"/>
      <c r="FA441" s="97"/>
      <c r="FB441" s="97"/>
      <c r="FC441" s="97"/>
      <c r="FD441" s="97"/>
      <c r="FE441" s="97"/>
      <c r="FF441" s="97"/>
      <c r="FG441" s="97"/>
      <c r="FH441" s="97"/>
      <c r="FI441" s="97"/>
      <c r="FJ441" s="97"/>
      <c r="FK441" s="97"/>
      <c r="FL441" s="97"/>
      <c r="FM441" s="97"/>
      <c r="FN441" s="97"/>
      <c r="FO441" s="97"/>
      <c r="FP441" s="97"/>
      <c r="FQ441" s="97"/>
      <c r="FR441" s="97"/>
      <c r="FS441" s="97"/>
      <c r="FT441" s="97"/>
      <c r="FU441" s="97"/>
      <c r="FV441" s="97"/>
      <c r="FW441" s="97"/>
      <c r="FX441" s="97"/>
      <c r="FY441" s="97"/>
      <c r="FZ441" s="97"/>
      <c r="GA441" s="97"/>
      <c r="GB441" s="97"/>
      <c r="GC441" s="97"/>
      <c r="GD441" s="97"/>
      <c r="GE441" s="97"/>
      <c r="GF441" s="97"/>
      <c r="GG441" s="97"/>
      <c r="GH441" s="97"/>
      <c r="GI441" s="97"/>
      <c r="GJ441" s="97"/>
      <c r="GK441" s="97"/>
      <c r="GL441" s="97"/>
      <c r="GM441" s="97"/>
      <c r="GN441" s="97"/>
      <c r="GO441" s="97"/>
      <c r="GP441" s="97"/>
      <c r="GQ441" s="97"/>
      <c r="GR441" s="97"/>
      <c r="GS441" s="97"/>
      <c r="GT441" s="97"/>
      <c r="GU441" s="97"/>
      <c r="GV441" s="97"/>
      <c r="GW441" s="97"/>
      <c r="GX441" s="97"/>
      <c r="GY441" s="97"/>
      <c r="GZ441" s="97"/>
      <c r="HA441" s="97"/>
      <c r="HB441" s="97"/>
      <c r="HC441" s="97"/>
      <c r="HD441" s="97"/>
      <c r="HE441" s="97"/>
      <c r="HF441" s="97"/>
      <c r="HG441" s="97"/>
      <c r="HH441" s="97"/>
      <c r="HI441" s="97"/>
      <c r="HJ441" s="97"/>
      <c r="HK441" s="97"/>
      <c r="HL441" s="97"/>
      <c r="HM441" s="97"/>
      <c r="HN441" s="97"/>
      <c r="HO441" s="97"/>
      <c r="HP441" s="97"/>
      <c r="HQ441" s="97"/>
      <c r="HR441" s="97"/>
      <c r="HS441" s="97"/>
      <c r="HT441" s="97"/>
      <c r="HU441" s="97"/>
      <c r="HV441" s="97"/>
      <c r="HW441" s="97"/>
      <c r="HX441" s="97"/>
      <c r="HY441" s="97"/>
      <c r="HZ441" s="97"/>
      <c r="IA441" s="97"/>
      <c r="IB441" s="97"/>
      <c r="IC441" s="97"/>
      <c r="ID441" s="97"/>
      <c r="IE441" s="97"/>
      <c r="IF441" s="97"/>
      <c r="IG441" s="97"/>
      <c r="IH441" s="97"/>
      <c r="II441" s="97"/>
      <c r="IJ441" s="97"/>
      <c r="IK441" s="97"/>
      <c r="IL441" s="97"/>
      <c r="IM441" s="97"/>
      <c r="IN441" s="97"/>
      <c r="IO441" s="97"/>
      <c r="IP441" s="97"/>
      <c r="IQ441" s="97"/>
      <c r="IR441" s="97"/>
      <c r="IS441" s="97"/>
      <c r="IT441" s="97"/>
      <c r="IU441" s="97"/>
      <c r="IV441" s="97"/>
      <c r="IW441" s="97"/>
      <c r="IX441" s="97"/>
      <c r="IY441" s="97"/>
      <c r="IZ441" s="97"/>
      <c r="JA441" s="97"/>
      <c r="JB441" s="97"/>
      <c r="JC441" s="97"/>
      <c r="JD441" s="97"/>
      <c r="JE441" s="97"/>
      <c r="JF441" s="97"/>
      <c r="JG441" s="97"/>
      <c r="JH441" s="97"/>
      <c r="JI441" s="97"/>
      <c r="JJ441" s="97"/>
      <c r="JK441" s="97"/>
      <c r="JL441" s="97"/>
      <c r="JM441" s="97"/>
      <c r="JN441" s="97"/>
      <c r="JO441" s="97"/>
      <c r="JP441" s="97"/>
      <c r="JQ441" s="97"/>
      <c r="JR441" s="97"/>
      <c r="JS441" s="97"/>
      <c r="JT441" s="97"/>
      <c r="JU441" s="97"/>
      <c r="JV441" s="97"/>
      <c r="JW441" s="97"/>
      <c r="JX441" s="97"/>
      <c r="JY441" s="97"/>
      <c r="JZ441" s="97"/>
      <c r="KA441" s="97"/>
      <c r="KB441" s="97"/>
      <c r="KC441" s="97"/>
      <c r="KD441" s="97"/>
      <c r="KE441" s="97"/>
      <c r="KF441" s="97"/>
      <c r="KG441" s="97"/>
      <c r="KH441" s="97"/>
      <c r="KI441" s="97"/>
      <c r="KJ441" s="97"/>
      <c r="KK441" s="97"/>
      <c r="KL441" s="97"/>
      <c r="KM441" s="97"/>
      <c r="KN441" s="97"/>
      <c r="KO441" s="97"/>
      <c r="KP441" s="97"/>
      <c r="KQ441" s="97"/>
      <c r="KR441" s="97"/>
      <c r="KS441" s="97"/>
      <c r="KT441" s="97"/>
      <c r="KU441" s="97"/>
      <c r="KV441" s="97"/>
      <c r="KW441" s="97"/>
      <c r="KX441" s="97"/>
      <c r="KY441" s="97"/>
      <c r="KZ441" s="97"/>
      <c r="LA441" s="97"/>
      <c r="LB441" s="97"/>
      <c r="LC441" s="97"/>
      <c r="LD441" s="97"/>
      <c r="LE441" s="97"/>
      <c r="LF441" s="97"/>
      <c r="LG441" s="97"/>
      <c r="LH441" s="97"/>
      <c r="LI441" s="97"/>
      <c r="LJ441" s="97"/>
      <c r="LK441" s="97"/>
      <c r="LL441" s="97"/>
      <c r="LM441" s="97"/>
      <c r="LN441" s="97"/>
      <c r="LO441" s="97"/>
      <c r="LP441" s="97"/>
      <c r="LQ441" s="97"/>
      <c r="LR441" s="97"/>
      <c r="LS441" s="97"/>
      <c r="LT441" s="97"/>
      <c r="LU441" s="97"/>
      <c r="LV441" s="97"/>
      <c r="LW441" s="97"/>
      <c r="LX441" s="97"/>
      <c r="LY441" s="97"/>
      <c r="LZ441" s="97"/>
      <c r="MA441" s="97"/>
      <c r="MB441" s="97"/>
      <c r="MC441" s="97"/>
      <c r="MD441" s="97"/>
      <c r="ME441" s="97"/>
      <c r="MF441" s="97"/>
      <c r="MG441" s="97"/>
      <c r="MH441" s="97"/>
      <c r="MI441" s="97"/>
      <c r="MJ441" s="97"/>
      <c r="MK441" s="97"/>
      <c r="ML441" s="97"/>
      <c r="MM441" s="97"/>
      <c r="MN441" s="97"/>
      <c r="MO441" s="97"/>
      <c r="MP441" s="97"/>
      <c r="MQ441" s="97"/>
      <c r="MR441" s="97"/>
      <c r="MS441" s="97"/>
      <c r="MT441" s="97"/>
      <c r="MU441" s="97"/>
      <c r="MV441" s="97"/>
      <c r="MW441" s="97"/>
      <c r="MX441" s="97"/>
      <c r="MY441" s="97"/>
      <c r="MZ441" s="97"/>
      <c r="NA441" s="97"/>
      <c r="NB441" s="97"/>
      <c r="NC441" s="97"/>
      <c r="ND441" s="97"/>
      <c r="NE441" s="97"/>
      <c r="NF441" s="97"/>
      <c r="NG441" s="97"/>
      <c r="NH441" s="97"/>
      <c r="NI441" s="97"/>
      <c r="NJ441" s="97"/>
      <c r="NK441" s="97"/>
      <c r="NL441" s="97"/>
      <c r="NM441" s="97"/>
      <c r="NN441" s="97"/>
      <c r="NO441" s="97"/>
      <c r="NP441" s="97"/>
      <c r="NQ441" s="97"/>
      <c r="NR441" s="97"/>
      <c r="NS441" s="97"/>
      <c r="NT441" s="97"/>
      <c r="NU441" s="97"/>
      <c r="NV441" s="97"/>
      <c r="NW441" s="97"/>
      <c r="NX441" s="97"/>
      <c r="NY441" s="97"/>
      <c r="NZ441" s="97"/>
      <c r="OA441" s="97"/>
      <c r="OB441" s="97"/>
      <c r="OC441" s="97"/>
      <c r="OD441" s="97"/>
      <c r="OE441" s="97"/>
      <c r="OF441" s="97"/>
      <c r="OG441" s="97"/>
      <c r="OH441" s="97"/>
      <c r="OI441" s="97"/>
      <c r="OJ441" s="97"/>
      <c r="OK441" s="97"/>
      <c r="OL441" s="97"/>
      <c r="OM441" s="97"/>
      <c r="ON441" s="97"/>
      <c r="OO441" s="97"/>
      <c r="OP441" s="97"/>
      <c r="OQ441" s="97"/>
      <c r="OR441" s="97"/>
      <c r="OS441" s="97"/>
      <c r="OT441" s="97"/>
      <c r="OU441" s="97"/>
      <c r="OV441" s="97"/>
      <c r="OW441" s="97"/>
      <c r="OX441" s="97"/>
      <c r="OY441" s="97"/>
      <c r="OZ441" s="97"/>
      <c r="PA441" s="97"/>
      <c r="PB441" s="97"/>
      <c r="PC441" s="97"/>
      <c r="PD441" s="97"/>
      <c r="PE441" s="97"/>
      <c r="PF441" s="97"/>
      <c r="PG441" s="97"/>
      <c r="PH441" s="97"/>
      <c r="PI441" s="97"/>
      <c r="PJ441" s="97"/>
      <c r="PK441" s="97"/>
      <c r="PL441" s="97"/>
      <c r="PM441" s="97"/>
      <c r="PN441" s="97"/>
      <c r="PO441" s="97"/>
      <c r="PP441" s="97"/>
      <c r="PQ441" s="97"/>
      <c r="PR441" s="97"/>
      <c r="PS441" s="97"/>
      <c r="PT441" s="97"/>
      <c r="PU441" s="97"/>
      <c r="PV441" s="97"/>
      <c r="PW441" s="97"/>
      <c r="PX441" s="97"/>
      <c r="PY441" s="97"/>
      <c r="PZ441" s="97"/>
      <c r="QA441" s="97"/>
      <c r="QB441" s="97"/>
      <c r="QC441" s="97"/>
      <c r="QD441" s="97"/>
      <c r="QE441" s="97"/>
      <c r="QF441" s="97"/>
      <c r="QG441" s="97"/>
      <c r="QH441" s="97"/>
      <c r="QI441" s="97"/>
      <c r="QJ441" s="97"/>
      <c r="QK441" s="97"/>
      <c r="QL441" s="97"/>
      <c r="QM441" s="97"/>
      <c r="QN441" s="97"/>
      <c r="QO441" s="97"/>
      <c r="QP441" s="97"/>
      <c r="QQ441" s="97"/>
      <c r="QR441" s="97"/>
      <c r="QS441" s="97"/>
      <c r="QT441" s="97"/>
      <c r="QU441" s="97"/>
      <c r="QV441" s="97"/>
      <c r="QW441" s="97"/>
      <c r="QX441" s="97"/>
      <c r="QY441" s="97"/>
      <c r="QZ441" s="97"/>
      <c r="RA441" s="97"/>
      <c r="RB441" s="97"/>
      <c r="RC441" s="97"/>
      <c r="RD441" s="97"/>
      <c r="RE441" s="97"/>
      <c r="RF441" s="97"/>
      <c r="RG441" s="97"/>
      <c r="RH441" s="97"/>
      <c r="RI441" s="97"/>
      <c r="RJ441" s="97"/>
      <c r="RK441" s="97"/>
      <c r="RL441" s="97"/>
      <c r="RM441" s="97"/>
      <c r="RN441" s="97"/>
      <c r="RO441" s="97"/>
      <c r="RP441" s="97"/>
      <c r="RQ441" s="97"/>
      <c r="RR441" s="97"/>
      <c r="RS441" s="97"/>
      <c r="RT441" s="97"/>
      <c r="RU441" s="97"/>
      <c r="RV441" s="97"/>
      <c r="RW441" s="97"/>
      <c r="RX441" s="97"/>
      <c r="RY441" s="97"/>
      <c r="RZ441" s="97"/>
      <c r="SA441" s="97"/>
      <c r="SB441" s="97"/>
      <c r="SC441" s="97"/>
      <c r="SD441" s="97"/>
      <c r="SE441" s="97"/>
      <c r="SF441" s="97"/>
      <c r="SG441" s="97"/>
      <c r="SH441" s="97"/>
      <c r="SI441" s="97"/>
      <c r="SJ441" s="97"/>
      <c r="SK441" s="97"/>
      <c r="SL441" s="97"/>
      <c r="SM441" s="97"/>
      <c r="SN441" s="97"/>
      <c r="SO441" s="97"/>
      <c r="SP441" s="97"/>
      <c r="SQ441" s="97"/>
      <c r="SR441" s="97"/>
      <c r="SS441" s="97"/>
      <c r="ST441" s="97"/>
      <c r="SU441" s="97"/>
      <c r="SV441" s="97"/>
      <c r="SW441" s="97"/>
      <c r="SX441" s="97"/>
      <c r="SY441" s="97"/>
      <c r="SZ441" s="97"/>
      <c r="TA441" s="97"/>
      <c r="TB441" s="97"/>
      <c r="TC441" s="97"/>
      <c r="TD441" s="97"/>
      <c r="TE441" s="97"/>
      <c r="TF441" s="97"/>
      <c r="TG441" s="97"/>
      <c r="TH441" s="97"/>
      <c r="TI441" s="97"/>
      <c r="TJ441" s="97"/>
      <c r="TK441" s="97"/>
      <c r="TL441" s="97"/>
      <c r="TM441" s="97"/>
      <c r="TN441" s="97"/>
      <c r="TO441" s="97"/>
      <c r="TP441" s="97"/>
      <c r="TQ441" s="97"/>
      <c r="TR441" s="97"/>
      <c r="TS441" s="97"/>
      <c r="TT441" s="97"/>
      <c r="TU441" s="97"/>
      <c r="TV441" s="97"/>
      <c r="TW441" s="97"/>
      <c r="TX441" s="97"/>
      <c r="TY441" s="97"/>
      <c r="TZ441" s="97"/>
      <c r="UA441" s="97"/>
      <c r="UB441" s="97"/>
      <c r="UC441" s="97"/>
      <c r="UD441" s="97"/>
      <c r="UE441" s="97"/>
      <c r="UF441" s="97"/>
      <c r="UG441" s="97"/>
      <c r="UH441" s="97"/>
      <c r="UI441" s="97"/>
      <c r="UJ441" s="97"/>
      <c r="UK441" s="97"/>
      <c r="UL441" s="97"/>
      <c r="UM441" s="97"/>
      <c r="UN441" s="97"/>
      <c r="UO441" s="97"/>
      <c r="UP441" s="97"/>
      <c r="UQ441" s="97"/>
      <c r="UR441" s="97"/>
      <c r="US441" s="97"/>
      <c r="UT441" s="97"/>
      <c r="UU441" s="97"/>
      <c r="UV441" s="97"/>
      <c r="UW441" s="97"/>
      <c r="UX441" s="97"/>
      <c r="UY441" s="97"/>
      <c r="UZ441" s="97"/>
      <c r="VA441" s="97"/>
      <c r="VB441" s="97"/>
      <c r="VC441" s="97"/>
      <c r="VD441" s="97"/>
      <c r="VE441" s="97"/>
      <c r="VF441" s="97"/>
    </row>
    <row r="442" spans="1:578" s="98" customFormat="1" ht="15">
      <c r="A442" s="84">
        <v>68</v>
      </c>
      <c r="B442" s="29" t="s">
        <v>43</v>
      </c>
      <c r="C442" s="85" t="s">
        <v>44</v>
      </c>
      <c r="D442" s="86">
        <v>203</v>
      </c>
      <c r="E442" s="85" t="s">
        <v>45</v>
      </c>
      <c r="F442" s="29" t="s">
        <v>46</v>
      </c>
      <c r="G442" s="29" t="s">
        <v>1057</v>
      </c>
      <c r="H442" s="26" t="s">
        <v>1058</v>
      </c>
      <c r="I442" s="89">
        <v>39234</v>
      </c>
      <c r="J442" s="90" t="s">
        <v>300</v>
      </c>
      <c r="K442" s="90"/>
      <c r="L442" s="88">
        <v>40</v>
      </c>
      <c r="M442" s="88" t="s">
        <v>54</v>
      </c>
      <c r="N442" s="88" t="s">
        <v>59</v>
      </c>
      <c r="O442" s="36" t="s">
        <v>301</v>
      </c>
      <c r="P442" s="87" t="s">
        <v>1190</v>
      </c>
      <c r="Q442" s="87" t="s">
        <v>1150</v>
      </c>
      <c r="R442" s="88">
        <v>1</v>
      </c>
      <c r="S442" s="92">
        <v>17506</v>
      </c>
      <c r="T442" s="92">
        <v>600</v>
      </c>
      <c r="U442" s="92"/>
      <c r="V442" s="91">
        <f t="shared" si="176"/>
        <v>18106</v>
      </c>
      <c r="W442" s="92"/>
      <c r="X442" s="92"/>
      <c r="Y442" s="92">
        <f t="shared" si="177"/>
        <v>18106</v>
      </c>
      <c r="Z442" s="92">
        <v>1114</v>
      </c>
      <c r="AA442" s="92">
        <v>679</v>
      </c>
      <c r="AB442" s="92">
        <f>102.68*3</f>
        <v>308.04000000000002</v>
      </c>
      <c r="AC442" s="92">
        <f t="shared" si="178"/>
        <v>3168.5499999999997</v>
      </c>
      <c r="AD442" s="92">
        <f t="shared" si="179"/>
        <v>543.17999999999995</v>
      </c>
      <c r="AE442" s="92">
        <f t="shared" si="180"/>
        <v>923.40599999999995</v>
      </c>
      <c r="AF442" s="92">
        <f t="shared" si="181"/>
        <v>362.12</v>
      </c>
      <c r="AG442" s="92">
        <f t="shared" si="182"/>
        <v>3316.5</v>
      </c>
      <c r="AH442" s="92">
        <f t="shared" si="183"/>
        <v>33165</v>
      </c>
      <c r="AI442" s="92">
        <f t="shared" si="184"/>
        <v>9949.5</v>
      </c>
      <c r="AJ442" s="92">
        <f t="shared" si="185"/>
        <v>29073.545999999998</v>
      </c>
      <c r="AK442" s="92">
        <f t="shared" si="186"/>
        <v>348882.55199999997</v>
      </c>
      <c r="AL442" s="92"/>
      <c r="AM442" s="92"/>
      <c r="AN442" s="92"/>
      <c r="AO442" s="92"/>
      <c r="AP442" s="97"/>
      <c r="AQ442" s="94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7"/>
      <c r="BQ442" s="97"/>
      <c r="BR442" s="97"/>
      <c r="BS442" s="97"/>
      <c r="BT442" s="97"/>
      <c r="BU442" s="97"/>
      <c r="BV442" s="97"/>
      <c r="BW442" s="97"/>
      <c r="BX442" s="97"/>
      <c r="BY442" s="97"/>
      <c r="BZ442" s="97"/>
      <c r="CA442" s="97"/>
      <c r="CB442" s="97"/>
      <c r="CC442" s="97"/>
      <c r="CD442" s="97"/>
      <c r="CE442" s="97"/>
      <c r="CF442" s="97"/>
      <c r="CG442" s="97"/>
      <c r="CH442" s="97"/>
      <c r="CI442" s="97"/>
      <c r="CJ442" s="97"/>
      <c r="CK442" s="97"/>
      <c r="CL442" s="97"/>
      <c r="CM442" s="97"/>
      <c r="CN442" s="97"/>
      <c r="CO442" s="97"/>
      <c r="CP442" s="97"/>
      <c r="CQ442" s="97"/>
      <c r="CR442" s="97"/>
      <c r="CS442" s="97"/>
      <c r="CT442" s="97"/>
      <c r="CU442" s="97"/>
      <c r="CV442" s="97"/>
      <c r="CW442" s="97"/>
      <c r="CX442" s="97"/>
      <c r="CY442" s="97"/>
      <c r="CZ442" s="97"/>
      <c r="DA442" s="97"/>
      <c r="DB442" s="97"/>
      <c r="DC442" s="97"/>
      <c r="DD442" s="97"/>
      <c r="DE442" s="97"/>
      <c r="DF442" s="97"/>
      <c r="DG442" s="97"/>
      <c r="DH442" s="97"/>
      <c r="DI442" s="97"/>
      <c r="DJ442" s="97"/>
      <c r="DK442" s="97"/>
      <c r="DL442" s="97"/>
      <c r="DM442" s="97"/>
      <c r="DN442" s="97"/>
      <c r="DO442" s="97"/>
      <c r="DP442" s="97"/>
      <c r="DQ442" s="97"/>
      <c r="DR442" s="97"/>
      <c r="DS442" s="97"/>
      <c r="DT442" s="97"/>
      <c r="DU442" s="97"/>
      <c r="DV442" s="97"/>
      <c r="DW442" s="97"/>
      <c r="DX442" s="97"/>
      <c r="DY442" s="97"/>
      <c r="DZ442" s="97"/>
      <c r="EA442" s="97"/>
      <c r="EB442" s="97"/>
      <c r="EC442" s="97"/>
      <c r="ED442" s="97"/>
      <c r="EE442" s="97"/>
      <c r="EF442" s="97"/>
      <c r="EG442" s="97"/>
      <c r="EH442" s="97"/>
      <c r="EI442" s="97"/>
      <c r="EJ442" s="97"/>
      <c r="EK442" s="97"/>
      <c r="EL442" s="97"/>
      <c r="EM442" s="97"/>
      <c r="EN442" s="97"/>
      <c r="EO442" s="97"/>
      <c r="EP442" s="97"/>
      <c r="EQ442" s="97"/>
      <c r="ER442" s="97"/>
      <c r="ES442" s="97"/>
      <c r="ET442" s="97"/>
      <c r="EU442" s="97"/>
      <c r="EV442" s="97"/>
      <c r="EW442" s="97"/>
      <c r="EX442" s="97"/>
      <c r="EY442" s="97"/>
      <c r="EZ442" s="97"/>
      <c r="FA442" s="97"/>
      <c r="FB442" s="97"/>
      <c r="FC442" s="97"/>
      <c r="FD442" s="97"/>
      <c r="FE442" s="97"/>
      <c r="FF442" s="97"/>
      <c r="FG442" s="97"/>
      <c r="FH442" s="97"/>
      <c r="FI442" s="97"/>
      <c r="FJ442" s="97"/>
      <c r="FK442" s="97"/>
      <c r="FL442" s="97"/>
      <c r="FM442" s="97"/>
      <c r="FN442" s="97"/>
      <c r="FO442" s="97"/>
      <c r="FP442" s="97"/>
      <c r="FQ442" s="97"/>
      <c r="FR442" s="97"/>
      <c r="FS442" s="97"/>
      <c r="FT442" s="97"/>
      <c r="FU442" s="97"/>
      <c r="FV442" s="97"/>
      <c r="FW442" s="97"/>
      <c r="FX442" s="97"/>
      <c r="FY442" s="97"/>
      <c r="FZ442" s="97"/>
      <c r="GA442" s="97"/>
      <c r="GB442" s="97"/>
      <c r="GC442" s="97"/>
      <c r="GD442" s="97"/>
      <c r="GE442" s="97"/>
      <c r="GF442" s="97"/>
      <c r="GG442" s="97"/>
      <c r="GH442" s="97"/>
      <c r="GI442" s="97"/>
      <c r="GJ442" s="97"/>
      <c r="GK442" s="97"/>
      <c r="GL442" s="97"/>
      <c r="GM442" s="97"/>
      <c r="GN442" s="97"/>
      <c r="GO442" s="97"/>
      <c r="GP442" s="97"/>
      <c r="GQ442" s="97"/>
      <c r="GR442" s="97"/>
      <c r="GS442" s="97"/>
      <c r="GT442" s="97"/>
      <c r="GU442" s="97"/>
      <c r="GV442" s="97"/>
      <c r="GW442" s="97"/>
      <c r="GX442" s="97"/>
      <c r="GY442" s="97"/>
      <c r="GZ442" s="97"/>
      <c r="HA442" s="97"/>
      <c r="HB442" s="97"/>
      <c r="HC442" s="97"/>
      <c r="HD442" s="97"/>
      <c r="HE442" s="97"/>
      <c r="HF442" s="97"/>
      <c r="HG442" s="97"/>
      <c r="HH442" s="97"/>
      <c r="HI442" s="97"/>
      <c r="HJ442" s="97"/>
      <c r="HK442" s="97"/>
      <c r="HL442" s="97"/>
      <c r="HM442" s="97"/>
      <c r="HN442" s="97"/>
      <c r="HO442" s="97"/>
      <c r="HP442" s="97"/>
      <c r="HQ442" s="97"/>
      <c r="HR442" s="97"/>
      <c r="HS442" s="97"/>
      <c r="HT442" s="97"/>
      <c r="HU442" s="97"/>
      <c r="HV442" s="97"/>
      <c r="HW442" s="97"/>
      <c r="HX442" s="97"/>
      <c r="HY442" s="97"/>
      <c r="HZ442" s="97"/>
      <c r="IA442" s="97"/>
      <c r="IB442" s="97"/>
      <c r="IC442" s="97"/>
      <c r="ID442" s="97"/>
      <c r="IE442" s="97"/>
      <c r="IF442" s="97"/>
      <c r="IG442" s="97"/>
      <c r="IH442" s="97"/>
      <c r="II442" s="97"/>
      <c r="IJ442" s="97"/>
      <c r="IK442" s="97"/>
      <c r="IL442" s="97"/>
      <c r="IM442" s="97"/>
      <c r="IN442" s="97"/>
      <c r="IO442" s="97"/>
      <c r="IP442" s="97"/>
      <c r="IQ442" s="97"/>
      <c r="IR442" s="97"/>
      <c r="IS442" s="97"/>
      <c r="IT442" s="97"/>
      <c r="IU442" s="97"/>
      <c r="IV442" s="97"/>
      <c r="IW442" s="97"/>
      <c r="IX442" s="97"/>
      <c r="IY442" s="97"/>
      <c r="IZ442" s="97"/>
      <c r="JA442" s="97"/>
      <c r="JB442" s="97"/>
      <c r="JC442" s="97"/>
      <c r="JD442" s="97"/>
      <c r="JE442" s="97"/>
      <c r="JF442" s="97"/>
      <c r="JG442" s="97"/>
      <c r="JH442" s="97"/>
      <c r="JI442" s="97"/>
      <c r="JJ442" s="97"/>
      <c r="JK442" s="97"/>
      <c r="JL442" s="97"/>
      <c r="JM442" s="97"/>
      <c r="JN442" s="97"/>
      <c r="JO442" s="97"/>
      <c r="JP442" s="97"/>
      <c r="JQ442" s="97"/>
      <c r="JR442" s="97"/>
      <c r="JS442" s="97"/>
      <c r="JT442" s="97"/>
      <c r="JU442" s="97"/>
      <c r="JV442" s="97"/>
      <c r="JW442" s="97"/>
      <c r="JX442" s="97"/>
      <c r="JY442" s="97"/>
      <c r="JZ442" s="97"/>
      <c r="KA442" s="97"/>
      <c r="KB442" s="97"/>
      <c r="KC442" s="97"/>
      <c r="KD442" s="97"/>
      <c r="KE442" s="97"/>
      <c r="KF442" s="97"/>
      <c r="KG442" s="97"/>
      <c r="KH442" s="97"/>
      <c r="KI442" s="97"/>
      <c r="KJ442" s="97"/>
      <c r="KK442" s="97"/>
      <c r="KL442" s="97"/>
      <c r="KM442" s="97"/>
      <c r="KN442" s="97"/>
      <c r="KO442" s="97"/>
      <c r="KP442" s="97"/>
      <c r="KQ442" s="97"/>
      <c r="KR442" s="97"/>
      <c r="KS442" s="97"/>
      <c r="KT442" s="97"/>
      <c r="KU442" s="97"/>
      <c r="KV442" s="97"/>
      <c r="KW442" s="97"/>
      <c r="KX442" s="97"/>
      <c r="KY442" s="97"/>
      <c r="KZ442" s="97"/>
      <c r="LA442" s="97"/>
      <c r="LB442" s="97"/>
      <c r="LC442" s="97"/>
      <c r="LD442" s="97"/>
      <c r="LE442" s="97"/>
      <c r="LF442" s="97"/>
      <c r="LG442" s="97"/>
      <c r="LH442" s="97"/>
      <c r="LI442" s="97"/>
      <c r="LJ442" s="97"/>
      <c r="LK442" s="97"/>
      <c r="LL442" s="97"/>
      <c r="LM442" s="97"/>
      <c r="LN442" s="97"/>
      <c r="LO442" s="97"/>
      <c r="LP442" s="97"/>
      <c r="LQ442" s="97"/>
      <c r="LR442" s="97"/>
      <c r="LS442" s="97"/>
      <c r="LT442" s="97"/>
      <c r="LU442" s="97"/>
      <c r="LV442" s="97"/>
      <c r="LW442" s="97"/>
      <c r="LX442" s="97"/>
      <c r="LY442" s="97"/>
      <c r="LZ442" s="97"/>
      <c r="MA442" s="97"/>
      <c r="MB442" s="97"/>
      <c r="MC442" s="97"/>
      <c r="MD442" s="97"/>
      <c r="ME442" s="97"/>
      <c r="MF442" s="97"/>
      <c r="MG442" s="97"/>
      <c r="MH442" s="97"/>
      <c r="MI442" s="97"/>
      <c r="MJ442" s="97"/>
      <c r="MK442" s="97"/>
      <c r="ML442" s="97"/>
      <c r="MM442" s="97"/>
      <c r="MN442" s="97"/>
      <c r="MO442" s="97"/>
      <c r="MP442" s="97"/>
      <c r="MQ442" s="97"/>
      <c r="MR442" s="97"/>
      <c r="MS442" s="97"/>
      <c r="MT442" s="97"/>
      <c r="MU442" s="97"/>
      <c r="MV442" s="97"/>
      <c r="MW442" s="97"/>
      <c r="MX442" s="97"/>
      <c r="MY442" s="97"/>
      <c r="MZ442" s="97"/>
      <c r="NA442" s="97"/>
      <c r="NB442" s="97"/>
      <c r="NC442" s="97"/>
      <c r="ND442" s="97"/>
      <c r="NE442" s="97"/>
      <c r="NF442" s="97"/>
      <c r="NG442" s="97"/>
      <c r="NH442" s="97"/>
      <c r="NI442" s="97"/>
      <c r="NJ442" s="97"/>
      <c r="NK442" s="97"/>
      <c r="NL442" s="97"/>
      <c r="NM442" s="97"/>
      <c r="NN442" s="97"/>
      <c r="NO442" s="97"/>
      <c r="NP442" s="97"/>
      <c r="NQ442" s="97"/>
      <c r="NR442" s="97"/>
      <c r="NS442" s="97"/>
      <c r="NT442" s="97"/>
      <c r="NU442" s="97"/>
      <c r="NV442" s="97"/>
      <c r="NW442" s="97"/>
      <c r="NX442" s="97"/>
      <c r="NY442" s="97"/>
      <c r="NZ442" s="97"/>
      <c r="OA442" s="97"/>
      <c r="OB442" s="97"/>
      <c r="OC442" s="97"/>
      <c r="OD442" s="97"/>
      <c r="OE442" s="97"/>
      <c r="OF442" s="97"/>
      <c r="OG442" s="97"/>
      <c r="OH442" s="97"/>
      <c r="OI442" s="97"/>
      <c r="OJ442" s="97"/>
      <c r="OK442" s="97"/>
      <c r="OL442" s="97"/>
      <c r="OM442" s="97"/>
      <c r="ON442" s="97"/>
      <c r="OO442" s="97"/>
      <c r="OP442" s="97"/>
      <c r="OQ442" s="97"/>
      <c r="OR442" s="97"/>
      <c r="OS442" s="97"/>
      <c r="OT442" s="97"/>
      <c r="OU442" s="97"/>
      <c r="OV442" s="97"/>
      <c r="OW442" s="97"/>
      <c r="OX442" s="97"/>
      <c r="OY442" s="97"/>
      <c r="OZ442" s="97"/>
      <c r="PA442" s="97"/>
      <c r="PB442" s="97"/>
      <c r="PC442" s="97"/>
      <c r="PD442" s="97"/>
      <c r="PE442" s="97"/>
      <c r="PF442" s="97"/>
      <c r="PG442" s="97"/>
      <c r="PH442" s="97"/>
      <c r="PI442" s="97"/>
      <c r="PJ442" s="97"/>
      <c r="PK442" s="97"/>
      <c r="PL442" s="97"/>
      <c r="PM442" s="97"/>
      <c r="PN442" s="97"/>
      <c r="PO442" s="97"/>
      <c r="PP442" s="97"/>
      <c r="PQ442" s="97"/>
      <c r="PR442" s="97"/>
      <c r="PS442" s="97"/>
      <c r="PT442" s="97"/>
      <c r="PU442" s="97"/>
      <c r="PV442" s="97"/>
      <c r="PW442" s="97"/>
      <c r="PX442" s="97"/>
      <c r="PY442" s="97"/>
      <c r="PZ442" s="97"/>
      <c r="QA442" s="97"/>
      <c r="QB442" s="97"/>
      <c r="QC442" s="97"/>
      <c r="QD442" s="97"/>
      <c r="QE442" s="97"/>
      <c r="QF442" s="97"/>
      <c r="QG442" s="97"/>
      <c r="QH442" s="97"/>
      <c r="QI442" s="97"/>
      <c r="QJ442" s="97"/>
      <c r="QK442" s="97"/>
      <c r="QL442" s="97"/>
      <c r="QM442" s="97"/>
      <c r="QN442" s="97"/>
      <c r="QO442" s="97"/>
      <c r="QP442" s="97"/>
      <c r="QQ442" s="97"/>
      <c r="QR442" s="97"/>
      <c r="QS442" s="97"/>
      <c r="QT442" s="97"/>
      <c r="QU442" s="97"/>
      <c r="QV442" s="97"/>
      <c r="QW442" s="97"/>
      <c r="QX442" s="97"/>
      <c r="QY442" s="97"/>
      <c r="QZ442" s="97"/>
      <c r="RA442" s="97"/>
      <c r="RB442" s="97"/>
      <c r="RC442" s="97"/>
      <c r="RD442" s="97"/>
      <c r="RE442" s="97"/>
      <c r="RF442" s="97"/>
      <c r="RG442" s="97"/>
      <c r="RH442" s="97"/>
      <c r="RI442" s="97"/>
      <c r="RJ442" s="97"/>
      <c r="RK442" s="97"/>
      <c r="RL442" s="97"/>
      <c r="RM442" s="97"/>
      <c r="RN442" s="97"/>
      <c r="RO442" s="97"/>
      <c r="RP442" s="97"/>
      <c r="RQ442" s="97"/>
      <c r="RR442" s="97"/>
      <c r="RS442" s="97"/>
      <c r="RT442" s="97"/>
      <c r="RU442" s="97"/>
      <c r="RV442" s="97"/>
      <c r="RW442" s="97"/>
      <c r="RX442" s="97"/>
      <c r="RY442" s="97"/>
      <c r="RZ442" s="97"/>
      <c r="SA442" s="97"/>
      <c r="SB442" s="97"/>
      <c r="SC442" s="97"/>
      <c r="SD442" s="97"/>
      <c r="SE442" s="97"/>
      <c r="SF442" s="97"/>
      <c r="SG442" s="97"/>
      <c r="SH442" s="97"/>
      <c r="SI442" s="97"/>
      <c r="SJ442" s="97"/>
      <c r="SK442" s="97"/>
      <c r="SL442" s="97"/>
      <c r="SM442" s="97"/>
      <c r="SN442" s="97"/>
      <c r="SO442" s="97"/>
      <c r="SP442" s="97"/>
      <c r="SQ442" s="97"/>
      <c r="SR442" s="97"/>
      <c r="SS442" s="97"/>
      <c r="ST442" s="97"/>
      <c r="SU442" s="97"/>
      <c r="SV442" s="97"/>
      <c r="SW442" s="97"/>
      <c r="SX442" s="97"/>
      <c r="SY442" s="97"/>
      <c r="SZ442" s="97"/>
      <c r="TA442" s="97"/>
      <c r="TB442" s="97"/>
      <c r="TC442" s="97"/>
      <c r="TD442" s="97"/>
      <c r="TE442" s="97"/>
      <c r="TF442" s="97"/>
      <c r="TG442" s="97"/>
      <c r="TH442" s="97"/>
      <c r="TI442" s="97"/>
      <c r="TJ442" s="97"/>
      <c r="TK442" s="97"/>
      <c r="TL442" s="97"/>
      <c r="TM442" s="97"/>
      <c r="TN442" s="97"/>
      <c r="TO442" s="97"/>
      <c r="TP442" s="97"/>
      <c r="TQ442" s="97"/>
      <c r="TR442" s="97"/>
      <c r="TS442" s="97"/>
      <c r="TT442" s="97"/>
      <c r="TU442" s="97"/>
      <c r="TV442" s="97"/>
      <c r="TW442" s="97"/>
      <c r="TX442" s="97"/>
      <c r="TY442" s="97"/>
      <c r="TZ442" s="97"/>
      <c r="UA442" s="97"/>
      <c r="UB442" s="97"/>
      <c r="UC442" s="97"/>
      <c r="UD442" s="97"/>
      <c r="UE442" s="97"/>
      <c r="UF442" s="97"/>
      <c r="UG442" s="97"/>
      <c r="UH442" s="97"/>
      <c r="UI442" s="97"/>
      <c r="UJ442" s="97"/>
      <c r="UK442" s="97"/>
      <c r="UL442" s="97"/>
      <c r="UM442" s="97"/>
      <c r="UN442" s="97"/>
      <c r="UO442" s="97"/>
      <c r="UP442" s="97"/>
      <c r="UQ442" s="97"/>
      <c r="UR442" s="97"/>
      <c r="US442" s="97"/>
      <c r="UT442" s="97"/>
      <c r="UU442" s="97"/>
      <c r="UV442" s="97"/>
      <c r="UW442" s="97"/>
      <c r="UX442" s="97"/>
      <c r="UY442" s="97"/>
      <c r="UZ442" s="97"/>
      <c r="VA442" s="97"/>
      <c r="VB442" s="97"/>
      <c r="VC442" s="97"/>
      <c r="VD442" s="97"/>
      <c r="VE442" s="97"/>
      <c r="VF442" s="97"/>
    </row>
    <row r="443" spans="1:578" s="98" customFormat="1" ht="15">
      <c r="A443" s="84">
        <v>69</v>
      </c>
      <c r="B443" s="29" t="s">
        <v>43</v>
      </c>
      <c r="C443" s="85" t="s">
        <v>44</v>
      </c>
      <c r="D443" s="86">
        <v>203</v>
      </c>
      <c r="E443" s="85" t="s">
        <v>45</v>
      </c>
      <c r="F443" s="29" t="s">
        <v>46</v>
      </c>
      <c r="G443" s="29" t="s">
        <v>1059</v>
      </c>
      <c r="H443" s="26" t="s">
        <v>1060</v>
      </c>
      <c r="I443" s="89">
        <v>42186</v>
      </c>
      <c r="J443" s="90" t="s">
        <v>260</v>
      </c>
      <c r="K443" s="90"/>
      <c r="L443" s="88">
        <v>40</v>
      </c>
      <c r="M443" s="88" t="s">
        <v>54</v>
      </c>
      <c r="N443" s="88" t="s">
        <v>59</v>
      </c>
      <c r="O443" s="36" t="s">
        <v>1061</v>
      </c>
      <c r="P443" s="87" t="s">
        <v>1190</v>
      </c>
      <c r="Q443" s="87" t="s">
        <v>1150</v>
      </c>
      <c r="R443" s="88">
        <v>1</v>
      </c>
      <c r="S443" s="92">
        <v>13405</v>
      </c>
      <c r="T443" s="92">
        <v>600</v>
      </c>
      <c r="U443" s="92"/>
      <c r="V443" s="91">
        <f t="shared" si="176"/>
        <v>14005</v>
      </c>
      <c r="W443" s="92"/>
      <c r="X443" s="92"/>
      <c r="Y443" s="92">
        <f t="shared" si="177"/>
        <v>14005</v>
      </c>
      <c r="Z443" s="92">
        <v>1046</v>
      </c>
      <c r="AA443" s="92">
        <v>666</v>
      </c>
      <c r="AB443" s="93"/>
      <c r="AC443" s="92">
        <f t="shared" si="178"/>
        <v>2450.875</v>
      </c>
      <c r="AD443" s="92">
        <f t="shared" si="179"/>
        <v>420.15</v>
      </c>
      <c r="AE443" s="92">
        <f t="shared" si="180"/>
        <v>714.255</v>
      </c>
      <c r="AF443" s="92">
        <f t="shared" si="181"/>
        <v>280.10000000000002</v>
      </c>
      <c r="AG443" s="92">
        <f t="shared" si="182"/>
        <v>2619.5</v>
      </c>
      <c r="AH443" s="92">
        <f t="shared" si="183"/>
        <v>26195</v>
      </c>
      <c r="AI443" s="92">
        <f t="shared" si="184"/>
        <v>7858.5</v>
      </c>
      <c r="AJ443" s="92">
        <f t="shared" si="185"/>
        <v>22638.463333333333</v>
      </c>
      <c r="AK443" s="92">
        <f t="shared" si="186"/>
        <v>271661.56</v>
      </c>
      <c r="AL443" s="92"/>
      <c r="AM443" s="92"/>
      <c r="AN443" s="92"/>
      <c r="AO443" s="92"/>
      <c r="AP443" s="97"/>
      <c r="AQ443" s="94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7"/>
      <c r="BQ443" s="97"/>
      <c r="BR443" s="97"/>
      <c r="BS443" s="97"/>
      <c r="BT443" s="97"/>
      <c r="BU443" s="97"/>
      <c r="BV443" s="97"/>
      <c r="BW443" s="97"/>
      <c r="BX443" s="97"/>
      <c r="BY443" s="97"/>
      <c r="BZ443" s="97"/>
      <c r="CA443" s="97"/>
      <c r="CB443" s="97"/>
      <c r="CC443" s="97"/>
      <c r="CD443" s="97"/>
      <c r="CE443" s="97"/>
      <c r="CF443" s="97"/>
      <c r="CG443" s="97"/>
      <c r="CH443" s="97"/>
      <c r="CI443" s="97"/>
      <c r="CJ443" s="97"/>
      <c r="CK443" s="97"/>
      <c r="CL443" s="97"/>
      <c r="CM443" s="97"/>
      <c r="CN443" s="97"/>
      <c r="CO443" s="97"/>
      <c r="CP443" s="97"/>
      <c r="CQ443" s="97"/>
      <c r="CR443" s="97"/>
      <c r="CS443" s="97"/>
      <c r="CT443" s="97"/>
      <c r="CU443" s="97"/>
      <c r="CV443" s="97"/>
      <c r="CW443" s="97"/>
      <c r="CX443" s="97"/>
      <c r="CY443" s="97"/>
      <c r="CZ443" s="97"/>
      <c r="DA443" s="97"/>
      <c r="DB443" s="97"/>
      <c r="DC443" s="97"/>
      <c r="DD443" s="97"/>
      <c r="DE443" s="97"/>
      <c r="DF443" s="97"/>
      <c r="DG443" s="97"/>
      <c r="DH443" s="97"/>
      <c r="DI443" s="97"/>
      <c r="DJ443" s="97"/>
      <c r="DK443" s="97"/>
      <c r="DL443" s="97"/>
      <c r="DM443" s="97"/>
      <c r="DN443" s="97"/>
      <c r="DO443" s="97"/>
      <c r="DP443" s="97"/>
      <c r="DQ443" s="97"/>
      <c r="DR443" s="97"/>
      <c r="DS443" s="97"/>
      <c r="DT443" s="97"/>
      <c r="DU443" s="97"/>
      <c r="DV443" s="97"/>
      <c r="DW443" s="97"/>
      <c r="DX443" s="97"/>
      <c r="DY443" s="97"/>
      <c r="DZ443" s="97"/>
      <c r="EA443" s="97"/>
      <c r="EB443" s="97"/>
      <c r="EC443" s="97"/>
      <c r="ED443" s="97"/>
      <c r="EE443" s="97"/>
      <c r="EF443" s="97"/>
      <c r="EG443" s="97"/>
      <c r="EH443" s="97"/>
      <c r="EI443" s="97"/>
      <c r="EJ443" s="97"/>
      <c r="EK443" s="97"/>
      <c r="EL443" s="97"/>
      <c r="EM443" s="97"/>
      <c r="EN443" s="97"/>
      <c r="EO443" s="97"/>
      <c r="EP443" s="97"/>
      <c r="EQ443" s="97"/>
      <c r="ER443" s="97"/>
      <c r="ES443" s="97"/>
      <c r="ET443" s="97"/>
      <c r="EU443" s="97"/>
      <c r="EV443" s="97"/>
      <c r="EW443" s="97"/>
      <c r="EX443" s="97"/>
      <c r="EY443" s="97"/>
      <c r="EZ443" s="97"/>
      <c r="FA443" s="97"/>
      <c r="FB443" s="97"/>
      <c r="FC443" s="97"/>
      <c r="FD443" s="97"/>
      <c r="FE443" s="97"/>
      <c r="FF443" s="97"/>
      <c r="FG443" s="97"/>
      <c r="FH443" s="97"/>
      <c r="FI443" s="97"/>
      <c r="FJ443" s="97"/>
      <c r="FK443" s="97"/>
      <c r="FL443" s="97"/>
      <c r="FM443" s="97"/>
      <c r="FN443" s="97"/>
      <c r="FO443" s="97"/>
      <c r="FP443" s="97"/>
      <c r="FQ443" s="97"/>
      <c r="FR443" s="97"/>
      <c r="FS443" s="97"/>
      <c r="FT443" s="97"/>
      <c r="FU443" s="97"/>
      <c r="FV443" s="97"/>
      <c r="FW443" s="97"/>
      <c r="FX443" s="97"/>
      <c r="FY443" s="97"/>
      <c r="FZ443" s="97"/>
      <c r="GA443" s="97"/>
      <c r="GB443" s="97"/>
      <c r="GC443" s="97"/>
      <c r="GD443" s="97"/>
      <c r="GE443" s="97"/>
      <c r="GF443" s="97"/>
      <c r="GG443" s="97"/>
      <c r="GH443" s="97"/>
      <c r="GI443" s="97"/>
      <c r="GJ443" s="97"/>
      <c r="GK443" s="97"/>
      <c r="GL443" s="97"/>
      <c r="GM443" s="97"/>
      <c r="GN443" s="97"/>
      <c r="GO443" s="97"/>
      <c r="GP443" s="97"/>
      <c r="GQ443" s="97"/>
      <c r="GR443" s="97"/>
      <c r="GS443" s="97"/>
      <c r="GT443" s="97"/>
      <c r="GU443" s="97"/>
      <c r="GV443" s="97"/>
      <c r="GW443" s="97"/>
      <c r="GX443" s="97"/>
      <c r="GY443" s="97"/>
      <c r="GZ443" s="97"/>
      <c r="HA443" s="97"/>
      <c r="HB443" s="97"/>
      <c r="HC443" s="97"/>
      <c r="HD443" s="97"/>
      <c r="HE443" s="97"/>
      <c r="HF443" s="97"/>
      <c r="HG443" s="97"/>
      <c r="HH443" s="97"/>
      <c r="HI443" s="97"/>
      <c r="HJ443" s="97"/>
      <c r="HK443" s="97"/>
      <c r="HL443" s="97"/>
      <c r="HM443" s="97"/>
      <c r="HN443" s="97"/>
      <c r="HO443" s="97"/>
      <c r="HP443" s="97"/>
      <c r="HQ443" s="97"/>
      <c r="HR443" s="97"/>
      <c r="HS443" s="97"/>
      <c r="HT443" s="97"/>
      <c r="HU443" s="97"/>
      <c r="HV443" s="97"/>
      <c r="HW443" s="97"/>
      <c r="HX443" s="97"/>
      <c r="HY443" s="97"/>
      <c r="HZ443" s="97"/>
      <c r="IA443" s="97"/>
      <c r="IB443" s="97"/>
      <c r="IC443" s="97"/>
      <c r="ID443" s="97"/>
      <c r="IE443" s="97"/>
      <c r="IF443" s="97"/>
      <c r="IG443" s="97"/>
      <c r="IH443" s="97"/>
      <c r="II443" s="97"/>
      <c r="IJ443" s="97"/>
      <c r="IK443" s="97"/>
      <c r="IL443" s="97"/>
      <c r="IM443" s="97"/>
      <c r="IN443" s="97"/>
      <c r="IO443" s="97"/>
      <c r="IP443" s="97"/>
      <c r="IQ443" s="97"/>
      <c r="IR443" s="97"/>
      <c r="IS443" s="97"/>
      <c r="IT443" s="97"/>
      <c r="IU443" s="97"/>
      <c r="IV443" s="97"/>
      <c r="IW443" s="97"/>
      <c r="IX443" s="97"/>
      <c r="IY443" s="97"/>
      <c r="IZ443" s="97"/>
      <c r="JA443" s="97"/>
      <c r="JB443" s="97"/>
      <c r="JC443" s="97"/>
      <c r="JD443" s="97"/>
      <c r="JE443" s="97"/>
      <c r="JF443" s="97"/>
      <c r="JG443" s="97"/>
      <c r="JH443" s="97"/>
      <c r="JI443" s="97"/>
      <c r="JJ443" s="97"/>
      <c r="JK443" s="97"/>
      <c r="JL443" s="97"/>
      <c r="JM443" s="97"/>
      <c r="JN443" s="97"/>
      <c r="JO443" s="97"/>
      <c r="JP443" s="97"/>
      <c r="JQ443" s="97"/>
      <c r="JR443" s="97"/>
      <c r="JS443" s="97"/>
      <c r="JT443" s="97"/>
      <c r="JU443" s="97"/>
      <c r="JV443" s="97"/>
      <c r="JW443" s="97"/>
      <c r="JX443" s="97"/>
      <c r="JY443" s="97"/>
      <c r="JZ443" s="97"/>
      <c r="KA443" s="97"/>
      <c r="KB443" s="97"/>
      <c r="KC443" s="97"/>
      <c r="KD443" s="97"/>
      <c r="KE443" s="97"/>
      <c r="KF443" s="97"/>
      <c r="KG443" s="97"/>
      <c r="KH443" s="97"/>
      <c r="KI443" s="97"/>
      <c r="KJ443" s="97"/>
      <c r="KK443" s="97"/>
      <c r="KL443" s="97"/>
      <c r="KM443" s="97"/>
      <c r="KN443" s="97"/>
      <c r="KO443" s="97"/>
      <c r="KP443" s="97"/>
      <c r="KQ443" s="97"/>
      <c r="KR443" s="97"/>
      <c r="KS443" s="97"/>
      <c r="KT443" s="97"/>
      <c r="KU443" s="97"/>
      <c r="KV443" s="97"/>
      <c r="KW443" s="97"/>
      <c r="KX443" s="97"/>
      <c r="KY443" s="97"/>
      <c r="KZ443" s="97"/>
      <c r="LA443" s="97"/>
      <c r="LB443" s="97"/>
      <c r="LC443" s="97"/>
      <c r="LD443" s="97"/>
      <c r="LE443" s="97"/>
      <c r="LF443" s="97"/>
      <c r="LG443" s="97"/>
      <c r="LH443" s="97"/>
      <c r="LI443" s="97"/>
      <c r="LJ443" s="97"/>
      <c r="LK443" s="97"/>
      <c r="LL443" s="97"/>
      <c r="LM443" s="97"/>
      <c r="LN443" s="97"/>
      <c r="LO443" s="97"/>
      <c r="LP443" s="97"/>
      <c r="LQ443" s="97"/>
      <c r="LR443" s="97"/>
      <c r="LS443" s="97"/>
      <c r="LT443" s="97"/>
      <c r="LU443" s="97"/>
      <c r="LV443" s="97"/>
      <c r="LW443" s="97"/>
      <c r="LX443" s="97"/>
      <c r="LY443" s="97"/>
      <c r="LZ443" s="97"/>
      <c r="MA443" s="97"/>
      <c r="MB443" s="97"/>
      <c r="MC443" s="97"/>
      <c r="MD443" s="97"/>
      <c r="ME443" s="97"/>
      <c r="MF443" s="97"/>
      <c r="MG443" s="97"/>
      <c r="MH443" s="97"/>
      <c r="MI443" s="97"/>
      <c r="MJ443" s="97"/>
      <c r="MK443" s="97"/>
      <c r="ML443" s="97"/>
      <c r="MM443" s="97"/>
      <c r="MN443" s="97"/>
      <c r="MO443" s="97"/>
      <c r="MP443" s="97"/>
      <c r="MQ443" s="97"/>
      <c r="MR443" s="97"/>
      <c r="MS443" s="97"/>
      <c r="MT443" s="97"/>
      <c r="MU443" s="97"/>
      <c r="MV443" s="97"/>
      <c r="MW443" s="97"/>
      <c r="MX443" s="97"/>
      <c r="MY443" s="97"/>
      <c r="MZ443" s="97"/>
      <c r="NA443" s="97"/>
      <c r="NB443" s="97"/>
      <c r="NC443" s="97"/>
      <c r="ND443" s="97"/>
      <c r="NE443" s="97"/>
      <c r="NF443" s="97"/>
      <c r="NG443" s="97"/>
      <c r="NH443" s="97"/>
      <c r="NI443" s="97"/>
      <c r="NJ443" s="97"/>
      <c r="NK443" s="97"/>
      <c r="NL443" s="97"/>
      <c r="NM443" s="97"/>
      <c r="NN443" s="97"/>
      <c r="NO443" s="97"/>
      <c r="NP443" s="97"/>
      <c r="NQ443" s="97"/>
      <c r="NR443" s="97"/>
      <c r="NS443" s="97"/>
      <c r="NT443" s="97"/>
      <c r="NU443" s="97"/>
      <c r="NV443" s="97"/>
      <c r="NW443" s="97"/>
      <c r="NX443" s="97"/>
      <c r="NY443" s="97"/>
      <c r="NZ443" s="97"/>
      <c r="OA443" s="97"/>
      <c r="OB443" s="97"/>
      <c r="OC443" s="97"/>
      <c r="OD443" s="97"/>
      <c r="OE443" s="97"/>
      <c r="OF443" s="97"/>
      <c r="OG443" s="97"/>
      <c r="OH443" s="97"/>
      <c r="OI443" s="97"/>
      <c r="OJ443" s="97"/>
      <c r="OK443" s="97"/>
      <c r="OL443" s="97"/>
      <c r="OM443" s="97"/>
      <c r="ON443" s="97"/>
      <c r="OO443" s="97"/>
      <c r="OP443" s="97"/>
      <c r="OQ443" s="97"/>
      <c r="OR443" s="97"/>
      <c r="OS443" s="97"/>
      <c r="OT443" s="97"/>
      <c r="OU443" s="97"/>
      <c r="OV443" s="97"/>
      <c r="OW443" s="97"/>
      <c r="OX443" s="97"/>
      <c r="OY443" s="97"/>
      <c r="OZ443" s="97"/>
      <c r="PA443" s="97"/>
      <c r="PB443" s="97"/>
      <c r="PC443" s="97"/>
      <c r="PD443" s="97"/>
      <c r="PE443" s="97"/>
      <c r="PF443" s="97"/>
      <c r="PG443" s="97"/>
      <c r="PH443" s="97"/>
      <c r="PI443" s="97"/>
      <c r="PJ443" s="97"/>
      <c r="PK443" s="97"/>
      <c r="PL443" s="97"/>
      <c r="PM443" s="97"/>
      <c r="PN443" s="97"/>
      <c r="PO443" s="97"/>
      <c r="PP443" s="97"/>
      <c r="PQ443" s="97"/>
      <c r="PR443" s="97"/>
      <c r="PS443" s="97"/>
      <c r="PT443" s="97"/>
      <c r="PU443" s="97"/>
      <c r="PV443" s="97"/>
      <c r="PW443" s="97"/>
      <c r="PX443" s="97"/>
      <c r="PY443" s="97"/>
      <c r="PZ443" s="97"/>
      <c r="QA443" s="97"/>
      <c r="QB443" s="97"/>
      <c r="QC443" s="97"/>
      <c r="QD443" s="97"/>
      <c r="QE443" s="97"/>
      <c r="QF443" s="97"/>
      <c r="QG443" s="97"/>
      <c r="QH443" s="97"/>
      <c r="QI443" s="97"/>
      <c r="QJ443" s="97"/>
      <c r="QK443" s="97"/>
      <c r="QL443" s="97"/>
      <c r="QM443" s="97"/>
      <c r="QN443" s="97"/>
      <c r="QO443" s="97"/>
      <c r="QP443" s="97"/>
      <c r="QQ443" s="97"/>
      <c r="QR443" s="97"/>
      <c r="QS443" s="97"/>
      <c r="QT443" s="97"/>
      <c r="QU443" s="97"/>
      <c r="QV443" s="97"/>
      <c r="QW443" s="97"/>
      <c r="QX443" s="97"/>
      <c r="QY443" s="97"/>
      <c r="QZ443" s="97"/>
      <c r="RA443" s="97"/>
      <c r="RB443" s="97"/>
      <c r="RC443" s="97"/>
      <c r="RD443" s="97"/>
      <c r="RE443" s="97"/>
      <c r="RF443" s="97"/>
      <c r="RG443" s="97"/>
      <c r="RH443" s="97"/>
      <c r="RI443" s="97"/>
      <c r="RJ443" s="97"/>
      <c r="RK443" s="97"/>
      <c r="RL443" s="97"/>
      <c r="RM443" s="97"/>
      <c r="RN443" s="97"/>
      <c r="RO443" s="97"/>
      <c r="RP443" s="97"/>
      <c r="RQ443" s="97"/>
      <c r="RR443" s="97"/>
      <c r="RS443" s="97"/>
      <c r="RT443" s="97"/>
      <c r="RU443" s="97"/>
      <c r="RV443" s="97"/>
      <c r="RW443" s="97"/>
      <c r="RX443" s="97"/>
      <c r="RY443" s="97"/>
      <c r="RZ443" s="97"/>
      <c r="SA443" s="97"/>
      <c r="SB443" s="97"/>
      <c r="SC443" s="97"/>
      <c r="SD443" s="97"/>
      <c r="SE443" s="97"/>
      <c r="SF443" s="97"/>
      <c r="SG443" s="97"/>
      <c r="SH443" s="97"/>
      <c r="SI443" s="97"/>
      <c r="SJ443" s="97"/>
      <c r="SK443" s="97"/>
      <c r="SL443" s="97"/>
      <c r="SM443" s="97"/>
      <c r="SN443" s="97"/>
      <c r="SO443" s="97"/>
      <c r="SP443" s="97"/>
      <c r="SQ443" s="97"/>
      <c r="SR443" s="97"/>
      <c r="SS443" s="97"/>
      <c r="ST443" s="97"/>
      <c r="SU443" s="97"/>
      <c r="SV443" s="97"/>
      <c r="SW443" s="97"/>
      <c r="SX443" s="97"/>
      <c r="SY443" s="97"/>
      <c r="SZ443" s="97"/>
      <c r="TA443" s="97"/>
      <c r="TB443" s="97"/>
      <c r="TC443" s="97"/>
      <c r="TD443" s="97"/>
      <c r="TE443" s="97"/>
      <c r="TF443" s="97"/>
      <c r="TG443" s="97"/>
      <c r="TH443" s="97"/>
      <c r="TI443" s="97"/>
      <c r="TJ443" s="97"/>
      <c r="TK443" s="97"/>
      <c r="TL443" s="97"/>
      <c r="TM443" s="97"/>
      <c r="TN443" s="97"/>
      <c r="TO443" s="97"/>
      <c r="TP443" s="97"/>
      <c r="TQ443" s="97"/>
      <c r="TR443" s="97"/>
      <c r="TS443" s="97"/>
      <c r="TT443" s="97"/>
      <c r="TU443" s="97"/>
      <c r="TV443" s="97"/>
      <c r="TW443" s="97"/>
      <c r="TX443" s="97"/>
      <c r="TY443" s="97"/>
      <c r="TZ443" s="97"/>
      <c r="UA443" s="97"/>
      <c r="UB443" s="97"/>
      <c r="UC443" s="97"/>
      <c r="UD443" s="97"/>
      <c r="UE443" s="97"/>
      <c r="UF443" s="97"/>
      <c r="UG443" s="97"/>
      <c r="UH443" s="97"/>
      <c r="UI443" s="97"/>
      <c r="UJ443" s="97"/>
      <c r="UK443" s="97"/>
      <c r="UL443" s="97"/>
      <c r="UM443" s="97"/>
      <c r="UN443" s="97"/>
      <c r="UO443" s="97"/>
      <c r="UP443" s="97"/>
      <c r="UQ443" s="97"/>
      <c r="UR443" s="97"/>
      <c r="US443" s="97"/>
      <c r="UT443" s="97"/>
      <c r="UU443" s="97"/>
      <c r="UV443" s="97"/>
      <c r="UW443" s="97"/>
      <c r="UX443" s="97"/>
      <c r="UY443" s="97"/>
      <c r="UZ443" s="97"/>
      <c r="VA443" s="97"/>
      <c r="VB443" s="97"/>
      <c r="VC443" s="97"/>
      <c r="VD443" s="97"/>
      <c r="VE443" s="97"/>
      <c r="VF443" s="97"/>
    </row>
    <row r="444" spans="1:578" s="98" customFormat="1" ht="15">
      <c r="A444" s="84">
        <v>70</v>
      </c>
      <c r="B444" s="29" t="s">
        <v>43</v>
      </c>
      <c r="C444" s="85" t="s">
        <v>44</v>
      </c>
      <c r="D444" s="86">
        <v>203</v>
      </c>
      <c r="E444" s="85" t="s">
        <v>45</v>
      </c>
      <c r="F444" s="29" t="s">
        <v>46</v>
      </c>
      <c r="G444" s="29" t="s">
        <v>1062</v>
      </c>
      <c r="H444" s="26" t="s">
        <v>1063</v>
      </c>
      <c r="I444" s="89">
        <v>36304</v>
      </c>
      <c r="J444" s="90" t="s">
        <v>260</v>
      </c>
      <c r="K444" s="90"/>
      <c r="L444" s="88">
        <v>40</v>
      </c>
      <c r="M444" s="88" t="s">
        <v>54</v>
      </c>
      <c r="N444" s="88" t="s">
        <v>59</v>
      </c>
      <c r="O444" s="36" t="s">
        <v>1061</v>
      </c>
      <c r="P444" s="87" t="s">
        <v>1190</v>
      </c>
      <c r="Q444" s="87" t="s">
        <v>1150</v>
      </c>
      <c r="R444" s="88">
        <v>1</v>
      </c>
      <c r="S444" s="92">
        <v>13405</v>
      </c>
      <c r="T444" s="92">
        <v>600</v>
      </c>
      <c r="U444" s="92"/>
      <c r="V444" s="91">
        <f t="shared" si="176"/>
        <v>14005</v>
      </c>
      <c r="W444" s="92"/>
      <c r="X444" s="92"/>
      <c r="Y444" s="92">
        <f t="shared" si="177"/>
        <v>14005</v>
      </c>
      <c r="Z444" s="92">
        <v>1046</v>
      </c>
      <c r="AA444" s="92">
        <v>666</v>
      </c>
      <c r="AB444" s="92">
        <f>102.68*5</f>
        <v>513.40000000000009</v>
      </c>
      <c r="AC444" s="92">
        <f t="shared" si="178"/>
        <v>2450.875</v>
      </c>
      <c r="AD444" s="92">
        <f t="shared" si="179"/>
        <v>420.15</v>
      </c>
      <c r="AE444" s="92">
        <f t="shared" si="180"/>
        <v>714.255</v>
      </c>
      <c r="AF444" s="92">
        <f t="shared" si="181"/>
        <v>280.10000000000002</v>
      </c>
      <c r="AG444" s="92">
        <f t="shared" si="182"/>
        <v>2619.5</v>
      </c>
      <c r="AH444" s="92">
        <f t="shared" si="183"/>
        <v>26195</v>
      </c>
      <c r="AI444" s="92">
        <f t="shared" si="184"/>
        <v>7858.5</v>
      </c>
      <c r="AJ444" s="92">
        <f t="shared" si="185"/>
        <v>23151.863333333335</v>
      </c>
      <c r="AK444" s="92">
        <f t="shared" si="186"/>
        <v>277822.36</v>
      </c>
      <c r="AL444" s="92"/>
      <c r="AM444" s="92"/>
      <c r="AN444" s="92"/>
      <c r="AO444" s="92"/>
      <c r="AP444" s="97"/>
      <c r="AQ444" s="94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  <c r="BR444" s="97"/>
      <c r="BS444" s="97"/>
      <c r="BT444" s="97"/>
      <c r="BU444" s="97"/>
      <c r="BV444" s="97"/>
      <c r="BW444" s="97"/>
      <c r="BX444" s="97"/>
      <c r="BY444" s="97"/>
      <c r="BZ444" s="97"/>
      <c r="CA444" s="97"/>
      <c r="CB444" s="97"/>
      <c r="CC444" s="97"/>
      <c r="CD444" s="97"/>
      <c r="CE444" s="97"/>
      <c r="CF444" s="97"/>
      <c r="CG444" s="97"/>
      <c r="CH444" s="97"/>
      <c r="CI444" s="97"/>
      <c r="CJ444" s="97"/>
      <c r="CK444" s="97"/>
      <c r="CL444" s="97"/>
      <c r="CM444" s="97"/>
      <c r="CN444" s="97"/>
      <c r="CO444" s="97"/>
      <c r="CP444" s="97"/>
      <c r="CQ444" s="97"/>
      <c r="CR444" s="97"/>
      <c r="CS444" s="97"/>
      <c r="CT444" s="97"/>
      <c r="CU444" s="97"/>
      <c r="CV444" s="97"/>
      <c r="CW444" s="97"/>
      <c r="CX444" s="97"/>
      <c r="CY444" s="97"/>
      <c r="CZ444" s="97"/>
      <c r="DA444" s="97"/>
      <c r="DB444" s="97"/>
      <c r="DC444" s="97"/>
      <c r="DD444" s="97"/>
      <c r="DE444" s="97"/>
      <c r="DF444" s="97"/>
      <c r="DG444" s="97"/>
      <c r="DH444" s="97"/>
      <c r="DI444" s="97"/>
      <c r="DJ444" s="97"/>
      <c r="DK444" s="97"/>
      <c r="DL444" s="97"/>
      <c r="DM444" s="97"/>
      <c r="DN444" s="97"/>
      <c r="DO444" s="97"/>
      <c r="DP444" s="97"/>
      <c r="DQ444" s="97"/>
      <c r="DR444" s="97"/>
      <c r="DS444" s="97"/>
      <c r="DT444" s="97"/>
      <c r="DU444" s="97"/>
      <c r="DV444" s="97"/>
      <c r="DW444" s="97"/>
      <c r="DX444" s="97"/>
      <c r="DY444" s="97"/>
      <c r="DZ444" s="97"/>
      <c r="EA444" s="97"/>
      <c r="EB444" s="97"/>
      <c r="EC444" s="97"/>
      <c r="ED444" s="97"/>
      <c r="EE444" s="97"/>
      <c r="EF444" s="97"/>
      <c r="EG444" s="97"/>
      <c r="EH444" s="97"/>
      <c r="EI444" s="97"/>
      <c r="EJ444" s="97"/>
      <c r="EK444" s="97"/>
      <c r="EL444" s="97"/>
      <c r="EM444" s="97"/>
      <c r="EN444" s="97"/>
      <c r="EO444" s="97"/>
      <c r="EP444" s="97"/>
      <c r="EQ444" s="97"/>
      <c r="ER444" s="97"/>
      <c r="ES444" s="97"/>
      <c r="ET444" s="97"/>
      <c r="EU444" s="97"/>
      <c r="EV444" s="97"/>
      <c r="EW444" s="97"/>
      <c r="EX444" s="97"/>
      <c r="EY444" s="97"/>
      <c r="EZ444" s="97"/>
      <c r="FA444" s="97"/>
      <c r="FB444" s="97"/>
      <c r="FC444" s="97"/>
      <c r="FD444" s="97"/>
      <c r="FE444" s="97"/>
      <c r="FF444" s="97"/>
      <c r="FG444" s="97"/>
      <c r="FH444" s="97"/>
      <c r="FI444" s="97"/>
      <c r="FJ444" s="97"/>
      <c r="FK444" s="97"/>
      <c r="FL444" s="97"/>
      <c r="FM444" s="97"/>
      <c r="FN444" s="97"/>
      <c r="FO444" s="97"/>
      <c r="FP444" s="97"/>
      <c r="FQ444" s="97"/>
      <c r="FR444" s="97"/>
      <c r="FS444" s="97"/>
      <c r="FT444" s="97"/>
      <c r="FU444" s="97"/>
      <c r="FV444" s="97"/>
      <c r="FW444" s="97"/>
      <c r="FX444" s="97"/>
      <c r="FY444" s="97"/>
      <c r="FZ444" s="97"/>
      <c r="GA444" s="97"/>
      <c r="GB444" s="97"/>
      <c r="GC444" s="97"/>
      <c r="GD444" s="97"/>
      <c r="GE444" s="97"/>
      <c r="GF444" s="97"/>
      <c r="GG444" s="97"/>
      <c r="GH444" s="97"/>
      <c r="GI444" s="97"/>
      <c r="GJ444" s="97"/>
      <c r="GK444" s="97"/>
      <c r="GL444" s="97"/>
      <c r="GM444" s="97"/>
      <c r="GN444" s="97"/>
      <c r="GO444" s="97"/>
      <c r="GP444" s="97"/>
      <c r="GQ444" s="97"/>
      <c r="GR444" s="97"/>
      <c r="GS444" s="97"/>
      <c r="GT444" s="97"/>
      <c r="GU444" s="97"/>
      <c r="GV444" s="97"/>
      <c r="GW444" s="97"/>
      <c r="GX444" s="97"/>
      <c r="GY444" s="97"/>
      <c r="GZ444" s="97"/>
      <c r="HA444" s="97"/>
      <c r="HB444" s="97"/>
      <c r="HC444" s="97"/>
      <c r="HD444" s="97"/>
      <c r="HE444" s="97"/>
      <c r="HF444" s="97"/>
      <c r="HG444" s="97"/>
      <c r="HH444" s="97"/>
      <c r="HI444" s="97"/>
      <c r="HJ444" s="97"/>
      <c r="HK444" s="97"/>
      <c r="HL444" s="97"/>
      <c r="HM444" s="97"/>
      <c r="HN444" s="97"/>
      <c r="HO444" s="97"/>
      <c r="HP444" s="97"/>
      <c r="HQ444" s="97"/>
      <c r="HR444" s="97"/>
      <c r="HS444" s="97"/>
      <c r="HT444" s="97"/>
      <c r="HU444" s="97"/>
      <c r="HV444" s="97"/>
      <c r="HW444" s="97"/>
      <c r="HX444" s="97"/>
      <c r="HY444" s="97"/>
      <c r="HZ444" s="97"/>
      <c r="IA444" s="97"/>
      <c r="IB444" s="97"/>
      <c r="IC444" s="97"/>
      <c r="ID444" s="97"/>
      <c r="IE444" s="97"/>
      <c r="IF444" s="97"/>
      <c r="IG444" s="97"/>
      <c r="IH444" s="97"/>
      <c r="II444" s="97"/>
      <c r="IJ444" s="97"/>
      <c r="IK444" s="97"/>
      <c r="IL444" s="97"/>
      <c r="IM444" s="97"/>
      <c r="IN444" s="97"/>
      <c r="IO444" s="97"/>
      <c r="IP444" s="97"/>
      <c r="IQ444" s="97"/>
      <c r="IR444" s="97"/>
      <c r="IS444" s="97"/>
      <c r="IT444" s="97"/>
      <c r="IU444" s="97"/>
      <c r="IV444" s="97"/>
      <c r="IW444" s="97"/>
      <c r="IX444" s="97"/>
      <c r="IY444" s="97"/>
      <c r="IZ444" s="97"/>
      <c r="JA444" s="97"/>
      <c r="JB444" s="97"/>
      <c r="JC444" s="97"/>
      <c r="JD444" s="97"/>
      <c r="JE444" s="97"/>
      <c r="JF444" s="97"/>
      <c r="JG444" s="97"/>
      <c r="JH444" s="97"/>
      <c r="JI444" s="97"/>
      <c r="JJ444" s="97"/>
      <c r="JK444" s="97"/>
      <c r="JL444" s="97"/>
      <c r="JM444" s="97"/>
      <c r="JN444" s="97"/>
      <c r="JO444" s="97"/>
      <c r="JP444" s="97"/>
      <c r="JQ444" s="97"/>
      <c r="JR444" s="97"/>
      <c r="JS444" s="97"/>
      <c r="JT444" s="97"/>
      <c r="JU444" s="97"/>
      <c r="JV444" s="97"/>
      <c r="JW444" s="97"/>
      <c r="JX444" s="97"/>
      <c r="JY444" s="97"/>
      <c r="JZ444" s="97"/>
      <c r="KA444" s="97"/>
      <c r="KB444" s="97"/>
      <c r="KC444" s="97"/>
      <c r="KD444" s="97"/>
      <c r="KE444" s="97"/>
      <c r="KF444" s="97"/>
      <c r="KG444" s="97"/>
      <c r="KH444" s="97"/>
      <c r="KI444" s="97"/>
      <c r="KJ444" s="97"/>
      <c r="KK444" s="97"/>
      <c r="KL444" s="97"/>
      <c r="KM444" s="97"/>
      <c r="KN444" s="97"/>
      <c r="KO444" s="97"/>
      <c r="KP444" s="97"/>
      <c r="KQ444" s="97"/>
      <c r="KR444" s="97"/>
      <c r="KS444" s="97"/>
      <c r="KT444" s="97"/>
      <c r="KU444" s="97"/>
      <c r="KV444" s="97"/>
      <c r="KW444" s="97"/>
      <c r="KX444" s="97"/>
      <c r="KY444" s="97"/>
      <c r="KZ444" s="97"/>
      <c r="LA444" s="97"/>
      <c r="LB444" s="97"/>
      <c r="LC444" s="97"/>
      <c r="LD444" s="97"/>
      <c r="LE444" s="97"/>
      <c r="LF444" s="97"/>
      <c r="LG444" s="97"/>
      <c r="LH444" s="97"/>
      <c r="LI444" s="97"/>
      <c r="LJ444" s="97"/>
      <c r="LK444" s="97"/>
      <c r="LL444" s="97"/>
      <c r="LM444" s="97"/>
      <c r="LN444" s="97"/>
      <c r="LO444" s="97"/>
      <c r="LP444" s="97"/>
      <c r="LQ444" s="97"/>
      <c r="LR444" s="97"/>
      <c r="LS444" s="97"/>
      <c r="LT444" s="97"/>
      <c r="LU444" s="97"/>
      <c r="LV444" s="97"/>
      <c r="LW444" s="97"/>
      <c r="LX444" s="97"/>
      <c r="LY444" s="97"/>
      <c r="LZ444" s="97"/>
      <c r="MA444" s="97"/>
      <c r="MB444" s="97"/>
      <c r="MC444" s="97"/>
      <c r="MD444" s="97"/>
      <c r="ME444" s="97"/>
      <c r="MF444" s="97"/>
      <c r="MG444" s="97"/>
      <c r="MH444" s="97"/>
      <c r="MI444" s="97"/>
      <c r="MJ444" s="97"/>
      <c r="MK444" s="97"/>
      <c r="ML444" s="97"/>
      <c r="MM444" s="97"/>
      <c r="MN444" s="97"/>
      <c r="MO444" s="97"/>
      <c r="MP444" s="97"/>
      <c r="MQ444" s="97"/>
      <c r="MR444" s="97"/>
      <c r="MS444" s="97"/>
      <c r="MT444" s="97"/>
      <c r="MU444" s="97"/>
      <c r="MV444" s="97"/>
      <c r="MW444" s="97"/>
      <c r="MX444" s="97"/>
      <c r="MY444" s="97"/>
      <c r="MZ444" s="97"/>
      <c r="NA444" s="97"/>
      <c r="NB444" s="97"/>
      <c r="NC444" s="97"/>
      <c r="ND444" s="97"/>
      <c r="NE444" s="97"/>
      <c r="NF444" s="97"/>
      <c r="NG444" s="97"/>
      <c r="NH444" s="97"/>
      <c r="NI444" s="97"/>
      <c r="NJ444" s="97"/>
      <c r="NK444" s="97"/>
      <c r="NL444" s="97"/>
      <c r="NM444" s="97"/>
      <c r="NN444" s="97"/>
      <c r="NO444" s="97"/>
      <c r="NP444" s="97"/>
      <c r="NQ444" s="97"/>
      <c r="NR444" s="97"/>
      <c r="NS444" s="97"/>
      <c r="NT444" s="97"/>
      <c r="NU444" s="97"/>
      <c r="NV444" s="97"/>
      <c r="NW444" s="97"/>
      <c r="NX444" s="97"/>
      <c r="NY444" s="97"/>
      <c r="NZ444" s="97"/>
      <c r="OA444" s="97"/>
      <c r="OB444" s="97"/>
      <c r="OC444" s="97"/>
      <c r="OD444" s="97"/>
      <c r="OE444" s="97"/>
      <c r="OF444" s="97"/>
      <c r="OG444" s="97"/>
      <c r="OH444" s="97"/>
      <c r="OI444" s="97"/>
      <c r="OJ444" s="97"/>
      <c r="OK444" s="97"/>
      <c r="OL444" s="97"/>
      <c r="OM444" s="97"/>
      <c r="ON444" s="97"/>
      <c r="OO444" s="97"/>
      <c r="OP444" s="97"/>
      <c r="OQ444" s="97"/>
      <c r="OR444" s="97"/>
      <c r="OS444" s="97"/>
      <c r="OT444" s="97"/>
      <c r="OU444" s="97"/>
      <c r="OV444" s="97"/>
      <c r="OW444" s="97"/>
      <c r="OX444" s="97"/>
      <c r="OY444" s="97"/>
      <c r="OZ444" s="97"/>
      <c r="PA444" s="97"/>
      <c r="PB444" s="97"/>
      <c r="PC444" s="97"/>
      <c r="PD444" s="97"/>
      <c r="PE444" s="97"/>
      <c r="PF444" s="97"/>
      <c r="PG444" s="97"/>
      <c r="PH444" s="97"/>
      <c r="PI444" s="97"/>
      <c r="PJ444" s="97"/>
      <c r="PK444" s="97"/>
      <c r="PL444" s="97"/>
      <c r="PM444" s="97"/>
      <c r="PN444" s="97"/>
      <c r="PO444" s="97"/>
      <c r="PP444" s="97"/>
      <c r="PQ444" s="97"/>
      <c r="PR444" s="97"/>
      <c r="PS444" s="97"/>
      <c r="PT444" s="97"/>
      <c r="PU444" s="97"/>
      <c r="PV444" s="97"/>
      <c r="PW444" s="97"/>
      <c r="PX444" s="97"/>
      <c r="PY444" s="97"/>
      <c r="PZ444" s="97"/>
      <c r="QA444" s="97"/>
      <c r="QB444" s="97"/>
      <c r="QC444" s="97"/>
      <c r="QD444" s="97"/>
      <c r="QE444" s="97"/>
      <c r="QF444" s="97"/>
      <c r="QG444" s="97"/>
      <c r="QH444" s="97"/>
      <c r="QI444" s="97"/>
      <c r="QJ444" s="97"/>
      <c r="QK444" s="97"/>
      <c r="QL444" s="97"/>
      <c r="QM444" s="97"/>
      <c r="QN444" s="97"/>
      <c r="QO444" s="97"/>
      <c r="QP444" s="97"/>
      <c r="QQ444" s="97"/>
      <c r="QR444" s="97"/>
      <c r="QS444" s="97"/>
      <c r="QT444" s="97"/>
      <c r="QU444" s="97"/>
      <c r="QV444" s="97"/>
      <c r="QW444" s="97"/>
      <c r="QX444" s="97"/>
      <c r="QY444" s="97"/>
      <c r="QZ444" s="97"/>
      <c r="RA444" s="97"/>
      <c r="RB444" s="97"/>
      <c r="RC444" s="97"/>
      <c r="RD444" s="97"/>
      <c r="RE444" s="97"/>
      <c r="RF444" s="97"/>
      <c r="RG444" s="97"/>
      <c r="RH444" s="97"/>
      <c r="RI444" s="97"/>
      <c r="RJ444" s="97"/>
      <c r="RK444" s="97"/>
      <c r="RL444" s="97"/>
      <c r="RM444" s="97"/>
      <c r="RN444" s="97"/>
      <c r="RO444" s="97"/>
      <c r="RP444" s="97"/>
      <c r="RQ444" s="97"/>
      <c r="RR444" s="97"/>
      <c r="RS444" s="97"/>
      <c r="RT444" s="97"/>
      <c r="RU444" s="97"/>
      <c r="RV444" s="97"/>
      <c r="RW444" s="97"/>
      <c r="RX444" s="97"/>
      <c r="RY444" s="97"/>
      <c r="RZ444" s="97"/>
      <c r="SA444" s="97"/>
      <c r="SB444" s="97"/>
      <c r="SC444" s="97"/>
      <c r="SD444" s="97"/>
      <c r="SE444" s="97"/>
      <c r="SF444" s="97"/>
      <c r="SG444" s="97"/>
      <c r="SH444" s="97"/>
      <c r="SI444" s="97"/>
      <c r="SJ444" s="97"/>
      <c r="SK444" s="97"/>
      <c r="SL444" s="97"/>
      <c r="SM444" s="97"/>
      <c r="SN444" s="97"/>
      <c r="SO444" s="97"/>
      <c r="SP444" s="97"/>
      <c r="SQ444" s="97"/>
      <c r="SR444" s="97"/>
      <c r="SS444" s="97"/>
      <c r="ST444" s="97"/>
      <c r="SU444" s="97"/>
      <c r="SV444" s="97"/>
      <c r="SW444" s="97"/>
      <c r="SX444" s="97"/>
      <c r="SY444" s="97"/>
      <c r="SZ444" s="97"/>
      <c r="TA444" s="97"/>
      <c r="TB444" s="97"/>
      <c r="TC444" s="97"/>
      <c r="TD444" s="97"/>
      <c r="TE444" s="97"/>
      <c r="TF444" s="97"/>
      <c r="TG444" s="97"/>
      <c r="TH444" s="97"/>
      <c r="TI444" s="97"/>
      <c r="TJ444" s="97"/>
      <c r="TK444" s="97"/>
      <c r="TL444" s="97"/>
      <c r="TM444" s="97"/>
      <c r="TN444" s="97"/>
      <c r="TO444" s="97"/>
      <c r="TP444" s="97"/>
      <c r="TQ444" s="97"/>
      <c r="TR444" s="97"/>
      <c r="TS444" s="97"/>
      <c r="TT444" s="97"/>
      <c r="TU444" s="97"/>
      <c r="TV444" s="97"/>
      <c r="TW444" s="97"/>
      <c r="TX444" s="97"/>
      <c r="TY444" s="97"/>
      <c r="TZ444" s="97"/>
      <c r="UA444" s="97"/>
      <c r="UB444" s="97"/>
      <c r="UC444" s="97"/>
      <c r="UD444" s="97"/>
      <c r="UE444" s="97"/>
      <c r="UF444" s="97"/>
      <c r="UG444" s="97"/>
      <c r="UH444" s="97"/>
      <c r="UI444" s="97"/>
      <c r="UJ444" s="97"/>
      <c r="UK444" s="97"/>
      <c r="UL444" s="97"/>
      <c r="UM444" s="97"/>
      <c r="UN444" s="97"/>
      <c r="UO444" s="97"/>
      <c r="UP444" s="97"/>
      <c r="UQ444" s="97"/>
      <c r="UR444" s="97"/>
      <c r="US444" s="97"/>
      <c r="UT444" s="97"/>
      <c r="UU444" s="97"/>
      <c r="UV444" s="97"/>
      <c r="UW444" s="97"/>
      <c r="UX444" s="97"/>
      <c r="UY444" s="97"/>
      <c r="UZ444" s="97"/>
      <c r="VA444" s="97"/>
      <c r="VB444" s="97"/>
      <c r="VC444" s="97"/>
      <c r="VD444" s="97"/>
      <c r="VE444" s="97"/>
      <c r="VF444" s="97"/>
    </row>
    <row r="445" spans="1:578" s="98" customFormat="1" ht="15">
      <c r="A445" s="84">
        <v>71</v>
      </c>
      <c r="B445" s="29" t="s">
        <v>43</v>
      </c>
      <c r="C445" s="85" t="s">
        <v>44</v>
      </c>
      <c r="D445" s="86">
        <v>203</v>
      </c>
      <c r="E445" s="85" t="s">
        <v>45</v>
      </c>
      <c r="F445" s="29" t="s">
        <v>46</v>
      </c>
      <c r="G445" s="29" t="s">
        <v>1064</v>
      </c>
      <c r="H445" s="26" t="s">
        <v>1065</v>
      </c>
      <c r="I445" s="89">
        <v>40185</v>
      </c>
      <c r="J445" s="90" t="s">
        <v>87</v>
      </c>
      <c r="K445" s="90"/>
      <c r="L445" s="88">
        <v>40</v>
      </c>
      <c r="M445" s="88" t="s">
        <v>49</v>
      </c>
      <c r="N445" s="88" t="s">
        <v>59</v>
      </c>
      <c r="O445" s="26" t="s">
        <v>416</v>
      </c>
      <c r="P445" s="87" t="s">
        <v>1190</v>
      </c>
      <c r="Q445" s="87" t="s">
        <v>1150</v>
      </c>
      <c r="R445" s="88">
        <v>1</v>
      </c>
      <c r="S445" s="92">
        <v>13012</v>
      </c>
      <c r="T445" s="92">
        <v>500</v>
      </c>
      <c r="U445" s="92"/>
      <c r="V445" s="91">
        <f t="shared" si="176"/>
        <v>13512</v>
      </c>
      <c r="W445" s="92">
        <f>+V445*20%</f>
        <v>2702.4</v>
      </c>
      <c r="X445" s="92"/>
      <c r="Y445" s="92">
        <f t="shared" si="177"/>
        <v>16214.4</v>
      </c>
      <c r="Z445" s="92">
        <v>957</v>
      </c>
      <c r="AA445" s="92">
        <v>661</v>
      </c>
      <c r="AB445" s="93">
        <f>102.68*2</f>
        <v>205.36</v>
      </c>
      <c r="AC445" s="92">
        <f t="shared" si="178"/>
        <v>2837.52</v>
      </c>
      <c r="AD445" s="92">
        <f t="shared" si="179"/>
        <v>486.43199999999996</v>
      </c>
      <c r="AE445" s="92">
        <f t="shared" si="180"/>
        <v>826.93439999999998</v>
      </c>
      <c r="AF445" s="92">
        <f t="shared" si="181"/>
        <v>324.28800000000001</v>
      </c>
      <c r="AG445" s="92">
        <f t="shared" si="182"/>
        <v>2972.0666666666671</v>
      </c>
      <c r="AH445" s="92">
        <f t="shared" si="183"/>
        <v>29720.666666666672</v>
      </c>
      <c r="AI445" s="92">
        <f t="shared" si="184"/>
        <v>8916.2000000000007</v>
      </c>
      <c r="AJ445" s="92">
        <f t="shared" si="185"/>
        <v>25980.345511111111</v>
      </c>
      <c r="AK445" s="92">
        <f t="shared" si="186"/>
        <v>311764.14613333333</v>
      </c>
      <c r="AL445" s="92"/>
      <c r="AM445" s="92"/>
      <c r="AN445" s="92"/>
      <c r="AO445" s="92"/>
      <c r="AP445" s="97"/>
      <c r="AQ445" s="94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7"/>
      <c r="BQ445" s="97"/>
      <c r="BR445" s="97"/>
      <c r="BS445" s="97"/>
      <c r="BT445" s="97"/>
      <c r="BU445" s="97"/>
      <c r="BV445" s="97"/>
      <c r="BW445" s="97"/>
      <c r="BX445" s="97"/>
      <c r="BY445" s="97"/>
      <c r="BZ445" s="97"/>
      <c r="CA445" s="97"/>
      <c r="CB445" s="97"/>
      <c r="CC445" s="97"/>
      <c r="CD445" s="97"/>
      <c r="CE445" s="97"/>
      <c r="CF445" s="97"/>
      <c r="CG445" s="97"/>
      <c r="CH445" s="97"/>
      <c r="CI445" s="97"/>
      <c r="CJ445" s="97"/>
      <c r="CK445" s="97"/>
      <c r="CL445" s="97"/>
      <c r="CM445" s="97"/>
      <c r="CN445" s="97"/>
      <c r="CO445" s="97"/>
      <c r="CP445" s="97"/>
      <c r="CQ445" s="97"/>
      <c r="CR445" s="97"/>
      <c r="CS445" s="97"/>
      <c r="CT445" s="97"/>
      <c r="CU445" s="97"/>
      <c r="CV445" s="97"/>
      <c r="CW445" s="97"/>
      <c r="CX445" s="97"/>
      <c r="CY445" s="97"/>
      <c r="CZ445" s="97"/>
      <c r="DA445" s="97"/>
      <c r="DB445" s="97"/>
      <c r="DC445" s="97"/>
      <c r="DD445" s="97"/>
      <c r="DE445" s="97"/>
      <c r="DF445" s="97"/>
      <c r="DG445" s="97"/>
      <c r="DH445" s="97"/>
      <c r="DI445" s="97"/>
      <c r="DJ445" s="97"/>
      <c r="DK445" s="97"/>
      <c r="DL445" s="97"/>
      <c r="DM445" s="97"/>
      <c r="DN445" s="97"/>
      <c r="DO445" s="97"/>
      <c r="DP445" s="97"/>
      <c r="DQ445" s="97"/>
      <c r="DR445" s="97"/>
      <c r="DS445" s="97"/>
      <c r="DT445" s="97"/>
      <c r="DU445" s="97"/>
      <c r="DV445" s="97"/>
      <c r="DW445" s="97"/>
      <c r="DX445" s="97"/>
      <c r="DY445" s="97"/>
      <c r="DZ445" s="97"/>
      <c r="EA445" s="97"/>
      <c r="EB445" s="97"/>
      <c r="EC445" s="97"/>
      <c r="ED445" s="97"/>
      <c r="EE445" s="97"/>
      <c r="EF445" s="97"/>
      <c r="EG445" s="97"/>
      <c r="EH445" s="97"/>
      <c r="EI445" s="97"/>
      <c r="EJ445" s="97"/>
      <c r="EK445" s="97"/>
      <c r="EL445" s="97"/>
      <c r="EM445" s="97"/>
      <c r="EN445" s="97"/>
      <c r="EO445" s="97"/>
      <c r="EP445" s="97"/>
      <c r="EQ445" s="97"/>
      <c r="ER445" s="97"/>
      <c r="ES445" s="97"/>
      <c r="ET445" s="97"/>
      <c r="EU445" s="97"/>
      <c r="EV445" s="97"/>
      <c r="EW445" s="97"/>
      <c r="EX445" s="97"/>
      <c r="EY445" s="97"/>
      <c r="EZ445" s="97"/>
      <c r="FA445" s="97"/>
      <c r="FB445" s="97"/>
      <c r="FC445" s="97"/>
      <c r="FD445" s="97"/>
      <c r="FE445" s="97"/>
      <c r="FF445" s="97"/>
      <c r="FG445" s="97"/>
      <c r="FH445" s="97"/>
      <c r="FI445" s="97"/>
      <c r="FJ445" s="97"/>
      <c r="FK445" s="97"/>
      <c r="FL445" s="97"/>
      <c r="FM445" s="97"/>
      <c r="FN445" s="97"/>
      <c r="FO445" s="97"/>
      <c r="FP445" s="97"/>
      <c r="FQ445" s="97"/>
      <c r="FR445" s="97"/>
      <c r="FS445" s="97"/>
      <c r="FT445" s="97"/>
      <c r="FU445" s="97"/>
      <c r="FV445" s="97"/>
      <c r="FW445" s="97"/>
      <c r="FX445" s="97"/>
      <c r="FY445" s="97"/>
      <c r="FZ445" s="97"/>
      <c r="GA445" s="97"/>
      <c r="GB445" s="97"/>
      <c r="GC445" s="97"/>
      <c r="GD445" s="97"/>
      <c r="GE445" s="97"/>
      <c r="GF445" s="97"/>
      <c r="GG445" s="97"/>
      <c r="GH445" s="97"/>
      <c r="GI445" s="97"/>
      <c r="GJ445" s="97"/>
      <c r="GK445" s="97"/>
      <c r="GL445" s="97"/>
      <c r="GM445" s="97"/>
      <c r="GN445" s="97"/>
      <c r="GO445" s="97"/>
      <c r="GP445" s="97"/>
      <c r="GQ445" s="97"/>
      <c r="GR445" s="97"/>
      <c r="GS445" s="97"/>
      <c r="GT445" s="97"/>
      <c r="GU445" s="97"/>
      <c r="GV445" s="97"/>
      <c r="GW445" s="97"/>
      <c r="GX445" s="97"/>
      <c r="GY445" s="97"/>
      <c r="GZ445" s="97"/>
      <c r="HA445" s="97"/>
      <c r="HB445" s="97"/>
      <c r="HC445" s="97"/>
      <c r="HD445" s="97"/>
      <c r="HE445" s="97"/>
      <c r="HF445" s="97"/>
      <c r="HG445" s="97"/>
      <c r="HH445" s="97"/>
      <c r="HI445" s="97"/>
      <c r="HJ445" s="97"/>
      <c r="HK445" s="97"/>
      <c r="HL445" s="97"/>
      <c r="HM445" s="97"/>
      <c r="HN445" s="97"/>
      <c r="HO445" s="97"/>
      <c r="HP445" s="97"/>
      <c r="HQ445" s="97"/>
      <c r="HR445" s="97"/>
      <c r="HS445" s="97"/>
      <c r="HT445" s="97"/>
      <c r="HU445" s="97"/>
      <c r="HV445" s="97"/>
      <c r="HW445" s="97"/>
      <c r="HX445" s="97"/>
      <c r="HY445" s="97"/>
      <c r="HZ445" s="97"/>
      <c r="IA445" s="97"/>
      <c r="IB445" s="97"/>
      <c r="IC445" s="97"/>
      <c r="ID445" s="97"/>
      <c r="IE445" s="97"/>
      <c r="IF445" s="97"/>
      <c r="IG445" s="97"/>
      <c r="IH445" s="97"/>
      <c r="II445" s="97"/>
      <c r="IJ445" s="97"/>
      <c r="IK445" s="97"/>
      <c r="IL445" s="97"/>
      <c r="IM445" s="97"/>
      <c r="IN445" s="97"/>
      <c r="IO445" s="97"/>
      <c r="IP445" s="97"/>
      <c r="IQ445" s="97"/>
      <c r="IR445" s="97"/>
      <c r="IS445" s="97"/>
      <c r="IT445" s="97"/>
      <c r="IU445" s="97"/>
      <c r="IV445" s="97"/>
      <c r="IW445" s="97"/>
      <c r="IX445" s="97"/>
      <c r="IY445" s="97"/>
      <c r="IZ445" s="97"/>
      <c r="JA445" s="97"/>
      <c r="JB445" s="97"/>
      <c r="JC445" s="97"/>
      <c r="JD445" s="97"/>
      <c r="JE445" s="97"/>
      <c r="JF445" s="97"/>
      <c r="JG445" s="97"/>
      <c r="JH445" s="97"/>
      <c r="JI445" s="97"/>
      <c r="JJ445" s="97"/>
      <c r="JK445" s="97"/>
      <c r="JL445" s="97"/>
      <c r="JM445" s="97"/>
      <c r="JN445" s="97"/>
      <c r="JO445" s="97"/>
      <c r="JP445" s="97"/>
      <c r="JQ445" s="97"/>
      <c r="JR445" s="97"/>
      <c r="JS445" s="97"/>
      <c r="JT445" s="97"/>
      <c r="JU445" s="97"/>
      <c r="JV445" s="97"/>
      <c r="JW445" s="97"/>
      <c r="JX445" s="97"/>
      <c r="JY445" s="97"/>
      <c r="JZ445" s="97"/>
      <c r="KA445" s="97"/>
      <c r="KB445" s="97"/>
      <c r="KC445" s="97"/>
      <c r="KD445" s="97"/>
      <c r="KE445" s="97"/>
      <c r="KF445" s="97"/>
      <c r="KG445" s="97"/>
      <c r="KH445" s="97"/>
      <c r="KI445" s="97"/>
      <c r="KJ445" s="97"/>
      <c r="KK445" s="97"/>
      <c r="KL445" s="97"/>
      <c r="KM445" s="97"/>
      <c r="KN445" s="97"/>
      <c r="KO445" s="97"/>
      <c r="KP445" s="97"/>
      <c r="KQ445" s="97"/>
      <c r="KR445" s="97"/>
      <c r="KS445" s="97"/>
      <c r="KT445" s="97"/>
      <c r="KU445" s="97"/>
      <c r="KV445" s="97"/>
      <c r="KW445" s="97"/>
      <c r="KX445" s="97"/>
      <c r="KY445" s="97"/>
      <c r="KZ445" s="97"/>
      <c r="LA445" s="97"/>
      <c r="LB445" s="97"/>
      <c r="LC445" s="97"/>
      <c r="LD445" s="97"/>
      <c r="LE445" s="97"/>
      <c r="LF445" s="97"/>
      <c r="LG445" s="97"/>
      <c r="LH445" s="97"/>
      <c r="LI445" s="97"/>
      <c r="LJ445" s="97"/>
      <c r="LK445" s="97"/>
      <c r="LL445" s="97"/>
      <c r="LM445" s="97"/>
      <c r="LN445" s="97"/>
      <c r="LO445" s="97"/>
      <c r="LP445" s="97"/>
      <c r="LQ445" s="97"/>
      <c r="LR445" s="97"/>
      <c r="LS445" s="97"/>
      <c r="LT445" s="97"/>
      <c r="LU445" s="97"/>
      <c r="LV445" s="97"/>
      <c r="LW445" s="97"/>
      <c r="LX445" s="97"/>
      <c r="LY445" s="97"/>
      <c r="LZ445" s="97"/>
      <c r="MA445" s="97"/>
      <c r="MB445" s="97"/>
      <c r="MC445" s="97"/>
      <c r="MD445" s="97"/>
      <c r="ME445" s="97"/>
      <c r="MF445" s="97"/>
      <c r="MG445" s="97"/>
      <c r="MH445" s="97"/>
      <c r="MI445" s="97"/>
      <c r="MJ445" s="97"/>
      <c r="MK445" s="97"/>
      <c r="ML445" s="97"/>
      <c r="MM445" s="97"/>
      <c r="MN445" s="97"/>
      <c r="MO445" s="97"/>
      <c r="MP445" s="97"/>
      <c r="MQ445" s="97"/>
      <c r="MR445" s="97"/>
      <c r="MS445" s="97"/>
      <c r="MT445" s="97"/>
      <c r="MU445" s="97"/>
      <c r="MV445" s="97"/>
      <c r="MW445" s="97"/>
      <c r="MX445" s="97"/>
      <c r="MY445" s="97"/>
      <c r="MZ445" s="97"/>
      <c r="NA445" s="97"/>
      <c r="NB445" s="97"/>
      <c r="NC445" s="97"/>
      <c r="ND445" s="97"/>
      <c r="NE445" s="97"/>
      <c r="NF445" s="97"/>
      <c r="NG445" s="97"/>
      <c r="NH445" s="97"/>
      <c r="NI445" s="97"/>
      <c r="NJ445" s="97"/>
      <c r="NK445" s="97"/>
      <c r="NL445" s="97"/>
      <c r="NM445" s="97"/>
      <c r="NN445" s="97"/>
      <c r="NO445" s="97"/>
      <c r="NP445" s="97"/>
      <c r="NQ445" s="97"/>
      <c r="NR445" s="97"/>
      <c r="NS445" s="97"/>
      <c r="NT445" s="97"/>
      <c r="NU445" s="97"/>
      <c r="NV445" s="97"/>
      <c r="NW445" s="97"/>
      <c r="NX445" s="97"/>
      <c r="NY445" s="97"/>
      <c r="NZ445" s="97"/>
      <c r="OA445" s="97"/>
      <c r="OB445" s="97"/>
      <c r="OC445" s="97"/>
      <c r="OD445" s="97"/>
      <c r="OE445" s="97"/>
      <c r="OF445" s="97"/>
      <c r="OG445" s="97"/>
      <c r="OH445" s="97"/>
      <c r="OI445" s="97"/>
      <c r="OJ445" s="97"/>
      <c r="OK445" s="97"/>
      <c r="OL445" s="97"/>
      <c r="OM445" s="97"/>
      <c r="ON445" s="97"/>
      <c r="OO445" s="97"/>
      <c r="OP445" s="97"/>
      <c r="OQ445" s="97"/>
      <c r="OR445" s="97"/>
      <c r="OS445" s="97"/>
      <c r="OT445" s="97"/>
      <c r="OU445" s="97"/>
      <c r="OV445" s="97"/>
      <c r="OW445" s="97"/>
      <c r="OX445" s="97"/>
      <c r="OY445" s="97"/>
      <c r="OZ445" s="97"/>
      <c r="PA445" s="97"/>
      <c r="PB445" s="97"/>
      <c r="PC445" s="97"/>
      <c r="PD445" s="97"/>
      <c r="PE445" s="97"/>
      <c r="PF445" s="97"/>
      <c r="PG445" s="97"/>
      <c r="PH445" s="97"/>
      <c r="PI445" s="97"/>
      <c r="PJ445" s="97"/>
      <c r="PK445" s="97"/>
      <c r="PL445" s="97"/>
      <c r="PM445" s="97"/>
      <c r="PN445" s="97"/>
      <c r="PO445" s="97"/>
      <c r="PP445" s="97"/>
      <c r="PQ445" s="97"/>
      <c r="PR445" s="97"/>
      <c r="PS445" s="97"/>
      <c r="PT445" s="97"/>
      <c r="PU445" s="97"/>
      <c r="PV445" s="97"/>
      <c r="PW445" s="97"/>
      <c r="PX445" s="97"/>
      <c r="PY445" s="97"/>
      <c r="PZ445" s="97"/>
      <c r="QA445" s="97"/>
      <c r="QB445" s="97"/>
      <c r="QC445" s="97"/>
      <c r="QD445" s="97"/>
      <c r="QE445" s="97"/>
      <c r="QF445" s="97"/>
      <c r="QG445" s="97"/>
      <c r="QH445" s="97"/>
      <c r="QI445" s="97"/>
      <c r="QJ445" s="97"/>
      <c r="QK445" s="97"/>
      <c r="QL445" s="97"/>
      <c r="QM445" s="97"/>
      <c r="QN445" s="97"/>
      <c r="QO445" s="97"/>
      <c r="QP445" s="97"/>
      <c r="QQ445" s="97"/>
      <c r="QR445" s="97"/>
      <c r="QS445" s="97"/>
      <c r="QT445" s="97"/>
      <c r="QU445" s="97"/>
      <c r="QV445" s="97"/>
      <c r="QW445" s="97"/>
      <c r="QX445" s="97"/>
      <c r="QY445" s="97"/>
      <c r="QZ445" s="97"/>
      <c r="RA445" s="97"/>
      <c r="RB445" s="97"/>
      <c r="RC445" s="97"/>
      <c r="RD445" s="97"/>
      <c r="RE445" s="97"/>
      <c r="RF445" s="97"/>
      <c r="RG445" s="97"/>
      <c r="RH445" s="97"/>
      <c r="RI445" s="97"/>
      <c r="RJ445" s="97"/>
      <c r="RK445" s="97"/>
      <c r="RL445" s="97"/>
      <c r="RM445" s="97"/>
      <c r="RN445" s="97"/>
      <c r="RO445" s="97"/>
      <c r="RP445" s="97"/>
      <c r="RQ445" s="97"/>
      <c r="RR445" s="97"/>
      <c r="RS445" s="97"/>
      <c r="RT445" s="97"/>
      <c r="RU445" s="97"/>
      <c r="RV445" s="97"/>
      <c r="RW445" s="97"/>
      <c r="RX445" s="97"/>
      <c r="RY445" s="97"/>
      <c r="RZ445" s="97"/>
      <c r="SA445" s="97"/>
      <c r="SB445" s="97"/>
      <c r="SC445" s="97"/>
      <c r="SD445" s="97"/>
      <c r="SE445" s="97"/>
      <c r="SF445" s="97"/>
      <c r="SG445" s="97"/>
      <c r="SH445" s="97"/>
      <c r="SI445" s="97"/>
      <c r="SJ445" s="97"/>
      <c r="SK445" s="97"/>
      <c r="SL445" s="97"/>
      <c r="SM445" s="97"/>
      <c r="SN445" s="97"/>
      <c r="SO445" s="97"/>
      <c r="SP445" s="97"/>
      <c r="SQ445" s="97"/>
      <c r="SR445" s="97"/>
      <c r="SS445" s="97"/>
      <c r="ST445" s="97"/>
      <c r="SU445" s="97"/>
      <c r="SV445" s="97"/>
      <c r="SW445" s="97"/>
      <c r="SX445" s="97"/>
      <c r="SY445" s="97"/>
      <c r="SZ445" s="97"/>
      <c r="TA445" s="97"/>
      <c r="TB445" s="97"/>
      <c r="TC445" s="97"/>
      <c r="TD445" s="97"/>
      <c r="TE445" s="97"/>
      <c r="TF445" s="97"/>
      <c r="TG445" s="97"/>
      <c r="TH445" s="97"/>
      <c r="TI445" s="97"/>
      <c r="TJ445" s="97"/>
      <c r="TK445" s="97"/>
      <c r="TL445" s="97"/>
      <c r="TM445" s="97"/>
      <c r="TN445" s="97"/>
      <c r="TO445" s="97"/>
      <c r="TP445" s="97"/>
      <c r="TQ445" s="97"/>
      <c r="TR445" s="97"/>
      <c r="TS445" s="97"/>
      <c r="TT445" s="97"/>
      <c r="TU445" s="97"/>
      <c r="TV445" s="97"/>
      <c r="TW445" s="97"/>
      <c r="TX445" s="97"/>
      <c r="TY445" s="97"/>
      <c r="TZ445" s="97"/>
      <c r="UA445" s="97"/>
      <c r="UB445" s="97"/>
      <c r="UC445" s="97"/>
      <c r="UD445" s="97"/>
      <c r="UE445" s="97"/>
      <c r="UF445" s="97"/>
      <c r="UG445" s="97"/>
      <c r="UH445" s="97"/>
      <c r="UI445" s="97"/>
      <c r="UJ445" s="97"/>
      <c r="UK445" s="97"/>
      <c r="UL445" s="97"/>
      <c r="UM445" s="97"/>
      <c r="UN445" s="97"/>
      <c r="UO445" s="97"/>
      <c r="UP445" s="97"/>
      <c r="UQ445" s="97"/>
      <c r="UR445" s="97"/>
      <c r="US445" s="97"/>
      <c r="UT445" s="97"/>
      <c r="UU445" s="97"/>
      <c r="UV445" s="97"/>
      <c r="UW445" s="97"/>
      <c r="UX445" s="97"/>
      <c r="UY445" s="97"/>
      <c r="UZ445" s="97"/>
      <c r="VA445" s="97"/>
      <c r="VB445" s="97"/>
      <c r="VC445" s="97"/>
      <c r="VD445" s="97"/>
      <c r="VE445" s="97"/>
      <c r="VF445" s="97"/>
    </row>
    <row r="446" spans="1:578" s="98" customFormat="1" ht="15">
      <c r="A446" s="84">
        <v>72</v>
      </c>
      <c r="B446" s="29" t="s">
        <v>43</v>
      </c>
      <c r="C446" s="85" t="s">
        <v>44</v>
      </c>
      <c r="D446" s="86">
        <v>203</v>
      </c>
      <c r="E446" s="85" t="s">
        <v>45</v>
      </c>
      <c r="F446" s="29" t="s">
        <v>46</v>
      </c>
      <c r="G446" s="29" t="s">
        <v>1066</v>
      </c>
      <c r="H446" s="26" t="s">
        <v>1067</v>
      </c>
      <c r="I446" s="89">
        <v>33392</v>
      </c>
      <c r="J446" s="90" t="s">
        <v>353</v>
      </c>
      <c r="K446" s="90"/>
      <c r="L446" s="88">
        <v>40</v>
      </c>
      <c r="M446" s="88" t="s">
        <v>54</v>
      </c>
      <c r="N446" s="88" t="s">
        <v>59</v>
      </c>
      <c r="O446" s="36" t="s">
        <v>1068</v>
      </c>
      <c r="P446" s="87" t="s">
        <v>1190</v>
      </c>
      <c r="Q446" s="87" t="s">
        <v>1150</v>
      </c>
      <c r="R446" s="88">
        <v>1</v>
      </c>
      <c r="S446" s="92">
        <v>11881</v>
      </c>
      <c r="T446" s="92">
        <v>600</v>
      </c>
      <c r="U446" s="92"/>
      <c r="V446" s="91">
        <f t="shared" si="176"/>
        <v>12481</v>
      </c>
      <c r="W446" s="92"/>
      <c r="X446" s="92"/>
      <c r="Y446" s="92">
        <f t="shared" si="177"/>
        <v>12481</v>
      </c>
      <c r="Z446" s="92">
        <v>926</v>
      </c>
      <c r="AA446" s="92">
        <v>630</v>
      </c>
      <c r="AB446" s="93">
        <f>102.68*6</f>
        <v>616.08000000000004</v>
      </c>
      <c r="AC446" s="92">
        <f t="shared" si="178"/>
        <v>2184.1749999999997</v>
      </c>
      <c r="AD446" s="92">
        <f t="shared" si="179"/>
        <v>374.43</v>
      </c>
      <c r="AE446" s="92">
        <f t="shared" si="180"/>
        <v>636.53099999999995</v>
      </c>
      <c r="AF446" s="92">
        <f t="shared" si="181"/>
        <v>249.62</v>
      </c>
      <c r="AG446" s="92">
        <f t="shared" si="182"/>
        <v>2339.5</v>
      </c>
      <c r="AH446" s="92">
        <f t="shared" si="183"/>
        <v>23395</v>
      </c>
      <c r="AI446" s="92">
        <f t="shared" si="184"/>
        <v>7018.5</v>
      </c>
      <c r="AJ446" s="92">
        <f t="shared" si="185"/>
        <v>20827.252666666667</v>
      </c>
      <c r="AK446" s="92">
        <f t="shared" si="186"/>
        <v>249927.03200000001</v>
      </c>
      <c r="AL446" s="92"/>
      <c r="AM446" s="92"/>
      <c r="AN446" s="92"/>
      <c r="AO446" s="92"/>
      <c r="AP446" s="97"/>
      <c r="AQ446" s="94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7"/>
      <c r="BQ446" s="97"/>
      <c r="BR446" s="97"/>
      <c r="BS446" s="97"/>
      <c r="BT446" s="97"/>
      <c r="BU446" s="97"/>
      <c r="BV446" s="97"/>
      <c r="BW446" s="97"/>
      <c r="BX446" s="97"/>
      <c r="BY446" s="97"/>
      <c r="BZ446" s="97"/>
      <c r="CA446" s="97"/>
      <c r="CB446" s="97"/>
      <c r="CC446" s="97"/>
      <c r="CD446" s="97"/>
      <c r="CE446" s="97"/>
      <c r="CF446" s="97"/>
      <c r="CG446" s="97"/>
      <c r="CH446" s="97"/>
      <c r="CI446" s="97"/>
      <c r="CJ446" s="97"/>
      <c r="CK446" s="97"/>
      <c r="CL446" s="97"/>
      <c r="CM446" s="97"/>
      <c r="CN446" s="97"/>
      <c r="CO446" s="97"/>
      <c r="CP446" s="97"/>
      <c r="CQ446" s="97"/>
      <c r="CR446" s="97"/>
      <c r="CS446" s="97"/>
      <c r="CT446" s="97"/>
      <c r="CU446" s="97"/>
      <c r="CV446" s="97"/>
      <c r="CW446" s="97"/>
      <c r="CX446" s="97"/>
      <c r="CY446" s="97"/>
      <c r="CZ446" s="97"/>
      <c r="DA446" s="97"/>
      <c r="DB446" s="97"/>
      <c r="DC446" s="97"/>
      <c r="DD446" s="97"/>
      <c r="DE446" s="97"/>
      <c r="DF446" s="97"/>
      <c r="DG446" s="97"/>
      <c r="DH446" s="97"/>
      <c r="DI446" s="97"/>
      <c r="DJ446" s="97"/>
      <c r="DK446" s="97"/>
      <c r="DL446" s="97"/>
      <c r="DM446" s="97"/>
      <c r="DN446" s="97"/>
      <c r="DO446" s="97"/>
      <c r="DP446" s="97"/>
      <c r="DQ446" s="97"/>
      <c r="DR446" s="97"/>
      <c r="DS446" s="97"/>
      <c r="DT446" s="97"/>
      <c r="DU446" s="97"/>
      <c r="DV446" s="97"/>
      <c r="DW446" s="97"/>
      <c r="DX446" s="97"/>
      <c r="DY446" s="97"/>
      <c r="DZ446" s="97"/>
      <c r="EA446" s="97"/>
      <c r="EB446" s="97"/>
      <c r="EC446" s="97"/>
      <c r="ED446" s="97"/>
      <c r="EE446" s="97"/>
      <c r="EF446" s="97"/>
      <c r="EG446" s="97"/>
      <c r="EH446" s="97"/>
      <c r="EI446" s="97"/>
      <c r="EJ446" s="97"/>
      <c r="EK446" s="97"/>
      <c r="EL446" s="97"/>
      <c r="EM446" s="97"/>
      <c r="EN446" s="97"/>
      <c r="EO446" s="97"/>
      <c r="EP446" s="97"/>
      <c r="EQ446" s="97"/>
      <c r="ER446" s="97"/>
      <c r="ES446" s="97"/>
      <c r="ET446" s="97"/>
      <c r="EU446" s="97"/>
      <c r="EV446" s="97"/>
      <c r="EW446" s="97"/>
      <c r="EX446" s="97"/>
      <c r="EY446" s="97"/>
      <c r="EZ446" s="97"/>
      <c r="FA446" s="97"/>
      <c r="FB446" s="97"/>
      <c r="FC446" s="97"/>
      <c r="FD446" s="97"/>
      <c r="FE446" s="97"/>
      <c r="FF446" s="97"/>
      <c r="FG446" s="97"/>
      <c r="FH446" s="97"/>
      <c r="FI446" s="97"/>
      <c r="FJ446" s="97"/>
      <c r="FK446" s="97"/>
      <c r="FL446" s="97"/>
      <c r="FM446" s="97"/>
      <c r="FN446" s="97"/>
      <c r="FO446" s="97"/>
      <c r="FP446" s="97"/>
      <c r="FQ446" s="97"/>
      <c r="FR446" s="97"/>
      <c r="FS446" s="97"/>
      <c r="FT446" s="97"/>
      <c r="FU446" s="97"/>
      <c r="FV446" s="97"/>
      <c r="FW446" s="97"/>
      <c r="FX446" s="97"/>
      <c r="FY446" s="97"/>
      <c r="FZ446" s="97"/>
      <c r="GA446" s="97"/>
      <c r="GB446" s="97"/>
      <c r="GC446" s="97"/>
      <c r="GD446" s="97"/>
      <c r="GE446" s="97"/>
      <c r="GF446" s="97"/>
      <c r="GG446" s="97"/>
      <c r="GH446" s="97"/>
      <c r="GI446" s="97"/>
      <c r="GJ446" s="97"/>
      <c r="GK446" s="97"/>
      <c r="GL446" s="97"/>
      <c r="GM446" s="97"/>
      <c r="GN446" s="97"/>
      <c r="GO446" s="97"/>
      <c r="GP446" s="97"/>
      <c r="GQ446" s="97"/>
      <c r="GR446" s="97"/>
      <c r="GS446" s="97"/>
      <c r="GT446" s="97"/>
      <c r="GU446" s="97"/>
      <c r="GV446" s="97"/>
      <c r="GW446" s="97"/>
      <c r="GX446" s="97"/>
      <c r="GY446" s="97"/>
      <c r="GZ446" s="97"/>
      <c r="HA446" s="97"/>
      <c r="HB446" s="97"/>
      <c r="HC446" s="97"/>
      <c r="HD446" s="97"/>
      <c r="HE446" s="97"/>
      <c r="HF446" s="97"/>
      <c r="HG446" s="97"/>
      <c r="HH446" s="97"/>
      <c r="HI446" s="97"/>
      <c r="HJ446" s="97"/>
      <c r="HK446" s="97"/>
      <c r="HL446" s="97"/>
      <c r="HM446" s="97"/>
      <c r="HN446" s="97"/>
      <c r="HO446" s="97"/>
      <c r="HP446" s="97"/>
      <c r="HQ446" s="97"/>
      <c r="HR446" s="97"/>
      <c r="HS446" s="97"/>
      <c r="HT446" s="97"/>
      <c r="HU446" s="97"/>
      <c r="HV446" s="97"/>
      <c r="HW446" s="97"/>
      <c r="HX446" s="97"/>
      <c r="HY446" s="97"/>
      <c r="HZ446" s="97"/>
      <c r="IA446" s="97"/>
      <c r="IB446" s="97"/>
      <c r="IC446" s="97"/>
      <c r="ID446" s="97"/>
      <c r="IE446" s="97"/>
      <c r="IF446" s="97"/>
      <c r="IG446" s="97"/>
      <c r="IH446" s="97"/>
      <c r="II446" s="97"/>
      <c r="IJ446" s="97"/>
      <c r="IK446" s="97"/>
      <c r="IL446" s="97"/>
      <c r="IM446" s="97"/>
      <c r="IN446" s="97"/>
      <c r="IO446" s="97"/>
      <c r="IP446" s="97"/>
      <c r="IQ446" s="97"/>
      <c r="IR446" s="97"/>
      <c r="IS446" s="97"/>
      <c r="IT446" s="97"/>
      <c r="IU446" s="97"/>
      <c r="IV446" s="97"/>
      <c r="IW446" s="97"/>
      <c r="IX446" s="97"/>
      <c r="IY446" s="97"/>
      <c r="IZ446" s="97"/>
      <c r="JA446" s="97"/>
      <c r="JB446" s="97"/>
      <c r="JC446" s="97"/>
      <c r="JD446" s="97"/>
      <c r="JE446" s="97"/>
      <c r="JF446" s="97"/>
      <c r="JG446" s="97"/>
      <c r="JH446" s="97"/>
      <c r="JI446" s="97"/>
      <c r="JJ446" s="97"/>
      <c r="JK446" s="97"/>
      <c r="JL446" s="97"/>
      <c r="JM446" s="97"/>
      <c r="JN446" s="97"/>
      <c r="JO446" s="97"/>
      <c r="JP446" s="97"/>
      <c r="JQ446" s="97"/>
      <c r="JR446" s="97"/>
      <c r="JS446" s="97"/>
      <c r="JT446" s="97"/>
      <c r="JU446" s="97"/>
      <c r="JV446" s="97"/>
      <c r="JW446" s="97"/>
      <c r="JX446" s="97"/>
      <c r="JY446" s="97"/>
      <c r="JZ446" s="97"/>
      <c r="KA446" s="97"/>
      <c r="KB446" s="97"/>
      <c r="KC446" s="97"/>
      <c r="KD446" s="97"/>
      <c r="KE446" s="97"/>
      <c r="KF446" s="97"/>
      <c r="KG446" s="97"/>
      <c r="KH446" s="97"/>
      <c r="KI446" s="97"/>
      <c r="KJ446" s="97"/>
      <c r="KK446" s="97"/>
      <c r="KL446" s="97"/>
      <c r="KM446" s="97"/>
      <c r="KN446" s="97"/>
      <c r="KO446" s="97"/>
      <c r="KP446" s="97"/>
      <c r="KQ446" s="97"/>
      <c r="KR446" s="97"/>
      <c r="KS446" s="97"/>
      <c r="KT446" s="97"/>
      <c r="KU446" s="97"/>
      <c r="KV446" s="97"/>
      <c r="KW446" s="97"/>
      <c r="KX446" s="97"/>
      <c r="KY446" s="97"/>
      <c r="KZ446" s="97"/>
      <c r="LA446" s="97"/>
      <c r="LB446" s="97"/>
      <c r="LC446" s="97"/>
      <c r="LD446" s="97"/>
      <c r="LE446" s="97"/>
      <c r="LF446" s="97"/>
      <c r="LG446" s="97"/>
      <c r="LH446" s="97"/>
      <c r="LI446" s="97"/>
      <c r="LJ446" s="97"/>
      <c r="LK446" s="97"/>
      <c r="LL446" s="97"/>
      <c r="LM446" s="97"/>
      <c r="LN446" s="97"/>
      <c r="LO446" s="97"/>
      <c r="LP446" s="97"/>
      <c r="LQ446" s="97"/>
      <c r="LR446" s="97"/>
      <c r="LS446" s="97"/>
      <c r="LT446" s="97"/>
      <c r="LU446" s="97"/>
      <c r="LV446" s="97"/>
      <c r="LW446" s="97"/>
      <c r="LX446" s="97"/>
      <c r="LY446" s="97"/>
      <c r="LZ446" s="97"/>
      <c r="MA446" s="97"/>
      <c r="MB446" s="97"/>
      <c r="MC446" s="97"/>
      <c r="MD446" s="97"/>
      <c r="ME446" s="97"/>
      <c r="MF446" s="97"/>
      <c r="MG446" s="97"/>
      <c r="MH446" s="97"/>
      <c r="MI446" s="97"/>
      <c r="MJ446" s="97"/>
      <c r="MK446" s="97"/>
      <c r="ML446" s="97"/>
      <c r="MM446" s="97"/>
      <c r="MN446" s="97"/>
      <c r="MO446" s="97"/>
      <c r="MP446" s="97"/>
      <c r="MQ446" s="97"/>
      <c r="MR446" s="97"/>
      <c r="MS446" s="97"/>
      <c r="MT446" s="97"/>
      <c r="MU446" s="97"/>
      <c r="MV446" s="97"/>
      <c r="MW446" s="97"/>
      <c r="MX446" s="97"/>
      <c r="MY446" s="97"/>
      <c r="MZ446" s="97"/>
      <c r="NA446" s="97"/>
      <c r="NB446" s="97"/>
      <c r="NC446" s="97"/>
      <c r="ND446" s="97"/>
      <c r="NE446" s="97"/>
      <c r="NF446" s="97"/>
      <c r="NG446" s="97"/>
      <c r="NH446" s="97"/>
      <c r="NI446" s="97"/>
      <c r="NJ446" s="97"/>
      <c r="NK446" s="97"/>
      <c r="NL446" s="97"/>
      <c r="NM446" s="97"/>
      <c r="NN446" s="97"/>
      <c r="NO446" s="97"/>
      <c r="NP446" s="97"/>
      <c r="NQ446" s="97"/>
      <c r="NR446" s="97"/>
      <c r="NS446" s="97"/>
      <c r="NT446" s="97"/>
      <c r="NU446" s="97"/>
      <c r="NV446" s="97"/>
      <c r="NW446" s="97"/>
      <c r="NX446" s="97"/>
      <c r="NY446" s="97"/>
      <c r="NZ446" s="97"/>
      <c r="OA446" s="97"/>
      <c r="OB446" s="97"/>
      <c r="OC446" s="97"/>
      <c r="OD446" s="97"/>
      <c r="OE446" s="97"/>
      <c r="OF446" s="97"/>
      <c r="OG446" s="97"/>
      <c r="OH446" s="97"/>
      <c r="OI446" s="97"/>
      <c r="OJ446" s="97"/>
      <c r="OK446" s="97"/>
      <c r="OL446" s="97"/>
      <c r="OM446" s="97"/>
      <c r="ON446" s="97"/>
      <c r="OO446" s="97"/>
      <c r="OP446" s="97"/>
      <c r="OQ446" s="97"/>
      <c r="OR446" s="97"/>
      <c r="OS446" s="97"/>
      <c r="OT446" s="97"/>
      <c r="OU446" s="97"/>
      <c r="OV446" s="97"/>
      <c r="OW446" s="97"/>
      <c r="OX446" s="97"/>
      <c r="OY446" s="97"/>
      <c r="OZ446" s="97"/>
      <c r="PA446" s="97"/>
      <c r="PB446" s="97"/>
      <c r="PC446" s="97"/>
      <c r="PD446" s="97"/>
      <c r="PE446" s="97"/>
      <c r="PF446" s="97"/>
      <c r="PG446" s="97"/>
      <c r="PH446" s="97"/>
      <c r="PI446" s="97"/>
      <c r="PJ446" s="97"/>
      <c r="PK446" s="97"/>
      <c r="PL446" s="97"/>
      <c r="PM446" s="97"/>
      <c r="PN446" s="97"/>
      <c r="PO446" s="97"/>
      <c r="PP446" s="97"/>
      <c r="PQ446" s="97"/>
      <c r="PR446" s="97"/>
      <c r="PS446" s="97"/>
      <c r="PT446" s="97"/>
      <c r="PU446" s="97"/>
      <c r="PV446" s="97"/>
      <c r="PW446" s="97"/>
      <c r="PX446" s="97"/>
      <c r="PY446" s="97"/>
      <c r="PZ446" s="97"/>
      <c r="QA446" s="97"/>
      <c r="QB446" s="97"/>
      <c r="QC446" s="97"/>
      <c r="QD446" s="97"/>
      <c r="QE446" s="97"/>
      <c r="QF446" s="97"/>
      <c r="QG446" s="97"/>
      <c r="QH446" s="97"/>
      <c r="QI446" s="97"/>
      <c r="QJ446" s="97"/>
      <c r="QK446" s="97"/>
      <c r="QL446" s="97"/>
      <c r="QM446" s="97"/>
      <c r="QN446" s="97"/>
      <c r="QO446" s="97"/>
      <c r="QP446" s="97"/>
      <c r="QQ446" s="97"/>
      <c r="QR446" s="97"/>
      <c r="QS446" s="97"/>
      <c r="QT446" s="97"/>
      <c r="QU446" s="97"/>
      <c r="QV446" s="97"/>
      <c r="QW446" s="97"/>
      <c r="QX446" s="97"/>
      <c r="QY446" s="97"/>
      <c r="QZ446" s="97"/>
      <c r="RA446" s="97"/>
      <c r="RB446" s="97"/>
      <c r="RC446" s="97"/>
      <c r="RD446" s="97"/>
      <c r="RE446" s="97"/>
      <c r="RF446" s="97"/>
      <c r="RG446" s="97"/>
      <c r="RH446" s="97"/>
      <c r="RI446" s="97"/>
      <c r="RJ446" s="97"/>
      <c r="RK446" s="97"/>
      <c r="RL446" s="97"/>
      <c r="RM446" s="97"/>
      <c r="RN446" s="97"/>
      <c r="RO446" s="97"/>
      <c r="RP446" s="97"/>
      <c r="RQ446" s="97"/>
      <c r="RR446" s="97"/>
      <c r="RS446" s="97"/>
      <c r="RT446" s="97"/>
      <c r="RU446" s="97"/>
      <c r="RV446" s="97"/>
      <c r="RW446" s="97"/>
      <c r="RX446" s="97"/>
      <c r="RY446" s="97"/>
      <c r="RZ446" s="97"/>
      <c r="SA446" s="97"/>
      <c r="SB446" s="97"/>
      <c r="SC446" s="97"/>
      <c r="SD446" s="97"/>
      <c r="SE446" s="97"/>
      <c r="SF446" s="97"/>
      <c r="SG446" s="97"/>
      <c r="SH446" s="97"/>
      <c r="SI446" s="97"/>
      <c r="SJ446" s="97"/>
      <c r="SK446" s="97"/>
      <c r="SL446" s="97"/>
      <c r="SM446" s="97"/>
      <c r="SN446" s="97"/>
      <c r="SO446" s="97"/>
      <c r="SP446" s="97"/>
      <c r="SQ446" s="97"/>
      <c r="SR446" s="97"/>
      <c r="SS446" s="97"/>
      <c r="ST446" s="97"/>
      <c r="SU446" s="97"/>
      <c r="SV446" s="97"/>
      <c r="SW446" s="97"/>
      <c r="SX446" s="97"/>
      <c r="SY446" s="97"/>
      <c r="SZ446" s="97"/>
      <c r="TA446" s="97"/>
      <c r="TB446" s="97"/>
      <c r="TC446" s="97"/>
      <c r="TD446" s="97"/>
      <c r="TE446" s="97"/>
      <c r="TF446" s="97"/>
      <c r="TG446" s="97"/>
      <c r="TH446" s="97"/>
      <c r="TI446" s="97"/>
      <c r="TJ446" s="97"/>
      <c r="TK446" s="97"/>
      <c r="TL446" s="97"/>
      <c r="TM446" s="97"/>
      <c r="TN446" s="97"/>
      <c r="TO446" s="97"/>
      <c r="TP446" s="97"/>
      <c r="TQ446" s="97"/>
      <c r="TR446" s="97"/>
      <c r="TS446" s="97"/>
      <c r="TT446" s="97"/>
      <c r="TU446" s="97"/>
      <c r="TV446" s="97"/>
      <c r="TW446" s="97"/>
      <c r="TX446" s="97"/>
      <c r="TY446" s="97"/>
      <c r="TZ446" s="97"/>
      <c r="UA446" s="97"/>
      <c r="UB446" s="97"/>
      <c r="UC446" s="97"/>
      <c r="UD446" s="97"/>
      <c r="UE446" s="97"/>
      <c r="UF446" s="97"/>
      <c r="UG446" s="97"/>
      <c r="UH446" s="97"/>
      <c r="UI446" s="97"/>
      <c r="UJ446" s="97"/>
      <c r="UK446" s="97"/>
      <c r="UL446" s="97"/>
      <c r="UM446" s="97"/>
      <c r="UN446" s="97"/>
      <c r="UO446" s="97"/>
      <c r="UP446" s="97"/>
      <c r="UQ446" s="97"/>
      <c r="UR446" s="97"/>
      <c r="US446" s="97"/>
      <c r="UT446" s="97"/>
      <c r="UU446" s="97"/>
      <c r="UV446" s="97"/>
      <c r="UW446" s="97"/>
      <c r="UX446" s="97"/>
      <c r="UY446" s="97"/>
      <c r="UZ446" s="97"/>
      <c r="VA446" s="97"/>
      <c r="VB446" s="97"/>
      <c r="VC446" s="97"/>
      <c r="VD446" s="97"/>
      <c r="VE446" s="97"/>
      <c r="VF446" s="97"/>
    </row>
    <row r="447" spans="1:578" s="98" customFormat="1" ht="15">
      <c r="A447" s="84">
        <v>73</v>
      </c>
      <c r="B447" s="29" t="s">
        <v>43</v>
      </c>
      <c r="C447" s="85" t="s">
        <v>44</v>
      </c>
      <c r="D447" s="86">
        <v>203</v>
      </c>
      <c r="E447" s="85" t="s">
        <v>45</v>
      </c>
      <c r="F447" s="29" t="s">
        <v>46</v>
      </c>
      <c r="G447" s="29" t="s">
        <v>1069</v>
      </c>
      <c r="H447" s="26" t="s">
        <v>1070</v>
      </c>
      <c r="I447" s="89">
        <v>33420</v>
      </c>
      <c r="J447" s="90" t="s">
        <v>260</v>
      </c>
      <c r="K447" s="90"/>
      <c r="L447" s="88">
        <v>40</v>
      </c>
      <c r="M447" s="88" t="s">
        <v>54</v>
      </c>
      <c r="N447" s="88" t="s">
        <v>59</v>
      </c>
      <c r="O447" s="36" t="s">
        <v>1071</v>
      </c>
      <c r="P447" s="87" t="s">
        <v>1190</v>
      </c>
      <c r="Q447" s="87" t="s">
        <v>1150</v>
      </c>
      <c r="R447" s="88">
        <v>1</v>
      </c>
      <c r="S447" s="92">
        <v>13405</v>
      </c>
      <c r="T447" s="92">
        <v>600</v>
      </c>
      <c r="U447" s="92"/>
      <c r="V447" s="91">
        <f t="shared" si="176"/>
        <v>14005</v>
      </c>
      <c r="W447" s="92"/>
      <c r="X447" s="92"/>
      <c r="Y447" s="92">
        <f t="shared" si="177"/>
        <v>14005</v>
      </c>
      <c r="Z447" s="92">
        <v>1046</v>
      </c>
      <c r="AA447" s="92">
        <v>666</v>
      </c>
      <c r="AB447" s="93">
        <f>102.68*6</f>
        <v>616.08000000000004</v>
      </c>
      <c r="AC447" s="92">
        <f t="shared" si="178"/>
        <v>2450.875</v>
      </c>
      <c r="AD447" s="92">
        <f t="shared" si="179"/>
        <v>420.15</v>
      </c>
      <c r="AE447" s="92">
        <f t="shared" si="180"/>
        <v>714.255</v>
      </c>
      <c r="AF447" s="92">
        <f t="shared" si="181"/>
        <v>280.10000000000002</v>
      </c>
      <c r="AG447" s="92">
        <f t="shared" si="182"/>
        <v>2619.5</v>
      </c>
      <c r="AH447" s="92">
        <f t="shared" si="183"/>
        <v>26195</v>
      </c>
      <c r="AI447" s="92">
        <f t="shared" si="184"/>
        <v>7858.5</v>
      </c>
      <c r="AJ447" s="92">
        <f t="shared" si="185"/>
        <v>23254.543333333335</v>
      </c>
      <c r="AK447" s="92">
        <f t="shared" si="186"/>
        <v>279054.52</v>
      </c>
      <c r="AL447" s="92"/>
      <c r="AM447" s="92"/>
      <c r="AN447" s="92"/>
      <c r="AO447" s="92"/>
      <c r="AP447" s="97"/>
      <c r="AQ447" s="94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7"/>
      <c r="BQ447" s="97"/>
      <c r="BR447" s="97"/>
      <c r="BS447" s="97"/>
      <c r="BT447" s="97"/>
      <c r="BU447" s="97"/>
      <c r="BV447" s="97"/>
      <c r="BW447" s="97"/>
      <c r="BX447" s="97"/>
      <c r="BY447" s="97"/>
      <c r="BZ447" s="97"/>
      <c r="CA447" s="97"/>
      <c r="CB447" s="97"/>
      <c r="CC447" s="97"/>
      <c r="CD447" s="97"/>
      <c r="CE447" s="97"/>
      <c r="CF447" s="97"/>
      <c r="CG447" s="97"/>
      <c r="CH447" s="97"/>
      <c r="CI447" s="97"/>
      <c r="CJ447" s="97"/>
      <c r="CK447" s="97"/>
      <c r="CL447" s="97"/>
      <c r="CM447" s="97"/>
      <c r="CN447" s="97"/>
      <c r="CO447" s="97"/>
      <c r="CP447" s="97"/>
      <c r="CQ447" s="97"/>
      <c r="CR447" s="97"/>
      <c r="CS447" s="97"/>
      <c r="CT447" s="97"/>
      <c r="CU447" s="97"/>
      <c r="CV447" s="97"/>
      <c r="CW447" s="97"/>
      <c r="CX447" s="97"/>
      <c r="CY447" s="97"/>
      <c r="CZ447" s="97"/>
      <c r="DA447" s="97"/>
      <c r="DB447" s="97"/>
      <c r="DC447" s="97"/>
      <c r="DD447" s="97"/>
      <c r="DE447" s="97"/>
      <c r="DF447" s="97"/>
      <c r="DG447" s="97"/>
      <c r="DH447" s="97"/>
      <c r="DI447" s="97"/>
      <c r="DJ447" s="97"/>
      <c r="DK447" s="97"/>
      <c r="DL447" s="97"/>
      <c r="DM447" s="97"/>
      <c r="DN447" s="97"/>
      <c r="DO447" s="97"/>
      <c r="DP447" s="97"/>
      <c r="DQ447" s="97"/>
      <c r="DR447" s="97"/>
      <c r="DS447" s="97"/>
      <c r="DT447" s="97"/>
      <c r="DU447" s="97"/>
      <c r="DV447" s="97"/>
      <c r="DW447" s="97"/>
      <c r="DX447" s="97"/>
      <c r="DY447" s="97"/>
      <c r="DZ447" s="97"/>
      <c r="EA447" s="97"/>
      <c r="EB447" s="97"/>
      <c r="EC447" s="97"/>
      <c r="ED447" s="97"/>
      <c r="EE447" s="97"/>
      <c r="EF447" s="97"/>
      <c r="EG447" s="97"/>
      <c r="EH447" s="97"/>
      <c r="EI447" s="97"/>
      <c r="EJ447" s="97"/>
      <c r="EK447" s="97"/>
      <c r="EL447" s="97"/>
      <c r="EM447" s="97"/>
      <c r="EN447" s="97"/>
      <c r="EO447" s="97"/>
      <c r="EP447" s="97"/>
      <c r="EQ447" s="97"/>
      <c r="ER447" s="97"/>
      <c r="ES447" s="97"/>
      <c r="ET447" s="97"/>
      <c r="EU447" s="97"/>
      <c r="EV447" s="97"/>
      <c r="EW447" s="97"/>
      <c r="EX447" s="97"/>
      <c r="EY447" s="97"/>
      <c r="EZ447" s="97"/>
      <c r="FA447" s="97"/>
      <c r="FB447" s="97"/>
      <c r="FC447" s="97"/>
      <c r="FD447" s="97"/>
      <c r="FE447" s="97"/>
      <c r="FF447" s="97"/>
      <c r="FG447" s="97"/>
      <c r="FH447" s="97"/>
      <c r="FI447" s="97"/>
      <c r="FJ447" s="97"/>
      <c r="FK447" s="97"/>
      <c r="FL447" s="97"/>
      <c r="FM447" s="97"/>
      <c r="FN447" s="97"/>
      <c r="FO447" s="97"/>
      <c r="FP447" s="97"/>
      <c r="FQ447" s="97"/>
      <c r="FR447" s="97"/>
      <c r="FS447" s="97"/>
      <c r="FT447" s="97"/>
      <c r="FU447" s="97"/>
      <c r="FV447" s="97"/>
      <c r="FW447" s="97"/>
      <c r="FX447" s="97"/>
      <c r="FY447" s="97"/>
      <c r="FZ447" s="97"/>
      <c r="GA447" s="97"/>
      <c r="GB447" s="97"/>
      <c r="GC447" s="97"/>
      <c r="GD447" s="97"/>
      <c r="GE447" s="97"/>
      <c r="GF447" s="97"/>
      <c r="GG447" s="97"/>
      <c r="GH447" s="97"/>
      <c r="GI447" s="97"/>
      <c r="GJ447" s="97"/>
      <c r="GK447" s="97"/>
      <c r="GL447" s="97"/>
      <c r="GM447" s="97"/>
      <c r="GN447" s="97"/>
      <c r="GO447" s="97"/>
      <c r="GP447" s="97"/>
      <c r="GQ447" s="97"/>
      <c r="GR447" s="97"/>
      <c r="GS447" s="97"/>
      <c r="GT447" s="97"/>
      <c r="GU447" s="97"/>
      <c r="GV447" s="97"/>
      <c r="GW447" s="97"/>
      <c r="GX447" s="97"/>
      <c r="GY447" s="97"/>
      <c r="GZ447" s="97"/>
      <c r="HA447" s="97"/>
      <c r="HB447" s="97"/>
      <c r="HC447" s="97"/>
      <c r="HD447" s="97"/>
      <c r="HE447" s="97"/>
      <c r="HF447" s="97"/>
      <c r="HG447" s="97"/>
      <c r="HH447" s="97"/>
      <c r="HI447" s="97"/>
      <c r="HJ447" s="97"/>
      <c r="HK447" s="97"/>
      <c r="HL447" s="97"/>
      <c r="HM447" s="97"/>
      <c r="HN447" s="97"/>
      <c r="HO447" s="97"/>
      <c r="HP447" s="97"/>
      <c r="HQ447" s="97"/>
      <c r="HR447" s="97"/>
      <c r="HS447" s="97"/>
      <c r="HT447" s="97"/>
      <c r="HU447" s="97"/>
      <c r="HV447" s="97"/>
      <c r="HW447" s="97"/>
      <c r="HX447" s="97"/>
      <c r="HY447" s="97"/>
      <c r="HZ447" s="97"/>
      <c r="IA447" s="97"/>
      <c r="IB447" s="97"/>
      <c r="IC447" s="97"/>
      <c r="ID447" s="97"/>
      <c r="IE447" s="97"/>
      <c r="IF447" s="97"/>
      <c r="IG447" s="97"/>
      <c r="IH447" s="97"/>
      <c r="II447" s="97"/>
      <c r="IJ447" s="97"/>
      <c r="IK447" s="97"/>
      <c r="IL447" s="97"/>
      <c r="IM447" s="97"/>
      <c r="IN447" s="97"/>
      <c r="IO447" s="97"/>
      <c r="IP447" s="97"/>
      <c r="IQ447" s="97"/>
      <c r="IR447" s="97"/>
      <c r="IS447" s="97"/>
      <c r="IT447" s="97"/>
      <c r="IU447" s="97"/>
      <c r="IV447" s="97"/>
      <c r="IW447" s="97"/>
      <c r="IX447" s="97"/>
      <c r="IY447" s="97"/>
      <c r="IZ447" s="97"/>
      <c r="JA447" s="97"/>
      <c r="JB447" s="97"/>
      <c r="JC447" s="97"/>
      <c r="JD447" s="97"/>
      <c r="JE447" s="97"/>
      <c r="JF447" s="97"/>
      <c r="JG447" s="97"/>
      <c r="JH447" s="97"/>
      <c r="JI447" s="97"/>
      <c r="JJ447" s="97"/>
      <c r="JK447" s="97"/>
      <c r="JL447" s="97"/>
      <c r="JM447" s="97"/>
      <c r="JN447" s="97"/>
      <c r="JO447" s="97"/>
      <c r="JP447" s="97"/>
      <c r="JQ447" s="97"/>
      <c r="JR447" s="97"/>
      <c r="JS447" s="97"/>
      <c r="JT447" s="97"/>
      <c r="JU447" s="97"/>
      <c r="JV447" s="97"/>
      <c r="JW447" s="97"/>
      <c r="JX447" s="97"/>
      <c r="JY447" s="97"/>
      <c r="JZ447" s="97"/>
      <c r="KA447" s="97"/>
      <c r="KB447" s="97"/>
      <c r="KC447" s="97"/>
      <c r="KD447" s="97"/>
      <c r="KE447" s="97"/>
      <c r="KF447" s="97"/>
      <c r="KG447" s="97"/>
      <c r="KH447" s="97"/>
      <c r="KI447" s="97"/>
      <c r="KJ447" s="97"/>
      <c r="KK447" s="97"/>
      <c r="KL447" s="97"/>
      <c r="KM447" s="97"/>
      <c r="KN447" s="97"/>
      <c r="KO447" s="97"/>
      <c r="KP447" s="97"/>
      <c r="KQ447" s="97"/>
      <c r="KR447" s="97"/>
      <c r="KS447" s="97"/>
      <c r="KT447" s="97"/>
      <c r="KU447" s="97"/>
      <c r="KV447" s="97"/>
      <c r="KW447" s="97"/>
      <c r="KX447" s="97"/>
      <c r="KY447" s="97"/>
      <c r="KZ447" s="97"/>
      <c r="LA447" s="97"/>
      <c r="LB447" s="97"/>
      <c r="LC447" s="97"/>
      <c r="LD447" s="97"/>
      <c r="LE447" s="97"/>
      <c r="LF447" s="97"/>
      <c r="LG447" s="97"/>
      <c r="LH447" s="97"/>
      <c r="LI447" s="97"/>
      <c r="LJ447" s="97"/>
      <c r="LK447" s="97"/>
      <c r="LL447" s="97"/>
      <c r="LM447" s="97"/>
      <c r="LN447" s="97"/>
      <c r="LO447" s="97"/>
      <c r="LP447" s="97"/>
      <c r="LQ447" s="97"/>
      <c r="LR447" s="97"/>
      <c r="LS447" s="97"/>
      <c r="LT447" s="97"/>
      <c r="LU447" s="97"/>
      <c r="LV447" s="97"/>
      <c r="LW447" s="97"/>
      <c r="LX447" s="97"/>
      <c r="LY447" s="97"/>
      <c r="LZ447" s="97"/>
      <c r="MA447" s="97"/>
      <c r="MB447" s="97"/>
      <c r="MC447" s="97"/>
      <c r="MD447" s="97"/>
      <c r="ME447" s="97"/>
      <c r="MF447" s="97"/>
      <c r="MG447" s="97"/>
      <c r="MH447" s="97"/>
      <c r="MI447" s="97"/>
      <c r="MJ447" s="97"/>
      <c r="MK447" s="97"/>
      <c r="ML447" s="97"/>
      <c r="MM447" s="97"/>
      <c r="MN447" s="97"/>
      <c r="MO447" s="97"/>
      <c r="MP447" s="97"/>
      <c r="MQ447" s="97"/>
      <c r="MR447" s="97"/>
      <c r="MS447" s="97"/>
      <c r="MT447" s="97"/>
      <c r="MU447" s="97"/>
      <c r="MV447" s="97"/>
      <c r="MW447" s="97"/>
      <c r="MX447" s="97"/>
      <c r="MY447" s="97"/>
      <c r="MZ447" s="97"/>
      <c r="NA447" s="97"/>
      <c r="NB447" s="97"/>
      <c r="NC447" s="97"/>
      <c r="ND447" s="97"/>
      <c r="NE447" s="97"/>
      <c r="NF447" s="97"/>
      <c r="NG447" s="97"/>
      <c r="NH447" s="97"/>
      <c r="NI447" s="97"/>
      <c r="NJ447" s="97"/>
      <c r="NK447" s="97"/>
      <c r="NL447" s="97"/>
      <c r="NM447" s="97"/>
      <c r="NN447" s="97"/>
      <c r="NO447" s="97"/>
      <c r="NP447" s="97"/>
      <c r="NQ447" s="97"/>
      <c r="NR447" s="97"/>
      <c r="NS447" s="97"/>
      <c r="NT447" s="97"/>
      <c r="NU447" s="97"/>
      <c r="NV447" s="97"/>
      <c r="NW447" s="97"/>
      <c r="NX447" s="97"/>
      <c r="NY447" s="97"/>
      <c r="NZ447" s="97"/>
      <c r="OA447" s="97"/>
      <c r="OB447" s="97"/>
      <c r="OC447" s="97"/>
      <c r="OD447" s="97"/>
      <c r="OE447" s="97"/>
      <c r="OF447" s="97"/>
      <c r="OG447" s="97"/>
      <c r="OH447" s="97"/>
      <c r="OI447" s="97"/>
      <c r="OJ447" s="97"/>
      <c r="OK447" s="97"/>
      <c r="OL447" s="97"/>
      <c r="OM447" s="97"/>
      <c r="ON447" s="97"/>
      <c r="OO447" s="97"/>
      <c r="OP447" s="97"/>
      <c r="OQ447" s="97"/>
      <c r="OR447" s="97"/>
      <c r="OS447" s="97"/>
      <c r="OT447" s="97"/>
      <c r="OU447" s="97"/>
      <c r="OV447" s="97"/>
      <c r="OW447" s="97"/>
      <c r="OX447" s="97"/>
      <c r="OY447" s="97"/>
      <c r="OZ447" s="97"/>
      <c r="PA447" s="97"/>
      <c r="PB447" s="97"/>
      <c r="PC447" s="97"/>
      <c r="PD447" s="97"/>
      <c r="PE447" s="97"/>
      <c r="PF447" s="97"/>
      <c r="PG447" s="97"/>
      <c r="PH447" s="97"/>
      <c r="PI447" s="97"/>
      <c r="PJ447" s="97"/>
      <c r="PK447" s="97"/>
      <c r="PL447" s="97"/>
      <c r="PM447" s="97"/>
      <c r="PN447" s="97"/>
      <c r="PO447" s="97"/>
      <c r="PP447" s="97"/>
      <c r="PQ447" s="97"/>
      <c r="PR447" s="97"/>
      <c r="PS447" s="97"/>
      <c r="PT447" s="97"/>
      <c r="PU447" s="97"/>
      <c r="PV447" s="97"/>
      <c r="PW447" s="97"/>
      <c r="PX447" s="97"/>
      <c r="PY447" s="97"/>
      <c r="PZ447" s="97"/>
      <c r="QA447" s="97"/>
      <c r="QB447" s="97"/>
      <c r="QC447" s="97"/>
      <c r="QD447" s="97"/>
      <c r="QE447" s="97"/>
      <c r="QF447" s="97"/>
      <c r="QG447" s="97"/>
      <c r="QH447" s="97"/>
      <c r="QI447" s="97"/>
      <c r="QJ447" s="97"/>
      <c r="QK447" s="97"/>
      <c r="QL447" s="97"/>
      <c r="QM447" s="97"/>
      <c r="QN447" s="97"/>
      <c r="QO447" s="97"/>
      <c r="QP447" s="97"/>
      <c r="QQ447" s="97"/>
      <c r="QR447" s="97"/>
      <c r="QS447" s="97"/>
      <c r="QT447" s="97"/>
      <c r="QU447" s="97"/>
      <c r="QV447" s="97"/>
      <c r="QW447" s="97"/>
      <c r="QX447" s="97"/>
      <c r="QY447" s="97"/>
      <c r="QZ447" s="97"/>
      <c r="RA447" s="97"/>
      <c r="RB447" s="97"/>
      <c r="RC447" s="97"/>
      <c r="RD447" s="97"/>
      <c r="RE447" s="97"/>
      <c r="RF447" s="97"/>
      <c r="RG447" s="97"/>
      <c r="RH447" s="97"/>
      <c r="RI447" s="97"/>
      <c r="RJ447" s="97"/>
      <c r="RK447" s="97"/>
      <c r="RL447" s="97"/>
      <c r="RM447" s="97"/>
      <c r="RN447" s="97"/>
      <c r="RO447" s="97"/>
      <c r="RP447" s="97"/>
      <c r="RQ447" s="97"/>
      <c r="RR447" s="97"/>
      <c r="RS447" s="97"/>
      <c r="RT447" s="97"/>
      <c r="RU447" s="97"/>
      <c r="RV447" s="97"/>
      <c r="RW447" s="97"/>
      <c r="RX447" s="97"/>
      <c r="RY447" s="97"/>
      <c r="RZ447" s="97"/>
      <c r="SA447" s="97"/>
      <c r="SB447" s="97"/>
      <c r="SC447" s="97"/>
      <c r="SD447" s="97"/>
      <c r="SE447" s="97"/>
      <c r="SF447" s="97"/>
      <c r="SG447" s="97"/>
      <c r="SH447" s="97"/>
      <c r="SI447" s="97"/>
      <c r="SJ447" s="97"/>
      <c r="SK447" s="97"/>
      <c r="SL447" s="97"/>
      <c r="SM447" s="97"/>
      <c r="SN447" s="97"/>
      <c r="SO447" s="97"/>
      <c r="SP447" s="97"/>
      <c r="SQ447" s="97"/>
      <c r="SR447" s="97"/>
      <c r="SS447" s="97"/>
      <c r="ST447" s="97"/>
      <c r="SU447" s="97"/>
      <c r="SV447" s="97"/>
      <c r="SW447" s="97"/>
      <c r="SX447" s="97"/>
      <c r="SY447" s="97"/>
      <c r="SZ447" s="97"/>
      <c r="TA447" s="97"/>
      <c r="TB447" s="97"/>
      <c r="TC447" s="97"/>
      <c r="TD447" s="97"/>
      <c r="TE447" s="97"/>
      <c r="TF447" s="97"/>
      <c r="TG447" s="97"/>
      <c r="TH447" s="97"/>
      <c r="TI447" s="97"/>
      <c r="TJ447" s="97"/>
      <c r="TK447" s="97"/>
      <c r="TL447" s="97"/>
      <c r="TM447" s="97"/>
      <c r="TN447" s="97"/>
      <c r="TO447" s="97"/>
      <c r="TP447" s="97"/>
      <c r="TQ447" s="97"/>
      <c r="TR447" s="97"/>
      <c r="TS447" s="97"/>
      <c r="TT447" s="97"/>
      <c r="TU447" s="97"/>
      <c r="TV447" s="97"/>
      <c r="TW447" s="97"/>
      <c r="TX447" s="97"/>
      <c r="TY447" s="97"/>
      <c r="TZ447" s="97"/>
      <c r="UA447" s="97"/>
      <c r="UB447" s="97"/>
      <c r="UC447" s="97"/>
      <c r="UD447" s="97"/>
      <c r="UE447" s="97"/>
      <c r="UF447" s="97"/>
      <c r="UG447" s="97"/>
      <c r="UH447" s="97"/>
      <c r="UI447" s="97"/>
      <c r="UJ447" s="97"/>
      <c r="UK447" s="97"/>
      <c r="UL447" s="97"/>
      <c r="UM447" s="97"/>
      <c r="UN447" s="97"/>
      <c r="UO447" s="97"/>
      <c r="UP447" s="97"/>
      <c r="UQ447" s="97"/>
      <c r="UR447" s="97"/>
      <c r="US447" s="97"/>
      <c r="UT447" s="97"/>
      <c r="UU447" s="97"/>
      <c r="UV447" s="97"/>
      <c r="UW447" s="97"/>
      <c r="UX447" s="97"/>
      <c r="UY447" s="97"/>
      <c r="UZ447" s="97"/>
      <c r="VA447" s="97"/>
      <c r="VB447" s="97"/>
      <c r="VC447" s="97"/>
      <c r="VD447" s="97"/>
      <c r="VE447" s="97"/>
      <c r="VF447" s="97"/>
    </row>
    <row r="448" spans="1:578" s="98" customFormat="1" ht="15">
      <c r="A448" s="84">
        <v>74</v>
      </c>
      <c r="B448" s="29" t="s">
        <v>43</v>
      </c>
      <c r="C448" s="85" t="s">
        <v>44</v>
      </c>
      <c r="D448" s="86">
        <v>203</v>
      </c>
      <c r="E448" s="85" t="s">
        <v>45</v>
      </c>
      <c r="F448" s="29" t="s">
        <v>46</v>
      </c>
      <c r="G448" s="29" t="s">
        <v>1072</v>
      </c>
      <c r="H448" s="26" t="s">
        <v>1073</v>
      </c>
      <c r="I448" s="89">
        <v>39114</v>
      </c>
      <c r="J448" s="90" t="s">
        <v>260</v>
      </c>
      <c r="K448" s="90"/>
      <c r="L448" s="88">
        <v>40</v>
      </c>
      <c r="M448" s="88" t="s">
        <v>54</v>
      </c>
      <c r="N448" s="88" t="s">
        <v>59</v>
      </c>
      <c r="O448" s="36" t="s">
        <v>1071</v>
      </c>
      <c r="P448" s="87" t="s">
        <v>1190</v>
      </c>
      <c r="Q448" s="87" t="s">
        <v>1150</v>
      </c>
      <c r="R448" s="88">
        <v>1</v>
      </c>
      <c r="S448" s="92">
        <v>13405</v>
      </c>
      <c r="T448" s="92">
        <v>600</v>
      </c>
      <c r="U448" s="92"/>
      <c r="V448" s="91">
        <f t="shared" si="176"/>
        <v>14005</v>
      </c>
      <c r="W448" s="92"/>
      <c r="X448" s="92"/>
      <c r="Y448" s="92">
        <f t="shared" si="177"/>
        <v>14005</v>
      </c>
      <c r="Z448" s="92">
        <v>1046</v>
      </c>
      <c r="AA448" s="92">
        <v>666</v>
      </c>
      <c r="AB448" s="92">
        <f>102.68*3</f>
        <v>308.04000000000002</v>
      </c>
      <c r="AC448" s="92">
        <f t="shared" si="178"/>
        <v>2450.875</v>
      </c>
      <c r="AD448" s="92">
        <f t="shared" si="179"/>
        <v>420.15</v>
      </c>
      <c r="AE448" s="92">
        <f t="shared" si="180"/>
        <v>714.255</v>
      </c>
      <c r="AF448" s="92">
        <f t="shared" si="181"/>
        <v>280.10000000000002</v>
      </c>
      <c r="AG448" s="92">
        <f t="shared" si="182"/>
        <v>2619.5</v>
      </c>
      <c r="AH448" s="92">
        <f t="shared" si="183"/>
        <v>26195</v>
      </c>
      <c r="AI448" s="92">
        <f t="shared" si="184"/>
        <v>7858.5</v>
      </c>
      <c r="AJ448" s="92">
        <f t="shared" si="185"/>
        <v>22946.503333333334</v>
      </c>
      <c r="AK448" s="92">
        <f t="shared" si="186"/>
        <v>275358.04000000004</v>
      </c>
      <c r="AL448" s="92"/>
      <c r="AM448" s="92"/>
      <c r="AN448" s="92"/>
      <c r="AO448" s="92"/>
      <c r="AP448" s="97"/>
      <c r="AQ448" s="94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7"/>
      <c r="BQ448" s="97"/>
      <c r="BR448" s="97"/>
      <c r="BS448" s="97"/>
      <c r="BT448" s="97"/>
      <c r="BU448" s="97"/>
      <c r="BV448" s="97"/>
      <c r="BW448" s="97"/>
      <c r="BX448" s="97"/>
      <c r="BY448" s="97"/>
      <c r="BZ448" s="97"/>
      <c r="CA448" s="97"/>
      <c r="CB448" s="97"/>
      <c r="CC448" s="97"/>
      <c r="CD448" s="97"/>
      <c r="CE448" s="97"/>
      <c r="CF448" s="97"/>
      <c r="CG448" s="97"/>
      <c r="CH448" s="97"/>
      <c r="CI448" s="97"/>
      <c r="CJ448" s="97"/>
      <c r="CK448" s="97"/>
      <c r="CL448" s="97"/>
      <c r="CM448" s="97"/>
      <c r="CN448" s="97"/>
      <c r="CO448" s="97"/>
      <c r="CP448" s="97"/>
      <c r="CQ448" s="97"/>
      <c r="CR448" s="97"/>
      <c r="CS448" s="97"/>
      <c r="CT448" s="97"/>
      <c r="CU448" s="97"/>
      <c r="CV448" s="97"/>
      <c r="CW448" s="97"/>
      <c r="CX448" s="97"/>
      <c r="CY448" s="97"/>
      <c r="CZ448" s="97"/>
      <c r="DA448" s="97"/>
      <c r="DB448" s="97"/>
      <c r="DC448" s="97"/>
      <c r="DD448" s="97"/>
      <c r="DE448" s="97"/>
      <c r="DF448" s="97"/>
      <c r="DG448" s="97"/>
      <c r="DH448" s="97"/>
      <c r="DI448" s="97"/>
      <c r="DJ448" s="97"/>
      <c r="DK448" s="97"/>
      <c r="DL448" s="97"/>
      <c r="DM448" s="97"/>
      <c r="DN448" s="97"/>
      <c r="DO448" s="97"/>
      <c r="DP448" s="97"/>
      <c r="DQ448" s="97"/>
      <c r="DR448" s="97"/>
      <c r="DS448" s="97"/>
      <c r="DT448" s="97"/>
      <c r="DU448" s="97"/>
      <c r="DV448" s="97"/>
      <c r="DW448" s="97"/>
      <c r="DX448" s="97"/>
      <c r="DY448" s="97"/>
      <c r="DZ448" s="97"/>
      <c r="EA448" s="97"/>
      <c r="EB448" s="97"/>
      <c r="EC448" s="97"/>
      <c r="ED448" s="97"/>
      <c r="EE448" s="97"/>
      <c r="EF448" s="97"/>
      <c r="EG448" s="97"/>
      <c r="EH448" s="97"/>
      <c r="EI448" s="97"/>
      <c r="EJ448" s="97"/>
      <c r="EK448" s="97"/>
      <c r="EL448" s="97"/>
      <c r="EM448" s="97"/>
      <c r="EN448" s="97"/>
      <c r="EO448" s="97"/>
      <c r="EP448" s="97"/>
      <c r="EQ448" s="97"/>
      <c r="ER448" s="97"/>
      <c r="ES448" s="97"/>
      <c r="ET448" s="97"/>
      <c r="EU448" s="97"/>
      <c r="EV448" s="97"/>
      <c r="EW448" s="97"/>
      <c r="EX448" s="97"/>
      <c r="EY448" s="97"/>
      <c r="EZ448" s="97"/>
      <c r="FA448" s="97"/>
      <c r="FB448" s="97"/>
      <c r="FC448" s="97"/>
      <c r="FD448" s="97"/>
      <c r="FE448" s="97"/>
      <c r="FF448" s="97"/>
      <c r="FG448" s="97"/>
      <c r="FH448" s="97"/>
      <c r="FI448" s="97"/>
      <c r="FJ448" s="97"/>
      <c r="FK448" s="97"/>
      <c r="FL448" s="97"/>
      <c r="FM448" s="97"/>
      <c r="FN448" s="97"/>
      <c r="FO448" s="97"/>
      <c r="FP448" s="97"/>
      <c r="FQ448" s="97"/>
      <c r="FR448" s="97"/>
      <c r="FS448" s="97"/>
      <c r="FT448" s="97"/>
      <c r="FU448" s="97"/>
      <c r="FV448" s="97"/>
      <c r="FW448" s="97"/>
      <c r="FX448" s="97"/>
      <c r="FY448" s="97"/>
      <c r="FZ448" s="97"/>
      <c r="GA448" s="97"/>
      <c r="GB448" s="97"/>
      <c r="GC448" s="97"/>
      <c r="GD448" s="97"/>
      <c r="GE448" s="97"/>
      <c r="GF448" s="97"/>
      <c r="GG448" s="97"/>
      <c r="GH448" s="97"/>
      <c r="GI448" s="97"/>
      <c r="GJ448" s="97"/>
      <c r="GK448" s="97"/>
      <c r="GL448" s="97"/>
      <c r="GM448" s="97"/>
      <c r="GN448" s="97"/>
      <c r="GO448" s="97"/>
      <c r="GP448" s="97"/>
      <c r="GQ448" s="97"/>
      <c r="GR448" s="97"/>
      <c r="GS448" s="97"/>
      <c r="GT448" s="97"/>
      <c r="GU448" s="97"/>
      <c r="GV448" s="97"/>
      <c r="GW448" s="97"/>
      <c r="GX448" s="97"/>
      <c r="GY448" s="97"/>
      <c r="GZ448" s="97"/>
      <c r="HA448" s="97"/>
      <c r="HB448" s="97"/>
      <c r="HC448" s="97"/>
      <c r="HD448" s="97"/>
      <c r="HE448" s="97"/>
      <c r="HF448" s="97"/>
      <c r="HG448" s="97"/>
      <c r="HH448" s="97"/>
      <c r="HI448" s="97"/>
      <c r="HJ448" s="97"/>
      <c r="HK448" s="97"/>
      <c r="HL448" s="97"/>
      <c r="HM448" s="97"/>
      <c r="HN448" s="97"/>
      <c r="HO448" s="97"/>
      <c r="HP448" s="97"/>
      <c r="HQ448" s="97"/>
      <c r="HR448" s="97"/>
      <c r="HS448" s="97"/>
      <c r="HT448" s="97"/>
      <c r="HU448" s="97"/>
      <c r="HV448" s="97"/>
      <c r="HW448" s="97"/>
      <c r="HX448" s="97"/>
      <c r="HY448" s="97"/>
      <c r="HZ448" s="97"/>
      <c r="IA448" s="97"/>
      <c r="IB448" s="97"/>
      <c r="IC448" s="97"/>
      <c r="ID448" s="97"/>
      <c r="IE448" s="97"/>
      <c r="IF448" s="97"/>
      <c r="IG448" s="97"/>
      <c r="IH448" s="97"/>
      <c r="II448" s="97"/>
      <c r="IJ448" s="97"/>
      <c r="IK448" s="97"/>
      <c r="IL448" s="97"/>
      <c r="IM448" s="97"/>
      <c r="IN448" s="97"/>
      <c r="IO448" s="97"/>
      <c r="IP448" s="97"/>
      <c r="IQ448" s="97"/>
      <c r="IR448" s="97"/>
      <c r="IS448" s="97"/>
      <c r="IT448" s="97"/>
      <c r="IU448" s="97"/>
      <c r="IV448" s="97"/>
      <c r="IW448" s="97"/>
      <c r="IX448" s="97"/>
      <c r="IY448" s="97"/>
      <c r="IZ448" s="97"/>
      <c r="JA448" s="97"/>
      <c r="JB448" s="97"/>
      <c r="JC448" s="97"/>
      <c r="JD448" s="97"/>
      <c r="JE448" s="97"/>
      <c r="JF448" s="97"/>
      <c r="JG448" s="97"/>
      <c r="JH448" s="97"/>
      <c r="JI448" s="97"/>
      <c r="JJ448" s="97"/>
      <c r="JK448" s="97"/>
      <c r="JL448" s="97"/>
      <c r="JM448" s="97"/>
      <c r="JN448" s="97"/>
      <c r="JO448" s="97"/>
      <c r="JP448" s="97"/>
      <c r="JQ448" s="97"/>
      <c r="JR448" s="97"/>
      <c r="JS448" s="97"/>
      <c r="JT448" s="97"/>
      <c r="JU448" s="97"/>
      <c r="JV448" s="97"/>
      <c r="JW448" s="97"/>
      <c r="JX448" s="97"/>
      <c r="JY448" s="97"/>
      <c r="JZ448" s="97"/>
      <c r="KA448" s="97"/>
      <c r="KB448" s="97"/>
      <c r="KC448" s="97"/>
      <c r="KD448" s="97"/>
      <c r="KE448" s="97"/>
      <c r="KF448" s="97"/>
      <c r="KG448" s="97"/>
      <c r="KH448" s="97"/>
      <c r="KI448" s="97"/>
      <c r="KJ448" s="97"/>
      <c r="KK448" s="97"/>
      <c r="KL448" s="97"/>
      <c r="KM448" s="97"/>
      <c r="KN448" s="97"/>
      <c r="KO448" s="97"/>
      <c r="KP448" s="97"/>
      <c r="KQ448" s="97"/>
      <c r="KR448" s="97"/>
      <c r="KS448" s="97"/>
      <c r="KT448" s="97"/>
      <c r="KU448" s="97"/>
      <c r="KV448" s="97"/>
      <c r="KW448" s="97"/>
      <c r="KX448" s="97"/>
      <c r="KY448" s="97"/>
      <c r="KZ448" s="97"/>
      <c r="LA448" s="97"/>
      <c r="LB448" s="97"/>
      <c r="LC448" s="97"/>
      <c r="LD448" s="97"/>
      <c r="LE448" s="97"/>
      <c r="LF448" s="97"/>
      <c r="LG448" s="97"/>
      <c r="LH448" s="97"/>
      <c r="LI448" s="97"/>
      <c r="LJ448" s="97"/>
      <c r="LK448" s="97"/>
      <c r="LL448" s="97"/>
      <c r="LM448" s="97"/>
      <c r="LN448" s="97"/>
      <c r="LO448" s="97"/>
      <c r="LP448" s="97"/>
      <c r="LQ448" s="97"/>
      <c r="LR448" s="97"/>
      <c r="LS448" s="97"/>
      <c r="LT448" s="97"/>
      <c r="LU448" s="97"/>
      <c r="LV448" s="97"/>
      <c r="LW448" s="97"/>
      <c r="LX448" s="97"/>
      <c r="LY448" s="97"/>
      <c r="LZ448" s="97"/>
      <c r="MA448" s="97"/>
      <c r="MB448" s="97"/>
      <c r="MC448" s="97"/>
      <c r="MD448" s="97"/>
      <c r="ME448" s="97"/>
      <c r="MF448" s="97"/>
      <c r="MG448" s="97"/>
      <c r="MH448" s="97"/>
      <c r="MI448" s="97"/>
      <c r="MJ448" s="97"/>
      <c r="MK448" s="97"/>
      <c r="ML448" s="97"/>
      <c r="MM448" s="97"/>
      <c r="MN448" s="97"/>
      <c r="MO448" s="97"/>
      <c r="MP448" s="97"/>
      <c r="MQ448" s="97"/>
      <c r="MR448" s="97"/>
      <c r="MS448" s="97"/>
      <c r="MT448" s="97"/>
      <c r="MU448" s="97"/>
      <c r="MV448" s="97"/>
      <c r="MW448" s="97"/>
      <c r="MX448" s="97"/>
      <c r="MY448" s="97"/>
      <c r="MZ448" s="97"/>
      <c r="NA448" s="97"/>
      <c r="NB448" s="97"/>
      <c r="NC448" s="97"/>
      <c r="ND448" s="97"/>
      <c r="NE448" s="97"/>
      <c r="NF448" s="97"/>
      <c r="NG448" s="97"/>
      <c r="NH448" s="97"/>
      <c r="NI448" s="97"/>
      <c r="NJ448" s="97"/>
      <c r="NK448" s="97"/>
      <c r="NL448" s="97"/>
      <c r="NM448" s="97"/>
      <c r="NN448" s="97"/>
      <c r="NO448" s="97"/>
      <c r="NP448" s="97"/>
      <c r="NQ448" s="97"/>
      <c r="NR448" s="97"/>
      <c r="NS448" s="97"/>
      <c r="NT448" s="97"/>
      <c r="NU448" s="97"/>
      <c r="NV448" s="97"/>
      <c r="NW448" s="97"/>
      <c r="NX448" s="97"/>
      <c r="NY448" s="97"/>
      <c r="NZ448" s="97"/>
      <c r="OA448" s="97"/>
      <c r="OB448" s="97"/>
      <c r="OC448" s="97"/>
      <c r="OD448" s="97"/>
      <c r="OE448" s="97"/>
      <c r="OF448" s="97"/>
      <c r="OG448" s="97"/>
      <c r="OH448" s="97"/>
      <c r="OI448" s="97"/>
      <c r="OJ448" s="97"/>
      <c r="OK448" s="97"/>
      <c r="OL448" s="97"/>
      <c r="OM448" s="97"/>
      <c r="ON448" s="97"/>
      <c r="OO448" s="97"/>
      <c r="OP448" s="97"/>
      <c r="OQ448" s="97"/>
      <c r="OR448" s="97"/>
      <c r="OS448" s="97"/>
      <c r="OT448" s="97"/>
      <c r="OU448" s="97"/>
      <c r="OV448" s="97"/>
      <c r="OW448" s="97"/>
      <c r="OX448" s="97"/>
      <c r="OY448" s="97"/>
      <c r="OZ448" s="97"/>
      <c r="PA448" s="97"/>
      <c r="PB448" s="97"/>
      <c r="PC448" s="97"/>
      <c r="PD448" s="97"/>
      <c r="PE448" s="97"/>
      <c r="PF448" s="97"/>
      <c r="PG448" s="97"/>
      <c r="PH448" s="97"/>
      <c r="PI448" s="97"/>
      <c r="PJ448" s="97"/>
      <c r="PK448" s="97"/>
      <c r="PL448" s="97"/>
      <c r="PM448" s="97"/>
      <c r="PN448" s="97"/>
      <c r="PO448" s="97"/>
      <c r="PP448" s="97"/>
      <c r="PQ448" s="97"/>
      <c r="PR448" s="97"/>
      <c r="PS448" s="97"/>
      <c r="PT448" s="97"/>
      <c r="PU448" s="97"/>
      <c r="PV448" s="97"/>
      <c r="PW448" s="97"/>
      <c r="PX448" s="97"/>
      <c r="PY448" s="97"/>
      <c r="PZ448" s="97"/>
      <c r="QA448" s="97"/>
      <c r="QB448" s="97"/>
      <c r="QC448" s="97"/>
      <c r="QD448" s="97"/>
      <c r="QE448" s="97"/>
      <c r="QF448" s="97"/>
      <c r="QG448" s="97"/>
      <c r="QH448" s="97"/>
      <c r="QI448" s="97"/>
      <c r="QJ448" s="97"/>
      <c r="QK448" s="97"/>
      <c r="QL448" s="97"/>
      <c r="QM448" s="97"/>
      <c r="QN448" s="97"/>
      <c r="QO448" s="97"/>
      <c r="QP448" s="97"/>
      <c r="QQ448" s="97"/>
      <c r="QR448" s="97"/>
      <c r="QS448" s="97"/>
      <c r="QT448" s="97"/>
      <c r="QU448" s="97"/>
      <c r="QV448" s="97"/>
      <c r="QW448" s="97"/>
      <c r="QX448" s="97"/>
      <c r="QY448" s="97"/>
      <c r="QZ448" s="97"/>
      <c r="RA448" s="97"/>
      <c r="RB448" s="97"/>
      <c r="RC448" s="97"/>
      <c r="RD448" s="97"/>
      <c r="RE448" s="97"/>
      <c r="RF448" s="97"/>
      <c r="RG448" s="97"/>
      <c r="RH448" s="97"/>
      <c r="RI448" s="97"/>
      <c r="RJ448" s="97"/>
      <c r="RK448" s="97"/>
      <c r="RL448" s="97"/>
      <c r="RM448" s="97"/>
      <c r="RN448" s="97"/>
      <c r="RO448" s="97"/>
      <c r="RP448" s="97"/>
      <c r="RQ448" s="97"/>
      <c r="RR448" s="97"/>
      <c r="RS448" s="97"/>
      <c r="RT448" s="97"/>
      <c r="RU448" s="97"/>
      <c r="RV448" s="97"/>
      <c r="RW448" s="97"/>
      <c r="RX448" s="97"/>
      <c r="RY448" s="97"/>
      <c r="RZ448" s="97"/>
      <c r="SA448" s="97"/>
      <c r="SB448" s="97"/>
      <c r="SC448" s="97"/>
      <c r="SD448" s="97"/>
      <c r="SE448" s="97"/>
      <c r="SF448" s="97"/>
      <c r="SG448" s="97"/>
      <c r="SH448" s="97"/>
      <c r="SI448" s="97"/>
      <c r="SJ448" s="97"/>
      <c r="SK448" s="97"/>
      <c r="SL448" s="97"/>
      <c r="SM448" s="97"/>
      <c r="SN448" s="97"/>
      <c r="SO448" s="97"/>
      <c r="SP448" s="97"/>
      <c r="SQ448" s="97"/>
      <c r="SR448" s="97"/>
      <c r="SS448" s="97"/>
      <c r="ST448" s="97"/>
      <c r="SU448" s="97"/>
      <c r="SV448" s="97"/>
      <c r="SW448" s="97"/>
      <c r="SX448" s="97"/>
      <c r="SY448" s="97"/>
      <c r="SZ448" s="97"/>
      <c r="TA448" s="97"/>
      <c r="TB448" s="97"/>
      <c r="TC448" s="97"/>
      <c r="TD448" s="97"/>
      <c r="TE448" s="97"/>
      <c r="TF448" s="97"/>
      <c r="TG448" s="97"/>
      <c r="TH448" s="97"/>
      <c r="TI448" s="97"/>
      <c r="TJ448" s="97"/>
      <c r="TK448" s="97"/>
      <c r="TL448" s="97"/>
      <c r="TM448" s="97"/>
      <c r="TN448" s="97"/>
      <c r="TO448" s="97"/>
      <c r="TP448" s="97"/>
      <c r="TQ448" s="97"/>
      <c r="TR448" s="97"/>
      <c r="TS448" s="97"/>
      <c r="TT448" s="97"/>
      <c r="TU448" s="97"/>
      <c r="TV448" s="97"/>
      <c r="TW448" s="97"/>
      <c r="TX448" s="97"/>
      <c r="TY448" s="97"/>
      <c r="TZ448" s="97"/>
      <c r="UA448" s="97"/>
      <c r="UB448" s="97"/>
      <c r="UC448" s="97"/>
      <c r="UD448" s="97"/>
      <c r="UE448" s="97"/>
      <c r="UF448" s="97"/>
      <c r="UG448" s="97"/>
      <c r="UH448" s="97"/>
      <c r="UI448" s="97"/>
      <c r="UJ448" s="97"/>
      <c r="UK448" s="97"/>
      <c r="UL448" s="97"/>
      <c r="UM448" s="97"/>
      <c r="UN448" s="97"/>
      <c r="UO448" s="97"/>
      <c r="UP448" s="97"/>
      <c r="UQ448" s="97"/>
      <c r="UR448" s="97"/>
      <c r="US448" s="97"/>
      <c r="UT448" s="97"/>
      <c r="UU448" s="97"/>
      <c r="UV448" s="97"/>
      <c r="UW448" s="97"/>
      <c r="UX448" s="97"/>
      <c r="UY448" s="97"/>
      <c r="UZ448" s="97"/>
      <c r="VA448" s="97"/>
      <c r="VB448" s="97"/>
      <c r="VC448" s="97"/>
      <c r="VD448" s="97"/>
      <c r="VE448" s="97"/>
      <c r="VF448" s="97"/>
    </row>
    <row r="449" spans="1:578" s="98" customFormat="1" ht="15">
      <c r="A449" s="84">
        <v>75</v>
      </c>
      <c r="B449" s="29" t="s">
        <v>43</v>
      </c>
      <c r="C449" s="85" t="s">
        <v>44</v>
      </c>
      <c r="D449" s="86">
        <v>203</v>
      </c>
      <c r="E449" s="85" t="s">
        <v>45</v>
      </c>
      <c r="F449" s="29" t="s">
        <v>46</v>
      </c>
      <c r="G449" s="29" t="s">
        <v>1074</v>
      </c>
      <c r="H449" s="26" t="s">
        <v>1075</v>
      </c>
      <c r="I449" s="89">
        <v>38666</v>
      </c>
      <c r="J449" s="90" t="s">
        <v>353</v>
      </c>
      <c r="K449" s="90"/>
      <c r="L449" s="88">
        <v>40</v>
      </c>
      <c r="M449" s="88" t="s">
        <v>54</v>
      </c>
      <c r="N449" s="88" t="s">
        <v>59</v>
      </c>
      <c r="O449" s="36" t="s">
        <v>1076</v>
      </c>
      <c r="P449" s="87" t="s">
        <v>1190</v>
      </c>
      <c r="Q449" s="87" t="s">
        <v>1150</v>
      </c>
      <c r="R449" s="88">
        <v>1</v>
      </c>
      <c r="S449" s="92">
        <v>11881</v>
      </c>
      <c r="T449" s="92">
        <v>600</v>
      </c>
      <c r="U449" s="92"/>
      <c r="V449" s="91">
        <f t="shared" si="176"/>
        <v>12481</v>
      </c>
      <c r="W449" s="92"/>
      <c r="X449" s="92"/>
      <c r="Y449" s="92">
        <f t="shared" si="177"/>
        <v>12481</v>
      </c>
      <c r="Z449" s="92">
        <v>926</v>
      </c>
      <c r="AA449" s="92">
        <v>630</v>
      </c>
      <c r="AB449" s="92">
        <f>102.68*3</f>
        <v>308.04000000000002</v>
      </c>
      <c r="AC449" s="92">
        <f t="shared" si="178"/>
        <v>2184.1749999999997</v>
      </c>
      <c r="AD449" s="92">
        <f t="shared" si="179"/>
        <v>374.43</v>
      </c>
      <c r="AE449" s="92">
        <f t="shared" si="180"/>
        <v>636.53099999999995</v>
      </c>
      <c r="AF449" s="92">
        <f t="shared" si="181"/>
        <v>249.62</v>
      </c>
      <c r="AG449" s="92">
        <f t="shared" si="182"/>
        <v>2339.5</v>
      </c>
      <c r="AH449" s="92">
        <f t="shared" si="183"/>
        <v>23395</v>
      </c>
      <c r="AI449" s="92">
        <f t="shared" si="184"/>
        <v>7018.5</v>
      </c>
      <c r="AJ449" s="92">
        <f t="shared" si="185"/>
        <v>20519.21266666667</v>
      </c>
      <c r="AK449" s="92">
        <f t="shared" si="186"/>
        <v>246230.55200000003</v>
      </c>
      <c r="AL449" s="92"/>
      <c r="AM449" s="92"/>
      <c r="AN449" s="92"/>
      <c r="AO449" s="92"/>
      <c r="AP449" s="97"/>
      <c r="AQ449" s="94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7"/>
      <c r="BQ449" s="97"/>
      <c r="BR449" s="97"/>
      <c r="BS449" s="97"/>
      <c r="BT449" s="97"/>
      <c r="BU449" s="97"/>
      <c r="BV449" s="97"/>
      <c r="BW449" s="97"/>
      <c r="BX449" s="97"/>
      <c r="BY449" s="97"/>
      <c r="BZ449" s="97"/>
      <c r="CA449" s="97"/>
      <c r="CB449" s="97"/>
      <c r="CC449" s="97"/>
      <c r="CD449" s="97"/>
      <c r="CE449" s="97"/>
      <c r="CF449" s="97"/>
      <c r="CG449" s="97"/>
      <c r="CH449" s="97"/>
      <c r="CI449" s="97"/>
      <c r="CJ449" s="97"/>
      <c r="CK449" s="97"/>
      <c r="CL449" s="97"/>
      <c r="CM449" s="97"/>
      <c r="CN449" s="97"/>
      <c r="CO449" s="97"/>
      <c r="CP449" s="97"/>
      <c r="CQ449" s="97"/>
      <c r="CR449" s="97"/>
      <c r="CS449" s="97"/>
      <c r="CT449" s="97"/>
      <c r="CU449" s="97"/>
      <c r="CV449" s="97"/>
      <c r="CW449" s="97"/>
      <c r="CX449" s="97"/>
      <c r="CY449" s="97"/>
      <c r="CZ449" s="97"/>
      <c r="DA449" s="97"/>
      <c r="DB449" s="97"/>
      <c r="DC449" s="97"/>
      <c r="DD449" s="97"/>
      <c r="DE449" s="97"/>
      <c r="DF449" s="97"/>
      <c r="DG449" s="97"/>
      <c r="DH449" s="97"/>
      <c r="DI449" s="97"/>
      <c r="DJ449" s="97"/>
      <c r="DK449" s="97"/>
      <c r="DL449" s="97"/>
      <c r="DM449" s="97"/>
      <c r="DN449" s="97"/>
      <c r="DO449" s="97"/>
      <c r="DP449" s="97"/>
      <c r="DQ449" s="97"/>
      <c r="DR449" s="97"/>
      <c r="DS449" s="97"/>
      <c r="DT449" s="97"/>
      <c r="DU449" s="97"/>
      <c r="DV449" s="97"/>
      <c r="DW449" s="97"/>
      <c r="DX449" s="97"/>
      <c r="DY449" s="97"/>
      <c r="DZ449" s="97"/>
      <c r="EA449" s="97"/>
      <c r="EB449" s="97"/>
      <c r="EC449" s="97"/>
      <c r="ED449" s="97"/>
      <c r="EE449" s="97"/>
      <c r="EF449" s="97"/>
      <c r="EG449" s="97"/>
      <c r="EH449" s="97"/>
      <c r="EI449" s="97"/>
      <c r="EJ449" s="97"/>
      <c r="EK449" s="97"/>
      <c r="EL449" s="97"/>
      <c r="EM449" s="97"/>
      <c r="EN449" s="97"/>
      <c r="EO449" s="97"/>
      <c r="EP449" s="97"/>
      <c r="EQ449" s="97"/>
      <c r="ER449" s="97"/>
      <c r="ES449" s="97"/>
      <c r="ET449" s="97"/>
      <c r="EU449" s="97"/>
      <c r="EV449" s="97"/>
      <c r="EW449" s="97"/>
      <c r="EX449" s="97"/>
      <c r="EY449" s="97"/>
      <c r="EZ449" s="97"/>
      <c r="FA449" s="97"/>
      <c r="FB449" s="97"/>
      <c r="FC449" s="97"/>
      <c r="FD449" s="97"/>
      <c r="FE449" s="97"/>
      <c r="FF449" s="97"/>
      <c r="FG449" s="97"/>
      <c r="FH449" s="97"/>
      <c r="FI449" s="97"/>
      <c r="FJ449" s="97"/>
      <c r="FK449" s="97"/>
      <c r="FL449" s="97"/>
      <c r="FM449" s="97"/>
      <c r="FN449" s="97"/>
      <c r="FO449" s="97"/>
      <c r="FP449" s="97"/>
      <c r="FQ449" s="97"/>
      <c r="FR449" s="97"/>
      <c r="FS449" s="97"/>
      <c r="FT449" s="97"/>
      <c r="FU449" s="97"/>
      <c r="FV449" s="97"/>
      <c r="FW449" s="97"/>
      <c r="FX449" s="97"/>
      <c r="FY449" s="97"/>
      <c r="FZ449" s="97"/>
      <c r="GA449" s="97"/>
      <c r="GB449" s="97"/>
      <c r="GC449" s="97"/>
      <c r="GD449" s="97"/>
      <c r="GE449" s="97"/>
      <c r="GF449" s="97"/>
      <c r="GG449" s="97"/>
      <c r="GH449" s="97"/>
      <c r="GI449" s="97"/>
      <c r="GJ449" s="97"/>
      <c r="GK449" s="97"/>
      <c r="GL449" s="97"/>
      <c r="GM449" s="97"/>
      <c r="GN449" s="97"/>
      <c r="GO449" s="97"/>
      <c r="GP449" s="97"/>
      <c r="GQ449" s="97"/>
      <c r="GR449" s="97"/>
      <c r="GS449" s="97"/>
      <c r="GT449" s="97"/>
      <c r="GU449" s="97"/>
      <c r="GV449" s="97"/>
      <c r="GW449" s="97"/>
      <c r="GX449" s="97"/>
      <c r="GY449" s="97"/>
      <c r="GZ449" s="97"/>
      <c r="HA449" s="97"/>
      <c r="HB449" s="97"/>
      <c r="HC449" s="97"/>
      <c r="HD449" s="97"/>
      <c r="HE449" s="97"/>
      <c r="HF449" s="97"/>
      <c r="HG449" s="97"/>
      <c r="HH449" s="97"/>
      <c r="HI449" s="97"/>
      <c r="HJ449" s="97"/>
      <c r="HK449" s="97"/>
      <c r="HL449" s="97"/>
      <c r="HM449" s="97"/>
      <c r="HN449" s="97"/>
      <c r="HO449" s="97"/>
      <c r="HP449" s="97"/>
      <c r="HQ449" s="97"/>
      <c r="HR449" s="97"/>
      <c r="HS449" s="97"/>
      <c r="HT449" s="97"/>
      <c r="HU449" s="97"/>
      <c r="HV449" s="97"/>
      <c r="HW449" s="97"/>
      <c r="HX449" s="97"/>
      <c r="HY449" s="97"/>
      <c r="HZ449" s="97"/>
      <c r="IA449" s="97"/>
      <c r="IB449" s="97"/>
      <c r="IC449" s="97"/>
      <c r="ID449" s="97"/>
      <c r="IE449" s="97"/>
      <c r="IF449" s="97"/>
      <c r="IG449" s="97"/>
      <c r="IH449" s="97"/>
      <c r="II449" s="97"/>
      <c r="IJ449" s="97"/>
      <c r="IK449" s="97"/>
      <c r="IL449" s="97"/>
      <c r="IM449" s="97"/>
      <c r="IN449" s="97"/>
      <c r="IO449" s="97"/>
      <c r="IP449" s="97"/>
      <c r="IQ449" s="97"/>
      <c r="IR449" s="97"/>
      <c r="IS449" s="97"/>
      <c r="IT449" s="97"/>
      <c r="IU449" s="97"/>
      <c r="IV449" s="97"/>
      <c r="IW449" s="97"/>
      <c r="IX449" s="97"/>
      <c r="IY449" s="97"/>
      <c r="IZ449" s="97"/>
      <c r="JA449" s="97"/>
      <c r="JB449" s="97"/>
      <c r="JC449" s="97"/>
      <c r="JD449" s="97"/>
      <c r="JE449" s="97"/>
      <c r="JF449" s="97"/>
      <c r="JG449" s="97"/>
      <c r="JH449" s="97"/>
      <c r="JI449" s="97"/>
      <c r="JJ449" s="97"/>
      <c r="JK449" s="97"/>
      <c r="JL449" s="97"/>
      <c r="JM449" s="97"/>
      <c r="JN449" s="97"/>
      <c r="JO449" s="97"/>
      <c r="JP449" s="97"/>
      <c r="JQ449" s="97"/>
      <c r="JR449" s="97"/>
      <c r="JS449" s="97"/>
      <c r="JT449" s="97"/>
      <c r="JU449" s="97"/>
      <c r="JV449" s="97"/>
      <c r="JW449" s="97"/>
      <c r="JX449" s="97"/>
      <c r="JY449" s="97"/>
      <c r="JZ449" s="97"/>
      <c r="KA449" s="97"/>
      <c r="KB449" s="97"/>
      <c r="KC449" s="97"/>
      <c r="KD449" s="97"/>
      <c r="KE449" s="97"/>
      <c r="KF449" s="97"/>
      <c r="KG449" s="97"/>
      <c r="KH449" s="97"/>
      <c r="KI449" s="97"/>
      <c r="KJ449" s="97"/>
      <c r="KK449" s="97"/>
      <c r="KL449" s="97"/>
      <c r="KM449" s="97"/>
      <c r="KN449" s="97"/>
      <c r="KO449" s="97"/>
      <c r="KP449" s="97"/>
      <c r="KQ449" s="97"/>
      <c r="KR449" s="97"/>
      <c r="KS449" s="97"/>
      <c r="KT449" s="97"/>
      <c r="KU449" s="97"/>
      <c r="KV449" s="97"/>
      <c r="KW449" s="97"/>
      <c r="KX449" s="97"/>
      <c r="KY449" s="97"/>
      <c r="KZ449" s="97"/>
      <c r="LA449" s="97"/>
      <c r="LB449" s="97"/>
      <c r="LC449" s="97"/>
      <c r="LD449" s="97"/>
      <c r="LE449" s="97"/>
      <c r="LF449" s="97"/>
      <c r="LG449" s="97"/>
      <c r="LH449" s="97"/>
      <c r="LI449" s="97"/>
      <c r="LJ449" s="97"/>
      <c r="LK449" s="97"/>
      <c r="LL449" s="97"/>
      <c r="LM449" s="97"/>
      <c r="LN449" s="97"/>
      <c r="LO449" s="97"/>
      <c r="LP449" s="97"/>
      <c r="LQ449" s="97"/>
      <c r="LR449" s="97"/>
      <c r="LS449" s="97"/>
      <c r="LT449" s="97"/>
      <c r="LU449" s="97"/>
      <c r="LV449" s="97"/>
      <c r="LW449" s="97"/>
      <c r="LX449" s="97"/>
      <c r="LY449" s="97"/>
      <c r="LZ449" s="97"/>
      <c r="MA449" s="97"/>
      <c r="MB449" s="97"/>
      <c r="MC449" s="97"/>
      <c r="MD449" s="97"/>
      <c r="ME449" s="97"/>
      <c r="MF449" s="97"/>
      <c r="MG449" s="97"/>
      <c r="MH449" s="97"/>
      <c r="MI449" s="97"/>
      <c r="MJ449" s="97"/>
      <c r="MK449" s="97"/>
      <c r="ML449" s="97"/>
      <c r="MM449" s="97"/>
      <c r="MN449" s="97"/>
      <c r="MO449" s="97"/>
      <c r="MP449" s="97"/>
      <c r="MQ449" s="97"/>
      <c r="MR449" s="97"/>
      <c r="MS449" s="97"/>
      <c r="MT449" s="97"/>
      <c r="MU449" s="97"/>
      <c r="MV449" s="97"/>
      <c r="MW449" s="97"/>
      <c r="MX449" s="97"/>
      <c r="MY449" s="97"/>
      <c r="MZ449" s="97"/>
      <c r="NA449" s="97"/>
      <c r="NB449" s="97"/>
      <c r="NC449" s="97"/>
      <c r="ND449" s="97"/>
      <c r="NE449" s="97"/>
      <c r="NF449" s="97"/>
      <c r="NG449" s="97"/>
      <c r="NH449" s="97"/>
      <c r="NI449" s="97"/>
      <c r="NJ449" s="97"/>
      <c r="NK449" s="97"/>
      <c r="NL449" s="97"/>
      <c r="NM449" s="97"/>
      <c r="NN449" s="97"/>
      <c r="NO449" s="97"/>
      <c r="NP449" s="97"/>
      <c r="NQ449" s="97"/>
      <c r="NR449" s="97"/>
      <c r="NS449" s="97"/>
      <c r="NT449" s="97"/>
      <c r="NU449" s="97"/>
      <c r="NV449" s="97"/>
      <c r="NW449" s="97"/>
      <c r="NX449" s="97"/>
      <c r="NY449" s="97"/>
      <c r="NZ449" s="97"/>
      <c r="OA449" s="97"/>
      <c r="OB449" s="97"/>
      <c r="OC449" s="97"/>
      <c r="OD449" s="97"/>
      <c r="OE449" s="97"/>
      <c r="OF449" s="97"/>
      <c r="OG449" s="97"/>
      <c r="OH449" s="97"/>
      <c r="OI449" s="97"/>
      <c r="OJ449" s="97"/>
      <c r="OK449" s="97"/>
      <c r="OL449" s="97"/>
      <c r="OM449" s="97"/>
      <c r="ON449" s="97"/>
      <c r="OO449" s="97"/>
      <c r="OP449" s="97"/>
      <c r="OQ449" s="97"/>
      <c r="OR449" s="97"/>
      <c r="OS449" s="97"/>
      <c r="OT449" s="97"/>
      <c r="OU449" s="97"/>
      <c r="OV449" s="97"/>
      <c r="OW449" s="97"/>
      <c r="OX449" s="97"/>
      <c r="OY449" s="97"/>
      <c r="OZ449" s="97"/>
      <c r="PA449" s="97"/>
      <c r="PB449" s="97"/>
      <c r="PC449" s="97"/>
      <c r="PD449" s="97"/>
      <c r="PE449" s="97"/>
      <c r="PF449" s="97"/>
      <c r="PG449" s="97"/>
      <c r="PH449" s="97"/>
      <c r="PI449" s="97"/>
      <c r="PJ449" s="97"/>
      <c r="PK449" s="97"/>
      <c r="PL449" s="97"/>
      <c r="PM449" s="97"/>
      <c r="PN449" s="97"/>
      <c r="PO449" s="97"/>
      <c r="PP449" s="97"/>
      <c r="PQ449" s="97"/>
      <c r="PR449" s="97"/>
      <c r="PS449" s="97"/>
      <c r="PT449" s="97"/>
      <c r="PU449" s="97"/>
      <c r="PV449" s="97"/>
      <c r="PW449" s="97"/>
      <c r="PX449" s="97"/>
      <c r="PY449" s="97"/>
      <c r="PZ449" s="97"/>
      <c r="QA449" s="97"/>
      <c r="QB449" s="97"/>
      <c r="QC449" s="97"/>
      <c r="QD449" s="97"/>
      <c r="QE449" s="97"/>
      <c r="QF449" s="97"/>
      <c r="QG449" s="97"/>
      <c r="QH449" s="97"/>
      <c r="QI449" s="97"/>
      <c r="QJ449" s="97"/>
      <c r="QK449" s="97"/>
      <c r="QL449" s="97"/>
      <c r="QM449" s="97"/>
      <c r="QN449" s="97"/>
      <c r="QO449" s="97"/>
      <c r="QP449" s="97"/>
      <c r="QQ449" s="97"/>
      <c r="QR449" s="97"/>
      <c r="QS449" s="97"/>
      <c r="QT449" s="97"/>
      <c r="QU449" s="97"/>
      <c r="QV449" s="97"/>
      <c r="QW449" s="97"/>
      <c r="QX449" s="97"/>
      <c r="QY449" s="97"/>
      <c r="QZ449" s="97"/>
      <c r="RA449" s="97"/>
      <c r="RB449" s="97"/>
      <c r="RC449" s="97"/>
      <c r="RD449" s="97"/>
      <c r="RE449" s="97"/>
      <c r="RF449" s="97"/>
      <c r="RG449" s="97"/>
      <c r="RH449" s="97"/>
      <c r="RI449" s="97"/>
      <c r="RJ449" s="97"/>
      <c r="RK449" s="97"/>
      <c r="RL449" s="97"/>
      <c r="RM449" s="97"/>
      <c r="RN449" s="97"/>
      <c r="RO449" s="97"/>
      <c r="RP449" s="97"/>
      <c r="RQ449" s="97"/>
      <c r="RR449" s="97"/>
      <c r="RS449" s="97"/>
      <c r="RT449" s="97"/>
      <c r="RU449" s="97"/>
      <c r="RV449" s="97"/>
      <c r="RW449" s="97"/>
      <c r="RX449" s="97"/>
      <c r="RY449" s="97"/>
      <c r="RZ449" s="97"/>
      <c r="SA449" s="97"/>
      <c r="SB449" s="97"/>
      <c r="SC449" s="97"/>
      <c r="SD449" s="97"/>
      <c r="SE449" s="97"/>
      <c r="SF449" s="97"/>
      <c r="SG449" s="97"/>
      <c r="SH449" s="97"/>
      <c r="SI449" s="97"/>
      <c r="SJ449" s="97"/>
      <c r="SK449" s="97"/>
      <c r="SL449" s="97"/>
      <c r="SM449" s="97"/>
      <c r="SN449" s="97"/>
      <c r="SO449" s="97"/>
      <c r="SP449" s="97"/>
      <c r="SQ449" s="97"/>
      <c r="SR449" s="97"/>
      <c r="SS449" s="97"/>
      <c r="ST449" s="97"/>
      <c r="SU449" s="97"/>
      <c r="SV449" s="97"/>
      <c r="SW449" s="97"/>
      <c r="SX449" s="97"/>
      <c r="SY449" s="97"/>
      <c r="SZ449" s="97"/>
      <c r="TA449" s="97"/>
      <c r="TB449" s="97"/>
      <c r="TC449" s="97"/>
      <c r="TD449" s="97"/>
      <c r="TE449" s="97"/>
      <c r="TF449" s="97"/>
      <c r="TG449" s="97"/>
      <c r="TH449" s="97"/>
      <c r="TI449" s="97"/>
      <c r="TJ449" s="97"/>
      <c r="TK449" s="97"/>
      <c r="TL449" s="97"/>
      <c r="TM449" s="97"/>
      <c r="TN449" s="97"/>
      <c r="TO449" s="97"/>
      <c r="TP449" s="97"/>
      <c r="TQ449" s="97"/>
      <c r="TR449" s="97"/>
      <c r="TS449" s="97"/>
      <c r="TT449" s="97"/>
      <c r="TU449" s="97"/>
      <c r="TV449" s="97"/>
      <c r="TW449" s="97"/>
      <c r="TX449" s="97"/>
      <c r="TY449" s="97"/>
      <c r="TZ449" s="97"/>
      <c r="UA449" s="97"/>
      <c r="UB449" s="97"/>
      <c r="UC449" s="97"/>
      <c r="UD449" s="97"/>
      <c r="UE449" s="97"/>
      <c r="UF449" s="97"/>
      <c r="UG449" s="97"/>
      <c r="UH449" s="97"/>
      <c r="UI449" s="97"/>
      <c r="UJ449" s="97"/>
      <c r="UK449" s="97"/>
      <c r="UL449" s="97"/>
      <c r="UM449" s="97"/>
      <c r="UN449" s="97"/>
      <c r="UO449" s="97"/>
      <c r="UP449" s="97"/>
      <c r="UQ449" s="97"/>
      <c r="UR449" s="97"/>
      <c r="US449" s="97"/>
      <c r="UT449" s="97"/>
      <c r="UU449" s="97"/>
      <c r="UV449" s="97"/>
      <c r="UW449" s="97"/>
      <c r="UX449" s="97"/>
      <c r="UY449" s="97"/>
      <c r="UZ449" s="97"/>
      <c r="VA449" s="97"/>
      <c r="VB449" s="97"/>
      <c r="VC449" s="97"/>
      <c r="VD449" s="97"/>
      <c r="VE449" s="97"/>
      <c r="VF449" s="97"/>
    </row>
    <row r="450" spans="1:578" s="98" customFormat="1" ht="15">
      <c r="A450" s="84">
        <v>76</v>
      </c>
      <c r="B450" s="29" t="s">
        <v>43</v>
      </c>
      <c r="C450" s="85" t="s">
        <v>44</v>
      </c>
      <c r="D450" s="86">
        <v>203</v>
      </c>
      <c r="E450" s="85" t="s">
        <v>45</v>
      </c>
      <c r="F450" s="29" t="s">
        <v>46</v>
      </c>
      <c r="G450" s="29" t="s">
        <v>1077</v>
      </c>
      <c r="H450" s="26" t="s">
        <v>1078</v>
      </c>
      <c r="I450" s="89">
        <v>42629</v>
      </c>
      <c r="J450" s="90" t="s">
        <v>353</v>
      </c>
      <c r="K450" s="90"/>
      <c r="L450" s="88">
        <v>40</v>
      </c>
      <c r="M450" s="88" t="s">
        <v>54</v>
      </c>
      <c r="N450" s="88" t="s">
        <v>59</v>
      </c>
      <c r="O450" s="36" t="s">
        <v>1076</v>
      </c>
      <c r="P450" s="87" t="s">
        <v>1190</v>
      </c>
      <c r="Q450" s="87" t="s">
        <v>1150</v>
      </c>
      <c r="R450" s="88">
        <v>1</v>
      </c>
      <c r="S450" s="92">
        <v>11881</v>
      </c>
      <c r="T450" s="92">
        <v>600</v>
      </c>
      <c r="U450" s="92"/>
      <c r="V450" s="91">
        <f t="shared" si="176"/>
        <v>12481</v>
      </c>
      <c r="W450" s="92"/>
      <c r="X450" s="92"/>
      <c r="Y450" s="92">
        <f t="shared" si="177"/>
        <v>12481</v>
      </c>
      <c r="Z450" s="92">
        <v>926</v>
      </c>
      <c r="AA450" s="92">
        <v>630</v>
      </c>
      <c r="AB450" s="93"/>
      <c r="AC450" s="92">
        <f t="shared" si="178"/>
        <v>2184.1749999999997</v>
      </c>
      <c r="AD450" s="92">
        <f t="shared" si="179"/>
        <v>374.43</v>
      </c>
      <c r="AE450" s="92">
        <f t="shared" si="180"/>
        <v>636.53099999999995</v>
      </c>
      <c r="AF450" s="92">
        <f t="shared" si="181"/>
        <v>249.62</v>
      </c>
      <c r="AG450" s="92">
        <f t="shared" si="182"/>
        <v>2339.5</v>
      </c>
      <c r="AH450" s="92">
        <f t="shared" si="183"/>
        <v>23395</v>
      </c>
      <c r="AI450" s="92">
        <f t="shared" si="184"/>
        <v>7018.5</v>
      </c>
      <c r="AJ450" s="92">
        <f t="shared" si="185"/>
        <v>20211.172666666669</v>
      </c>
      <c r="AK450" s="92">
        <f t="shared" si="186"/>
        <v>242534.07200000004</v>
      </c>
      <c r="AL450" s="92"/>
      <c r="AM450" s="92"/>
      <c r="AN450" s="92"/>
      <c r="AO450" s="92"/>
      <c r="AP450" s="97"/>
      <c r="AQ450" s="94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7"/>
      <c r="BQ450" s="97"/>
      <c r="BR450" s="97"/>
      <c r="BS450" s="97"/>
      <c r="BT450" s="97"/>
      <c r="BU450" s="97"/>
      <c r="BV450" s="97"/>
      <c r="BW450" s="97"/>
      <c r="BX450" s="97"/>
      <c r="BY450" s="97"/>
      <c r="BZ450" s="97"/>
      <c r="CA450" s="97"/>
      <c r="CB450" s="97"/>
      <c r="CC450" s="97"/>
      <c r="CD450" s="97"/>
      <c r="CE450" s="97"/>
      <c r="CF450" s="97"/>
      <c r="CG450" s="97"/>
      <c r="CH450" s="97"/>
      <c r="CI450" s="97"/>
      <c r="CJ450" s="97"/>
      <c r="CK450" s="97"/>
      <c r="CL450" s="97"/>
      <c r="CM450" s="97"/>
      <c r="CN450" s="97"/>
      <c r="CO450" s="97"/>
      <c r="CP450" s="97"/>
      <c r="CQ450" s="97"/>
      <c r="CR450" s="97"/>
      <c r="CS450" s="97"/>
      <c r="CT450" s="97"/>
      <c r="CU450" s="97"/>
      <c r="CV450" s="97"/>
      <c r="CW450" s="97"/>
      <c r="CX450" s="97"/>
      <c r="CY450" s="97"/>
      <c r="CZ450" s="97"/>
      <c r="DA450" s="97"/>
      <c r="DB450" s="97"/>
      <c r="DC450" s="97"/>
      <c r="DD450" s="97"/>
      <c r="DE450" s="97"/>
      <c r="DF450" s="97"/>
      <c r="DG450" s="97"/>
      <c r="DH450" s="97"/>
      <c r="DI450" s="97"/>
      <c r="DJ450" s="97"/>
      <c r="DK450" s="97"/>
      <c r="DL450" s="97"/>
      <c r="DM450" s="97"/>
      <c r="DN450" s="97"/>
      <c r="DO450" s="97"/>
      <c r="DP450" s="97"/>
      <c r="DQ450" s="97"/>
      <c r="DR450" s="97"/>
      <c r="DS450" s="97"/>
      <c r="DT450" s="97"/>
      <c r="DU450" s="97"/>
      <c r="DV450" s="97"/>
      <c r="DW450" s="97"/>
      <c r="DX450" s="97"/>
      <c r="DY450" s="97"/>
      <c r="DZ450" s="97"/>
      <c r="EA450" s="97"/>
      <c r="EB450" s="97"/>
      <c r="EC450" s="97"/>
      <c r="ED450" s="97"/>
      <c r="EE450" s="97"/>
      <c r="EF450" s="97"/>
      <c r="EG450" s="97"/>
      <c r="EH450" s="97"/>
      <c r="EI450" s="97"/>
      <c r="EJ450" s="97"/>
      <c r="EK450" s="97"/>
      <c r="EL450" s="97"/>
      <c r="EM450" s="97"/>
      <c r="EN450" s="97"/>
      <c r="EO450" s="97"/>
      <c r="EP450" s="97"/>
      <c r="EQ450" s="97"/>
      <c r="ER450" s="97"/>
      <c r="ES450" s="97"/>
      <c r="ET450" s="97"/>
      <c r="EU450" s="97"/>
      <c r="EV450" s="97"/>
      <c r="EW450" s="97"/>
      <c r="EX450" s="97"/>
      <c r="EY450" s="97"/>
      <c r="EZ450" s="97"/>
      <c r="FA450" s="97"/>
      <c r="FB450" s="97"/>
      <c r="FC450" s="97"/>
      <c r="FD450" s="97"/>
      <c r="FE450" s="97"/>
      <c r="FF450" s="97"/>
      <c r="FG450" s="97"/>
      <c r="FH450" s="97"/>
      <c r="FI450" s="97"/>
      <c r="FJ450" s="97"/>
      <c r="FK450" s="97"/>
      <c r="FL450" s="97"/>
      <c r="FM450" s="97"/>
      <c r="FN450" s="97"/>
      <c r="FO450" s="97"/>
      <c r="FP450" s="97"/>
      <c r="FQ450" s="97"/>
      <c r="FR450" s="97"/>
      <c r="FS450" s="97"/>
      <c r="FT450" s="97"/>
      <c r="FU450" s="97"/>
      <c r="FV450" s="97"/>
      <c r="FW450" s="97"/>
      <c r="FX450" s="97"/>
      <c r="FY450" s="97"/>
      <c r="FZ450" s="97"/>
      <c r="GA450" s="97"/>
      <c r="GB450" s="97"/>
      <c r="GC450" s="97"/>
      <c r="GD450" s="97"/>
      <c r="GE450" s="97"/>
      <c r="GF450" s="97"/>
      <c r="GG450" s="97"/>
      <c r="GH450" s="97"/>
      <c r="GI450" s="97"/>
      <c r="GJ450" s="97"/>
      <c r="GK450" s="97"/>
      <c r="GL450" s="97"/>
      <c r="GM450" s="97"/>
      <c r="GN450" s="97"/>
      <c r="GO450" s="97"/>
      <c r="GP450" s="97"/>
      <c r="GQ450" s="97"/>
      <c r="GR450" s="97"/>
      <c r="GS450" s="97"/>
      <c r="GT450" s="97"/>
      <c r="GU450" s="97"/>
      <c r="GV450" s="97"/>
      <c r="GW450" s="97"/>
      <c r="GX450" s="97"/>
      <c r="GY450" s="97"/>
      <c r="GZ450" s="97"/>
      <c r="HA450" s="97"/>
      <c r="HB450" s="97"/>
      <c r="HC450" s="97"/>
      <c r="HD450" s="97"/>
      <c r="HE450" s="97"/>
      <c r="HF450" s="97"/>
      <c r="HG450" s="97"/>
      <c r="HH450" s="97"/>
      <c r="HI450" s="97"/>
      <c r="HJ450" s="97"/>
      <c r="HK450" s="97"/>
      <c r="HL450" s="97"/>
      <c r="HM450" s="97"/>
      <c r="HN450" s="97"/>
      <c r="HO450" s="97"/>
      <c r="HP450" s="97"/>
      <c r="HQ450" s="97"/>
      <c r="HR450" s="97"/>
      <c r="HS450" s="97"/>
      <c r="HT450" s="97"/>
      <c r="HU450" s="97"/>
      <c r="HV450" s="97"/>
      <c r="HW450" s="97"/>
      <c r="HX450" s="97"/>
      <c r="HY450" s="97"/>
      <c r="HZ450" s="97"/>
      <c r="IA450" s="97"/>
      <c r="IB450" s="97"/>
      <c r="IC450" s="97"/>
      <c r="ID450" s="97"/>
      <c r="IE450" s="97"/>
      <c r="IF450" s="97"/>
      <c r="IG450" s="97"/>
      <c r="IH450" s="97"/>
      <c r="II450" s="97"/>
      <c r="IJ450" s="97"/>
      <c r="IK450" s="97"/>
      <c r="IL450" s="97"/>
      <c r="IM450" s="97"/>
      <c r="IN450" s="97"/>
      <c r="IO450" s="97"/>
      <c r="IP450" s="97"/>
      <c r="IQ450" s="97"/>
      <c r="IR450" s="97"/>
      <c r="IS450" s="97"/>
      <c r="IT450" s="97"/>
      <c r="IU450" s="97"/>
      <c r="IV450" s="97"/>
      <c r="IW450" s="97"/>
      <c r="IX450" s="97"/>
      <c r="IY450" s="97"/>
      <c r="IZ450" s="97"/>
      <c r="JA450" s="97"/>
      <c r="JB450" s="97"/>
      <c r="JC450" s="97"/>
      <c r="JD450" s="97"/>
      <c r="JE450" s="97"/>
      <c r="JF450" s="97"/>
      <c r="JG450" s="97"/>
      <c r="JH450" s="97"/>
      <c r="JI450" s="97"/>
      <c r="JJ450" s="97"/>
      <c r="JK450" s="97"/>
      <c r="JL450" s="97"/>
      <c r="JM450" s="97"/>
      <c r="JN450" s="97"/>
      <c r="JO450" s="97"/>
      <c r="JP450" s="97"/>
      <c r="JQ450" s="97"/>
      <c r="JR450" s="97"/>
      <c r="JS450" s="97"/>
      <c r="JT450" s="97"/>
      <c r="JU450" s="97"/>
      <c r="JV450" s="97"/>
      <c r="JW450" s="97"/>
      <c r="JX450" s="97"/>
      <c r="JY450" s="97"/>
      <c r="JZ450" s="97"/>
      <c r="KA450" s="97"/>
      <c r="KB450" s="97"/>
      <c r="KC450" s="97"/>
      <c r="KD450" s="97"/>
      <c r="KE450" s="97"/>
      <c r="KF450" s="97"/>
      <c r="KG450" s="97"/>
      <c r="KH450" s="97"/>
      <c r="KI450" s="97"/>
      <c r="KJ450" s="97"/>
      <c r="KK450" s="97"/>
      <c r="KL450" s="97"/>
      <c r="KM450" s="97"/>
      <c r="KN450" s="97"/>
      <c r="KO450" s="97"/>
      <c r="KP450" s="97"/>
      <c r="KQ450" s="97"/>
      <c r="KR450" s="97"/>
      <c r="KS450" s="97"/>
      <c r="KT450" s="97"/>
      <c r="KU450" s="97"/>
      <c r="KV450" s="97"/>
      <c r="KW450" s="97"/>
      <c r="KX450" s="97"/>
      <c r="KY450" s="97"/>
      <c r="KZ450" s="97"/>
      <c r="LA450" s="97"/>
      <c r="LB450" s="97"/>
      <c r="LC450" s="97"/>
      <c r="LD450" s="97"/>
      <c r="LE450" s="97"/>
      <c r="LF450" s="97"/>
      <c r="LG450" s="97"/>
      <c r="LH450" s="97"/>
      <c r="LI450" s="97"/>
      <c r="LJ450" s="97"/>
      <c r="LK450" s="97"/>
      <c r="LL450" s="97"/>
      <c r="LM450" s="97"/>
      <c r="LN450" s="97"/>
      <c r="LO450" s="97"/>
      <c r="LP450" s="97"/>
      <c r="LQ450" s="97"/>
      <c r="LR450" s="97"/>
      <c r="LS450" s="97"/>
      <c r="LT450" s="97"/>
      <c r="LU450" s="97"/>
      <c r="LV450" s="97"/>
      <c r="LW450" s="97"/>
      <c r="LX450" s="97"/>
      <c r="LY450" s="97"/>
      <c r="LZ450" s="97"/>
      <c r="MA450" s="97"/>
      <c r="MB450" s="97"/>
      <c r="MC450" s="97"/>
      <c r="MD450" s="97"/>
      <c r="ME450" s="97"/>
      <c r="MF450" s="97"/>
      <c r="MG450" s="97"/>
      <c r="MH450" s="97"/>
      <c r="MI450" s="97"/>
      <c r="MJ450" s="97"/>
      <c r="MK450" s="97"/>
      <c r="ML450" s="97"/>
      <c r="MM450" s="97"/>
      <c r="MN450" s="97"/>
      <c r="MO450" s="97"/>
      <c r="MP450" s="97"/>
      <c r="MQ450" s="97"/>
      <c r="MR450" s="97"/>
      <c r="MS450" s="97"/>
      <c r="MT450" s="97"/>
      <c r="MU450" s="97"/>
      <c r="MV450" s="97"/>
      <c r="MW450" s="97"/>
      <c r="MX450" s="97"/>
      <c r="MY450" s="97"/>
      <c r="MZ450" s="97"/>
      <c r="NA450" s="97"/>
      <c r="NB450" s="97"/>
      <c r="NC450" s="97"/>
      <c r="ND450" s="97"/>
      <c r="NE450" s="97"/>
      <c r="NF450" s="97"/>
      <c r="NG450" s="97"/>
      <c r="NH450" s="97"/>
      <c r="NI450" s="97"/>
      <c r="NJ450" s="97"/>
      <c r="NK450" s="97"/>
      <c r="NL450" s="97"/>
      <c r="NM450" s="97"/>
      <c r="NN450" s="97"/>
      <c r="NO450" s="97"/>
      <c r="NP450" s="97"/>
      <c r="NQ450" s="97"/>
      <c r="NR450" s="97"/>
      <c r="NS450" s="97"/>
      <c r="NT450" s="97"/>
      <c r="NU450" s="97"/>
      <c r="NV450" s="97"/>
      <c r="NW450" s="97"/>
      <c r="NX450" s="97"/>
      <c r="NY450" s="97"/>
      <c r="NZ450" s="97"/>
      <c r="OA450" s="97"/>
      <c r="OB450" s="97"/>
      <c r="OC450" s="97"/>
      <c r="OD450" s="97"/>
      <c r="OE450" s="97"/>
      <c r="OF450" s="97"/>
      <c r="OG450" s="97"/>
      <c r="OH450" s="97"/>
      <c r="OI450" s="97"/>
      <c r="OJ450" s="97"/>
      <c r="OK450" s="97"/>
      <c r="OL450" s="97"/>
      <c r="OM450" s="97"/>
      <c r="ON450" s="97"/>
      <c r="OO450" s="97"/>
      <c r="OP450" s="97"/>
      <c r="OQ450" s="97"/>
      <c r="OR450" s="97"/>
      <c r="OS450" s="97"/>
      <c r="OT450" s="97"/>
      <c r="OU450" s="97"/>
      <c r="OV450" s="97"/>
      <c r="OW450" s="97"/>
      <c r="OX450" s="97"/>
      <c r="OY450" s="97"/>
      <c r="OZ450" s="97"/>
      <c r="PA450" s="97"/>
      <c r="PB450" s="97"/>
      <c r="PC450" s="97"/>
      <c r="PD450" s="97"/>
      <c r="PE450" s="97"/>
      <c r="PF450" s="97"/>
      <c r="PG450" s="97"/>
      <c r="PH450" s="97"/>
      <c r="PI450" s="97"/>
      <c r="PJ450" s="97"/>
      <c r="PK450" s="97"/>
      <c r="PL450" s="97"/>
      <c r="PM450" s="97"/>
      <c r="PN450" s="97"/>
      <c r="PO450" s="97"/>
      <c r="PP450" s="97"/>
      <c r="PQ450" s="97"/>
      <c r="PR450" s="97"/>
      <c r="PS450" s="97"/>
      <c r="PT450" s="97"/>
      <c r="PU450" s="97"/>
      <c r="PV450" s="97"/>
      <c r="PW450" s="97"/>
      <c r="PX450" s="97"/>
      <c r="PY450" s="97"/>
      <c r="PZ450" s="97"/>
      <c r="QA450" s="97"/>
      <c r="QB450" s="97"/>
      <c r="QC450" s="97"/>
      <c r="QD450" s="97"/>
      <c r="QE450" s="97"/>
      <c r="QF450" s="97"/>
      <c r="QG450" s="97"/>
      <c r="QH450" s="97"/>
      <c r="QI450" s="97"/>
      <c r="QJ450" s="97"/>
      <c r="QK450" s="97"/>
      <c r="QL450" s="97"/>
      <c r="QM450" s="97"/>
      <c r="QN450" s="97"/>
      <c r="QO450" s="97"/>
      <c r="QP450" s="97"/>
      <c r="QQ450" s="97"/>
      <c r="QR450" s="97"/>
      <c r="QS450" s="97"/>
      <c r="QT450" s="97"/>
      <c r="QU450" s="97"/>
      <c r="QV450" s="97"/>
      <c r="QW450" s="97"/>
      <c r="QX450" s="97"/>
      <c r="QY450" s="97"/>
      <c r="QZ450" s="97"/>
      <c r="RA450" s="97"/>
      <c r="RB450" s="97"/>
      <c r="RC450" s="97"/>
      <c r="RD450" s="97"/>
      <c r="RE450" s="97"/>
      <c r="RF450" s="97"/>
      <c r="RG450" s="97"/>
      <c r="RH450" s="97"/>
      <c r="RI450" s="97"/>
      <c r="RJ450" s="97"/>
      <c r="RK450" s="97"/>
      <c r="RL450" s="97"/>
      <c r="RM450" s="97"/>
      <c r="RN450" s="97"/>
      <c r="RO450" s="97"/>
      <c r="RP450" s="97"/>
      <c r="RQ450" s="97"/>
      <c r="RR450" s="97"/>
      <c r="RS450" s="97"/>
      <c r="RT450" s="97"/>
      <c r="RU450" s="97"/>
      <c r="RV450" s="97"/>
      <c r="RW450" s="97"/>
      <c r="RX450" s="97"/>
      <c r="RY450" s="97"/>
      <c r="RZ450" s="97"/>
      <c r="SA450" s="97"/>
      <c r="SB450" s="97"/>
      <c r="SC450" s="97"/>
      <c r="SD450" s="97"/>
      <c r="SE450" s="97"/>
      <c r="SF450" s="97"/>
      <c r="SG450" s="97"/>
      <c r="SH450" s="97"/>
      <c r="SI450" s="97"/>
      <c r="SJ450" s="97"/>
      <c r="SK450" s="97"/>
      <c r="SL450" s="97"/>
      <c r="SM450" s="97"/>
      <c r="SN450" s="97"/>
      <c r="SO450" s="97"/>
      <c r="SP450" s="97"/>
      <c r="SQ450" s="97"/>
      <c r="SR450" s="97"/>
      <c r="SS450" s="97"/>
      <c r="ST450" s="97"/>
      <c r="SU450" s="97"/>
      <c r="SV450" s="97"/>
      <c r="SW450" s="97"/>
      <c r="SX450" s="97"/>
      <c r="SY450" s="97"/>
      <c r="SZ450" s="97"/>
      <c r="TA450" s="97"/>
      <c r="TB450" s="97"/>
      <c r="TC450" s="97"/>
      <c r="TD450" s="97"/>
      <c r="TE450" s="97"/>
      <c r="TF450" s="97"/>
      <c r="TG450" s="97"/>
      <c r="TH450" s="97"/>
      <c r="TI450" s="97"/>
      <c r="TJ450" s="97"/>
      <c r="TK450" s="97"/>
      <c r="TL450" s="97"/>
      <c r="TM450" s="97"/>
      <c r="TN450" s="97"/>
      <c r="TO450" s="97"/>
      <c r="TP450" s="97"/>
      <c r="TQ450" s="97"/>
      <c r="TR450" s="97"/>
      <c r="TS450" s="97"/>
      <c r="TT450" s="97"/>
      <c r="TU450" s="97"/>
      <c r="TV450" s="97"/>
      <c r="TW450" s="97"/>
      <c r="TX450" s="97"/>
      <c r="TY450" s="97"/>
      <c r="TZ450" s="97"/>
      <c r="UA450" s="97"/>
      <c r="UB450" s="97"/>
      <c r="UC450" s="97"/>
      <c r="UD450" s="97"/>
      <c r="UE450" s="97"/>
      <c r="UF450" s="97"/>
      <c r="UG450" s="97"/>
      <c r="UH450" s="97"/>
      <c r="UI450" s="97"/>
      <c r="UJ450" s="97"/>
      <c r="UK450" s="97"/>
      <c r="UL450" s="97"/>
      <c r="UM450" s="97"/>
      <c r="UN450" s="97"/>
      <c r="UO450" s="97"/>
      <c r="UP450" s="97"/>
      <c r="UQ450" s="97"/>
      <c r="UR450" s="97"/>
      <c r="US450" s="97"/>
      <c r="UT450" s="97"/>
      <c r="UU450" s="97"/>
      <c r="UV450" s="97"/>
      <c r="UW450" s="97"/>
      <c r="UX450" s="97"/>
      <c r="UY450" s="97"/>
      <c r="UZ450" s="97"/>
      <c r="VA450" s="97"/>
      <c r="VB450" s="97"/>
      <c r="VC450" s="97"/>
      <c r="VD450" s="97"/>
      <c r="VE450" s="97"/>
      <c r="VF450" s="97"/>
    </row>
    <row r="451" spans="1:578" s="98" customFormat="1" ht="15">
      <c r="A451" s="84">
        <v>77</v>
      </c>
      <c r="B451" s="29" t="s">
        <v>43</v>
      </c>
      <c r="C451" s="85" t="s">
        <v>44</v>
      </c>
      <c r="D451" s="86">
        <v>203</v>
      </c>
      <c r="E451" s="85" t="s">
        <v>45</v>
      </c>
      <c r="F451" s="29" t="s">
        <v>46</v>
      </c>
      <c r="G451" s="29" t="s">
        <v>1081</v>
      </c>
      <c r="H451" s="26" t="s">
        <v>1082</v>
      </c>
      <c r="I451" s="89">
        <v>39847</v>
      </c>
      <c r="J451" s="90" t="s">
        <v>58</v>
      </c>
      <c r="K451" s="90"/>
      <c r="L451" s="88">
        <v>40</v>
      </c>
      <c r="M451" s="88" t="s">
        <v>54</v>
      </c>
      <c r="N451" s="88" t="s">
        <v>59</v>
      </c>
      <c r="O451" s="36" t="s">
        <v>1083</v>
      </c>
      <c r="P451" s="87" t="s">
        <v>1190</v>
      </c>
      <c r="Q451" s="87" t="s">
        <v>1150</v>
      </c>
      <c r="R451" s="88">
        <v>1</v>
      </c>
      <c r="S451" s="92">
        <v>14762</v>
      </c>
      <c r="T451" s="92">
        <v>600</v>
      </c>
      <c r="U451" s="92"/>
      <c r="V451" s="91">
        <f t="shared" si="176"/>
        <v>15362</v>
      </c>
      <c r="W451" s="92"/>
      <c r="X451" s="92"/>
      <c r="Y451" s="92">
        <f t="shared" si="177"/>
        <v>15362</v>
      </c>
      <c r="Z451" s="92">
        <v>1114</v>
      </c>
      <c r="AA451" s="92">
        <v>679</v>
      </c>
      <c r="AB451" s="92">
        <f>102.68*3</f>
        <v>308.04000000000002</v>
      </c>
      <c r="AC451" s="92">
        <f t="shared" si="178"/>
        <v>2688.35</v>
      </c>
      <c r="AD451" s="92">
        <f t="shared" si="179"/>
        <v>460.85999999999996</v>
      </c>
      <c r="AE451" s="92">
        <f t="shared" si="180"/>
        <v>783.46199999999999</v>
      </c>
      <c r="AF451" s="92">
        <f t="shared" si="181"/>
        <v>307.24</v>
      </c>
      <c r="AG451" s="92">
        <f t="shared" si="182"/>
        <v>2859.166666666667</v>
      </c>
      <c r="AH451" s="92">
        <f t="shared" si="183"/>
        <v>28591.666666666668</v>
      </c>
      <c r="AI451" s="92">
        <f t="shared" si="184"/>
        <v>8577.5</v>
      </c>
      <c r="AJ451" s="92">
        <f t="shared" si="185"/>
        <v>25038.646444444446</v>
      </c>
      <c r="AK451" s="92">
        <f t="shared" si="186"/>
        <v>300463.75733333337</v>
      </c>
      <c r="AL451" s="92"/>
      <c r="AM451" s="92"/>
      <c r="AN451" s="92"/>
      <c r="AO451" s="92"/>
      <c r="AP451" s="97"/>
      <c r="AQ451" s="94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7"/>
      <c r="BQ451" s="97"/>
      <c r="BR451" s="97"/>
      <c r="BS451" s="97"/>
      <c r="BT451" s="97"/>
      <c r="BU451" s="97"/>
      <c r="BV451" s="97"/>
      <c r="BW451" s="97"/>
      <c r="BX451" s="97"/>
      <c r="BY451" s="97"/>
      <c r="BZ451" s="97"/>
      <c r="CA451" s="97"/>
      <c r="CB451" s="97"/>
      <c r="CC451" s="97"/>
      <c r="CD451" s="97"/>
      <c r="CE451" s="97"/>
      <c r="CF451" s="97"/>
      <c r="CG451" s="97"/>
      <c r="CH451" s="97"/>
      <c r="CI451" s="97"/>
      <c r="CJ451" s="97"/>
      <c r="CK451" s="97"/>
      <c r="CL451" s="97"/>
      <c r="CM451" s="97"/>
      <c r="CN451" s="97"/>
      <c r="CO451" s="97"/>
      <c r="CP451" s="97"/>
      <c r="CQ451" s="97"/>
      <c r="CR451" s="97"/>
      <c r="CS451" s="97"/>
      <c r="CT451" s="97"/>
      <c r="CU451" s="97"/>
      <c r="CV451" s="97"/>
      <c r="CW451" s="97"/>
      <c r="CX451" s="97"/>
      <c r="CY451" s="97"/>
      <c r="CZ451" s="97"/>
      <c r="DA451" s="97"/>
      <c r="DB451" s="97"/>
      <c r="DC451" s="97"/>
      <c r="DD451" s="97"/>
      <c r="DE451" s="97"/>
      <c r="DF451" s="97"/>
      <c r="DG451" s="97"/>
      <c r="DH451" s="97"/>
      <c r="DI451" s="97"/>
      <c r="DJ451" s="97"/>
      <c r="DK451" s="97"/>
      <c r="DL451" s="97"/>
      <c r="DM451" s="97"/>
      <c r="DN451" s="97"/>
      <c r="DO451" s="97"/>
      <c r="DP451" s="97"/>
      <c r="DQ451" s="97"/>
      <c r="DR451" s="97"/>
      <c r="DS451" s="97"/>
      <c r="DT451" s="97"/>
      <c r="DU451" s="97"/>
      <c r="DV451" s="97"/>
      <c r="DW451" s="97"/>
      <c r="DX451" s="97"/>
      <c r="DY451" s="97"/>
      <c r="DZ451" s="97"/>
      <c r="EA451" s="97"/>
      <c r="EB451" s="97"/>
      <c r="EC451" s="97"/>
      <c r="ED451" s="97"/>
      <c r="EE451" s="97"/>
      <c r="EF451" s="97"/>
      <c r="EG451" s="97"/>
      <c r="EH451" s="97"/>
      <c r="EI451" s="97"/>
      <c r="EJ451" s="97"/>
      <c r="EK451" s="97"/>
      <c r="EL451" s="97"/>
      <c r="EM451" s="97"/>
      <c r="EN451" s="97"/>
      <c r="EO451" s="97"/>
      <c r="EP451" s="97"/>
      <c r="EQ451" s="97"/>
      <c r="ER451" s="97"/>
      <c r="ES451" s="97"/>
      <c r="ET451" s="97"/>
      <c r="EU451" s="97"/>
      <c r="EV451" s="97"/>
      <c r="EW451" s="97"/>
      <c r="EX451" s="97"/>
      <c r="EY451" s="97"/>
      <c r="EZ451" s="97"/>
      <c r="FA451" s="97"/>
      <c r="FB451" s="97"/>
      <c r="FC451" s="97"/>
      <c r="FD451" s="97"/>
      <c r="FE451" s="97"/>
      <c r="FF451" s="97"/>
      <c r="FG451" s="97"/>
      <c r="FH451" s="97"/>
      <c r="FI451" s="97"/>
      <c r="FJ451" s="97"/>
      <c r="FK451" s="97"/>
      <c r="FL451" s="97"/>
      <c r="FM451" s="97"/>
      <c r="FN451" s="97"/>
      <c r="FO451" s="97"/>
      <c r="FP451" s="97"/>
      <c r="FQ451" s="97"/>
      <c r="FR451" s="97"/>
      <c r="FS451" s="97"/>
      <c r="FT451" s="97"/>
      <c r="FU451" s="97"/>
      <c r="FV451" s="97"/>
      <c r="FW451" s="97"/>
      <c r="FX451" s="97"/>
      <c r="FY451" s="97"/>
      <c r="FZ451" s="97"/>
      <c r="GA451" s="97"/>
      <c r="GB451" s="97"/>
      <c r="GC451" s="97"/>
      <c r="GD451" s="97"/>
      <c r="GE451" s="97"/>
      <c r="GF451" s="97"/>
      <c r="GG451" s="97"/>
      <c r="GH451" s="97"/>
      <c r="GI451" s="97"/>
      <c r="GJ451" s="97"/>
      <c r="GK451" s="97"/>
      <c r="GL451" s="97"/>
      <c r="GM451" s="97"/>
      <c r="GN451" s="97"/>
      <c r="GO451" s="97"/>
      <c r="GP451" s="97"/>
      <c r="GQ451" s="97"/>
      <c r="GR451" s="97"/>
      <c r="GS451" s="97"/>
      <c r="GT451" s="97"/>
      <c r="GU451" s="97"/>
      <c r="GV451" s="97"/>
      <c r="GW451" s="97"/>
      <c r="GX451" s="97"/>
      <c r="GY451" s="97"/>
      <c r="GZ451" s="97"/>
      <c r="HA451" s="97"/>
      <c r="HB451" s="97"/>
      <c r="HC451" s="97"/>
      <c r="HD451" s="97"/>
      <c r="HE451" s="97"/>
      <c r="HF451" s="97"/>
      <c r="HG451" s="97"/>
      <c r="HH451" s="97"/>
      <c r="HI451" s="97"/>
      <c r="HJ451" s="97"/>
      <c r="HK451" s="97"/>
      <c r="HL451" s="97"/>
      <c r="HM451" s="97"/>
      <c r="HN451" s="97"/>
      <c r="HO451" s="97"/>
      <c r="HP451" s="97"/>
      <c r="HQ451" s="97"/>
      <c r="HR451" s="97"/>
      <c r="HS451" s="97"/>
      <c r="HT451" s="97"/>
      <c r="HU451" s="97"/>
      <c r="HV451" s="97"/>
      <c r="HW451" s="97"/>
      <c r="HX451" s="97"/>
      <c r="HY451" s="97"/>
      <c r="HZ451" s="97"/>
      <c r="IA451" s="97"/>
      <c r="IB451" s="97"/>
      <c r="IC451" s="97"/>
      <c r="ID451" s="97"/>
      <c r="IE451" s="97"/>
      <c r="IF451" s="97"/>
      <c r="IG451" s="97"/>
      <c r="IH451" s="97"/>
      <c r="II451" s="97"/>
      <c r="IJ451" s="97"/>
      <c r="IK451" s="97"/>
      <c r="IL451" s="97"/>
      <c r="IM451" s="97"/>
      <c r="IN451" s="97"/>
      <c r="IO451" s="97"/>
      <c r="IP451" s="97"/>
      <c r="IQ451" s="97"/>
      <c r="IR451" s="97"/>
      <c r="IS451" s="97"/>
      <c r="IT451" s="97"/>
      <c r="IU451" s="97"/>
      <c r="IV451" s="97"/>
      <c r="IW451" s="97"/>
      <c r="IX451" s="97"/>
      <c r="IY451" s="97"/>
      <c r="IZ451" s="97"/>
      <c r="JA451" s="97"/>
      <c r="JB451" s="97"/>
      <c r="JC451" s="97"/>
      <c r="JD451" s="97"/>
      <c r="JE451" s="97"/>
      <c r="JF451" s="97"/>
      <c r="JG451" s="97"/>
      <c r="JH451" s="97"/>
      <c r="JI451" s="97"/>
      <c r="JJ451" s="97"/>
      <c r="JK451" s="97"/>
      <c r="JL451" s="97"/>
      <c r="JM451" s="97"/>
      <c r="JN451" s="97"/>
      <c r="JO451" s="97"/>
      <c r="JP451" s="97"/>
      <c r="JQ451" s="97"/>
      <c r="JR451" s="97"/>
      <c r="JS451" s="97"/>
      <c r="JT451" s="97"/>
      <c r="JU451" s="97"/>
      <c r="JV451" s="97"/>
      <c r="JW451" s="97"/>
      <c r="JX451" s="97"/>
      <c r="JY451" s="97"/>
      <c r="JZ451" s="97"/>
      <c r="KA451" s="97"/>
      <c r="KB451" s="97"/>
      <c r="KC451" s="97"/>
      <c r="KD451" s="97"/>
      <c r="KE451" s="97"/>
      <c r="KF451" s="97"/>
      <c r="KG451" s="97"/>
      <c r="KH451" s="97"/>
      <c r="KI451" s="97"/>
      <c r="KJ451" s="97"/>
      <c r="KK451" s="97"/>
      <c r="KL451" s="97"/>
      <c r="KM451" s="97"/>
      <c r="KN451" s="97"/>
      <c r="KO451" s="97"/>
      <c r="KP451" s="97"/>
      <c r="KQ451" s="97"/>
      <c r="KR451" s="97"/>
      <c r="KS451" s="97"/>
      <c r="KT451" s="97"/>
      <c r="KU451" s="97"/>
      <c r="KV451" s="97"/>
      <c r="KW451" s="97"/>
      <c r="KX451" s="97"/>
      <c r="KY451" s="97"/>
      <c r="KZ451" s="97"/>
      <c r="LA451" s="97"/>
      <c r="LB451" s="97"/>
      <c r="LC451" s="97"/>
      <c r="LD451" s="97"/>
      <c r="LE451" s="97"/>
      <c r="LF451" s="97"/>
      <c r="LG451" s="97"/>
      <c r="LH451" s="97"/>
      <c r="LI451" s="97"/>
      <c r="LJ451" s="97"/>
      <c r="LK451" s="97"/>
      <c r="LL451" s="97"/>
      <c r="LM451" s="97"/>
      <c r="LN451" s="97"/>
      <c r="LO451" s="97"/>
      <c r="LP451" s="97"/>
      <c r="LQ451" s="97"/>
      <c r="LR451" s="97"/>
      <c r="LS451" s="97"/>
      <c r="LT451" s="97"/>
      <c r="LU451" s="97"/>
      <c r="LV451" s="97"/>
      <c r="LW451" s="97"/>
      <c r="LX451" s="97"/>
      <c r="LY451" s="97"/>
      <c r="LZ451" s="97"/>
      <c r="MA451" s="97"/>
      <c r="MB451" s="97"/>
      <c r="MC451" s="97"/>
      <c r="MD451" s="97"/>
      <c r="ME451" s="97"/>
      <c r="MF451" s="97"/>
      <c r="MG451" s="97"/>
      <c r="MH451" s="97"/>
      <c r="MI451" s="97"/>
      <c r="MJ451" s="97"/>
      <c r="MK451" s="97"/>
      <c r="ML451" s="97"/>
      <c r="MM451" s="97"/>
      <c r="MN451" s="97"/>
      <c r="MO451" s="97"/>
      <c r="MP451" s="97"/>
      <c r="MQ451" s="97"/>
      <c r="MR451" s="97"/>
      <c r="MS451" s="97"/>
      <c r="MT451" s="97"/>
      <c r="MU451" s="97"/>
      <c r="MV451" s="97"/>
      <c r="MW451" s="97"/>
      <c r="MX451" s="97"/>
      <c r="MY451" s="97"/>
      <c r="MZ451" s="97"/>
      <c r="NA451" s="97"/>
      <c r="NB451" s="97"/>
      <c r="NC451" s="97"/>
      <c r="ND451" s="97"/>
      <c r="NE451" s="97"/>
      <c r="NF451" s="97"/>
      <c r="NG451" s="97"/>
      <c r="NH451" s="97"/>
      <c r="NI451" s="97"/>
      <c r="NJ451" s="97"/>
      <c r="NK451" s="97"/>
      <c r="NL451" s="97"/>
      <c r="NM451" s="97"/>
      <c r="NN451" s="97"/>
      <c r="NO451" s="97"/>
      <c r="NP451" s="97"/>
      <c r="NQ451" s="97"/>
      <c r="NR451" s="97"/>
      <c r="NS451" s="97"/>
      <c r="NT451" s="97"/>
      <c r="NU451" s="97"/>
      <c r="NV451" s="97"/>
      <c r="NW451" s="97"/>
      <c r="NX451" s="97"/>
      <c r="NY451" s="97"/>
      <c r="NZ451" s="97"/>
      <c r="OA451" s="97"/>
      <c r="OB451" s="97"/>
      <c r="OC451" s="97"/>
      <c r="OD451" s="97"/>
      <c r="OE451" s="97"/>
      <c r="OF451" s="97"/>
      <c r="OG451" s="97"/>
      <c r="OH451" s="97"/>
      <c r="OI451" s="97"/>
      <c r="OJ451" s="97"/>
      <c r="OK451" s="97"/>
      <c r="OL451" s="97"/>
      <c r="OM451" s="97"/>
      <c r="ON451" s="97"/>
      <c r="OO451" s="97"/>
      <c r="OP451" s="97"/>
      <c r="OQ451" s="97"/>
      <c r="OR451" s="97"/>
      <c r="OS451" s="97"/>
      <c r="OT451" s="97"/>
      <c r="OU451" s="97"/>
      <c r="OV451" s="97"/>
      <c r="OW451" s="97"/>
      <c r="OX451" s="97"/>
      <c r="OY451" s="97"/>
      <c r="OZ451" s="97"/>
      <c r="PA451" s="97"/>
      <c r="PB451" s="97"/>
      <c r="PC451" s="97"/>
      <c r="PD451" s="97"/>
      <c r="PE451" s="97"/>
      <c r="PF451" s="97"/>
      <c r="PG451" s="97"/>
      <c r="PH451" s="97"/>
      <c r="PI451" s="97"/>
      <c r="PJ451" s="97"/>
      <c r="PK451" s="97"/>
      <c r="PL451" s="97"/>
      <c r="PM451" s="97"/>
      <c r="PN451" s="97"/>
      <c r="PO451" s="97"/>
      <c r="PP451" s="97"/>
      <c r="PQ451" s="97"/>
      <c r="PR451" s="97"/>
      <c r="PS451" s="97"/>
      <c r="PT451" s="97"/>
      <c r="PU451" s="97"/>
      <c r="PV451" s="97"/>
      <c r="PW451" s="97"/>
      <c r="PX451" s="97"/>
      <c r="PY451" s="97"/>
      <c r="PZ451" s="97"/>
      <c r="QA451" s="97"/>
      <c r="QB451" s="97"/>
      <c r="QC451" s="97"/>
      <c r="QD451" s="97"/>
      <c r="QE451" s="97"/>
      <c r="QF451" s="97"/>
      <c r="QG451" s="97"/>
      <c r="QH451" s="97"/>
      <c r="QI451" s="97"/>
      <c r="QJ451" s="97"/>
      <c r="QK451" s="97"/>
      <c r="QL451" s="97"/>
      <c r="QM451" s="97"/>
      <c r="QN451" s="97"/>
      <c r="QO451" s="97"/>
      <c r="QP451" s="97"/>
      <c r="QQ451" s="97"/>
      <c r="QR451" s="97"/>
      <c r="QS451" s="97"/>
      <c r="QT451" s="97"/>
      <c r="QU451" s="97"/>
      <c r="QV451" s="97"/>
      <c r="QW451" s="97"/>
      <c r="QX451" s="97"/>
      <c r="QY451" s="97"/>
      <c r="QZ451" s="97"/>
      <c r="RA451" s="97"/>
      <c r="RB451" s="97"/>
      <c r="RC451" s="97"/>
      <c r="RD451" s="97"/>
      <c r="RE451" s="97"/>
      <c r="RF451" s="97"/>
      <c r="RG451" s="97"/>
      <c r="RH451" s="97"/>
      <c r="RI451" s="97"/>
      <c r="RJ451" s="97"/>
      <c r="RK451" s="97"/>
      <c r="RL451" s="97"/>
      <c r="RM451" s="97"/>
      <c r="RN451" s="97"/>
      <c r="RO451" s="97"/>
      <c r="RP451" s="97"/>
      <c r="RQ451" s="97"/>
      <c r="RR451" s="97"/>
      <c r="RS451" s="97"/>
      <c r="RT451" s="97"/>
      <c r="RU451" s="97"/>
      <c r="RV451" s="97"/>
      <c r="RW451" s="97"/>
      <c r="RX451" s="97"/>
      <c r="RY451" s="97"/>
      <c r="RZ451" s="97"/>
      <c r="SA451" s="97"/>
      <c r="SB451" s="97"/>
      <c r="SC451" s="97"/>
      <c r="SD451" s="97"/>
      <c r="SE451" s="97"/>
      <c r="SF451" s="97"/>
      <c r="SG451" s="97"/>
      <c r="SH451" s="97"/>
      <c r="SI451" s="97"/>
      <c r="SJ451" s="97"/>
      <c r="SK451" s="97"/>
      <c r="SL451" s="97"/>
      <c r="SM451" s="97"/>
      <c r="SN451" s="97"/>
      <c r="SO451" s="97"/>
      <c r="SP451" s="97"/>
      <c r="SQ451" s="97"/>
      <c r="SR451" s="97"/>
      <c r="SS451" s="97"/>
      <c r="ST451" s="97"/>
      <c r="SU451" s="97"/>
      <c r="SV451" s="97"/>
      <c r="SW451" s="97"/>
      <c r="SX451" s="97"/>
      <c r="SY451" s="97"/>
      <c r="SZ451" s="97"/>
      <c r="TA451" s="97"/>
      <c r="TB451" s="97"/>
      <c r="TC451" s="97"/>
      <c r="TD451" s="97"/>
      <c r="TE451" s="97"/>
      <c r="TF451" s="97"/>
      <c r="TG451" s="97"/>
      <c r="TH451" s="97"/>
      <c r="TI451" s="97"/>
      <c r="TJ451" s="97"/>
      <c r="TK451" s="97"/>
      <c r="TL451" s="97"/>
      <c r="TM451" s="97"/>
      <c r="TN451" s="97"/>
      <c r="TO451" s="97"/>
      <c r="TP451" s="97"/>
      <c r="TQ451" s="97"/>
      <c r="TR451" s="97"/>
      <c r="TS451" s="97"/>
      <c r="TT451" s="97"/>
      <c r="TU451" s="97"/>
      <c r="TV451" s="97"/>
      <c r="TW451" s="97"/>
      <c r="TX451" s="97"/>
      <c r="TY451" s="97"/>
      <c r="TZ451" s="97"/>
      <c r="UA451" s="97"/>
      <c r="UB451" s="97"/>
      <c r="UC451" s="97"/>
      <c r="UD451" s="97"/>
      <c r="UE451" s="97"/>
      <c r="UF451" s="97"/>
      <c r="UG451" s="97"/>
      <c r="UH451" s="97"/>
      <c r="UI451" s="97"/>
      <c r="UJ451" s="97"/>
      <c r="UK451" s="97"/>
      <c r="UL451" s="97"/>
      <c r="UM451" s="97"/>
      <c r="UN451" s="97"/>
      <c r="UO451" s="97"/>
      <c r="UP451" s="97"/>
      <c r="UQ451" s="97"/>
      <c r="UR451" s="97"/>
      <c r="US451" s="97"/>
      <c r="UT451" s="97"/>
      <c r="UU451" s="97"/>
      <c r="UV451" s="97"/>
      <c r="UW451" s="97"/>
      <c r="UX451" s="97"/>
      <c r="UY451" s="97"/>
      <c r="UZ451" s="97"/>
      <c r="VA451" s="97"/>
      <c r="VB451" s="97"/>
      <c r="VC451" s="97"/>
      <c r="VD451" s="97"/>
      <c r="VE451" s="97"/>
      <c r="VF451" s="97"/>
    </row>
    <row r="452" spans="1:578" s="98" customFormat="1" ht="15">
      <c r="A452" s="84">
        <v>78</v>
      </c>
      <c r="B452" s="29" t="s">
        <v>43</v>
      </c>
      <c r="C452" s="85" t="s">
        <v>44</v>
      </c>
      <c r="D452" s="86">
        <v>203</v>
      </c>
      <c r="E452" s="85" t="s">
        <v>45</v>
      </c>
      <c r="F452" s="29" t="s">
        <v>46</v>
      </c>
      <c r="G452" s="35" t="s">
        <v>1084</v>
      </c>
      <c r="H452" s="27" t="s">
        <v>1085</v>
      </c>
      <c r="I452" s="89">
        <v>43440</v>
      </c>
      <c r="J452" s="90"/>
      <c r="K452" s="90">
        <v>22</v>
      </c>
      <c r="L452" s="88">
        <v>40</v>
      </c>
      <c r="M452" s="88" t="s">
        <v>54</v>
      </c>
      <c r="N452" s="88" t="s">
        <v>50</v>
      </c>
      <c r="O452" s="36" t="s">
        <v>1191</v>
      </c>
      <c r="P452" s="87" t="s">
        <v>1190</v>
      </c>
      <c r="Q452" s="87" t="s">
        <v>1150</v>
      </c>
      <c r="R452" s="88">
        <v>1</v>
      </c>
      <c r="S452" s="91">
        <v>42219</v>
      </c>
      <c r="T452" s="91"/>
      <c r="U452" s="91"/>
      <c r="V452" s="91">
        <f t="shared" si="176"/>
        <v>42219</v>
      </c>
      <c r="W452" s="92"/>
      <c r="X452" s="92"/>
      <c r="Y452" s="92">
        <f t="shared" si="177"/>
        <v>42219</v>
      </c>
      <c r="Z452" s="91">
        <v>1865</v>
      </c>
      <c r="AA452" s="91">
        <v>1345</v>
      </c>
      <c r="AB452" s="93"/>
      <c r="AC452" s="92">
        <f t="shared" si="178"/>
        <v>7388.3249999999998</v>
      </c>
      <c r="AD452" s="92">
        <f t="shared" si="179"/>
        <v>1266.57</v>
      </c>
      <c r="AE452" s="92">
        <f t="shared" si="180"/>
        <v>2153.1689999999999</v>
      </c>
      <c r="AF452" s="92">
        <f t="shared" si="181"/>
        <v>844.38</v>
      </c>
      <c r="AG452" s="92">
        <f t="shared" si="182"/>
        <v>7571.5</v>
      </c>
      <c r="AH452" s="92">
        <f t="shared" si="183"/>
        <v>75715</v>
      </c>
      <c r="AI452" s="92">
        <f t="shared" si="184"/>
        <v>22714.5</v>
      </c>
      <c r="AJ452" s="92">
        <f t="shared" si="185"/>
        <v>65914.86066666666</v>
      </c>
      <c r="AK452" s="92">
        <f t="shared" si="186"/>
        <v>790978.32799999998</v>
      </c>
      <c r="AL452" s="92"/>
      <c r="AM452" s="92"/>
      <c r="AN452" s="92"/>
      <c r="AO452" s="92"/>
      <c r="AP452" s="97"/>
      <c r="AQ452" s="94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7"/>
      <c r="BQ452" s="97"/>
      <c r="BR452" s="97"/>
      <c r="BS452" s="97"/>
      <c r="BT452" s="97"/>
      <c r="BU452" s="97"/>
      <c r="BV452" s="97"/>
      <c r="BW452" s="97"/>
      <c r="BX452" s="97"/>
      <c r="BY452" s="97"/>
      <c r="BZ452" s="97"/>
      <c r="CA452" s="97"/>
      <c r="CB452" s="97"/>
      <c r="CC452" s="97"/>
      <c r="CD452" s="97"/>
      <c r="CE452" s="97"/>
      <c r="CF452" s="97"/>
      <c r="CG452" s="97"/>
      <c r="CH452" s="97"/>
      <c r="CI452" s="97"/>
      <c r="CJ452" s="97"/>
      <c r="CK452" s="97"/>
      <c r="CL452" s="97"/>
      <c r="CM452" s="97"/>
      <c r="CN452" s="97"/>
      <c r="CO452" s="97"/>
      <c r="CP452" s="97"/>
      <c r="CQ452" s="97"/>
      <c r="CR452" s="97"/>
      <c r="CS452" s="97"/>
      <c r="CT452" s="97"/>
      <c r="CU452" s="97"/>
      <c r="CV452" s="97"/>
      <c r="CW452" s="97"/>
      <c r="CX452" s="97"/>
      <c r="CY452" s="97"/>
      <c r="CZ452" s="97"/>
      <c r="DA452" s="97"/>
      <c r="DB452" s="97"/>
      <c r="DC452" s="97"/>
      <c r="DD452" s="97"/>
      <c r="DE452" s="97"/>
      <c r="DF452" s="97"/>
      <c r="DG452" s="97"/>
      <c r="DH452" s="97"/>
      <c r="DI452" s="97"/>
      <c r="DJ452" s="97"/>
      <c r="DK452" s="97"/>
      <c r="DL452" s="97"/>
      <c r="DM452" s="97"/>
      <c r="DN452" s="97"/>
      <c r="DO452" s="97"/>
      <c r="DP452" s="97"/>
      <c r="DQ452" s="97"/>
      <c r="DR452" s="97"/>
      <c r="DS452" s="97"/>
      <c r="DT452" s="97"/>
      <c r="DU452" s="97"/>
      <c r="DV452" s="97"/>
      <c r="DW452" s="97"/>
      <c r="DX452" s="97"/>
      <c r="DY452" s="97"/>
      <c r="DZ452" s="97"/>
      <c r="EA452" s="97"/>
      <c r="EB452" s="97"/>
      <c r="EC452" s="97"/>
      <c r="ED452" s="97"/>
      <c r="EE452" s="97"/>
      <c r="EF452" s="97"/>
      <c r="EG452" s="97"/>
      <c r="EH452" s="97"/>
      <c r="EI452" s="97"/>
      <c r="EJ452" s="97"/>
      <c r="EK452" s="97"/>
      <c r="EL452" s="97"/>
      <c r="EM452" s="97"/>
      <c r="EN452" s="97"/>
      <c r="EO452" s="97"/>
      <c r="EP452" s="97"/>
      <c r="EQ452" s="97"/>
      <c r="ER452" s="97"/>
      <c r="ES452" s="97"/>
      <c r="ET452" s="97"/>
      <c r="EU452" s="97"/>
      <c r="EV452" s="97"/>
      <c r="EW452" s="97"/>
      <c r="EX452" s="97"/>
      <c r="EY452" s="97"/>
      <c r="EZ452" s="97"/>
      <c r="FA452" s="97"/>
      <c r="FB452" s="97"/>
      <c r="FC452" s="97"/>
      <c r="FD452" s="97"/>
      <c r="FE452" s="97"/>
      <c r="FF452" s="97"/>
      <c r="FG452" s="97"/>
      <c r="FH452" s="97"/>
      <c r="FI452" s="97"/>
      <c r="FJ452" s="97"/>
      <c r="FK452" s="97"/>
      <c r="FL452" s="97"/>
      <c r="FM452" s="97"/>
      <c r="FN452" s="97"/>
      <c r="FO452" s="97"/>
      <c r="FP452" s="97"/>
      <c r="FQ452" s="97"/>
      <c r="FR452" s="97"/>
      <c r="FS452" s="97"/>
      <c r="FT452" s="97"/>
      <c r="FU452" s="97"/>
      <c r="FV452" s="97"/>
      <c r="FW452" s="97"/>
      <c r="FX452" s="97"/>
      <c r="FY452" s="97"/>
      <c r="FZ452" s="97"/>
      <c r="GA452" s="97"/>
      <c r="GB452" s="97"/>
      <c r="GC452" s="97"/>
      <c r="GD452" s="97"/>
      <c r="GE452" s="97"/>
      <c r="GF452" s="97"/>
      <c r="GG452" s="97"/>
      <c r="GH452" s="97"/>
      <c r="GI452" s="97"/>
      <c r="GJ452" s="97"/>
      <c r="GK452" s="97"/>
      <c r="GL452" s="97"/>
      <c r="GM452" s="97"/>
      <c r="GN452" s="97"/>
      <c r="GO452" s="97"/>
      <c r="GP452" s="97"/>
      <c r="GQ452" s="97"/>
      <c r="GR452" s="97"/>
      <c r="GS452" s="97"/>
      <c r="GT452" s="97"/>
      <c r="GU452" s="97"/>
      <c r="GV452" s="97"/>
      <c r="GW452" s="97"/>
      <c r="GX452" s="97"/>
      <c r="GY452" s="97"/>
      <c r="GZ452" s="97"/>
      <c r="HA452" s="97"/>
      <c r="HB452" s="97"/>
      <c r="HC452" s="97"/>
      <c r="HD452" s="97"/>
      <c r="HE452" s="97"/>
      <c r="HF452" s="97"/>
      <c r="HG452" s="97"/>
      <c r="HH452" s="97"/>
      <c r="HI452" s="97"/>
      <c r="HJ452" s="97"/>
      <c r="HK452" s="97"/>
      <c r="HL452" s="97"/>
      <c r="HM452" s="97"/>
      <c r="HN452" s="97"/>
      <c r="HO452" s="97"/>
      <c r="HP452" s="97"/>
      <c r="HQ452" s="97"/>
      <c r="HR452" s="97"/>
      <c r="HS452" s="97"/>
      <c r="HT452" s="97"/>
      <c r="HU452" s="97"/>
      <c r="HV452" s="97"/>
      <c r="HW452" s="97"/>
      <c r="HX452" s="97"/>
      <c r="HY452" s="97"/>
      <c r="HZ452" s="97"/>
      <c r="IA452" s="97"/>
      <c r="IB452" s="97"/>
      <c r="IC452" s="97"/>
      <c r="ID452" s="97"/>
      <c r="IE452" s="97"/>
      <c r="IF452" s="97"/>
      <c r="IG452" s="97"/>
      <c r="IH452" s="97"/>
      <c r="II452" s="97"/>
      <c r="IJ452" s="97"/>
      <c r="IK452" s="97"/>
      <c r="IL452" s="97"/>
      <c r="IM452" s="97"/>
      <c r="IN452" s="97"/>
      <c r="IO452" s="97"/>
      <c r="IP452" s="97"/>
      <c r="IQ452" s="97"/>
      <c r="IR452" s="97"/>
      <c r="IS452" s="97"/>
      <c r="IT452" s="97"/>
      <c r="IU452" s="97"/>
      <c r="IV452" s="97"/>
      <c r="IW452" s="97"/>
      <c r="IX452" s="97"/>
      <c r="IY452" s="97"/>
      <c r="IZ452" s="97"/>
      <c r="JA452" s="97"/>
      <c r="JB452" s="97"/>
      <c r="JC452" s="97"/>
      <c r="JD452" s="97"/>
      <c r="JE452" s="97"/>
      <c r="JF452" s="97"/>
      <c r="JG452" s="97"/>
      <c r="JH452" s="97"/>
      <c r="JI452" s="97"/>
      <c r="JJ452" s="97"/>
      <c r="JK452" s="97"/>
      <c r="JL452" s="97"/>
      <c r="JM452" s="97"/>
      <c r="JN452" s="97"/>
      <c r="JO452" s="97"/>
      <c r="JP452" s="97"/>
      <c r="JQ452" s="97"/>
      <c r="JR452" s="97"/>
      <c r="JS452" s="97"/>
      <c r="JT452" s="97"/>
      <c r="JU452" s="97"/>
      <c r="JV452" s="97"/>
      <c r="JW452" s="97"/>
      <c r="JX452" s="97"/>
      <c r="JY452" s="97"/>
      <c r="JZ452" s="97"/>
      <c r="KA452" s="97"/>
      <c r="KB452" s="97"/>
      <c r="KC452" s="97"/>
      <c r="KD452" s="97"/>
      <c r="KE452" s="97"/>
      <c r="KF452" s="97"/>
      <c r="KG452" s="97"/>
      <c r="KH452" s="97"/>
      <c r="KI452" s="97"/>
      <c r="KJ452" s="97"/>
      <c r="KK452" s="97"/>
      <c r="KL452" s="97"/>
      <c r="KM452" s="97"/>
      <c r="KN452" s="97"/>
      <c r="KO452" s="97"/>
      <c r="KP452" s="97"/>
      <c r="KQ452" s="97"/>
      <c r="KR452" s="97"/>
      <c r="KS452" s="97"/>
      <c r="KT452" s="97"/>
      <c r="KU452" s="97"/>
      <c r="KV452" s="97"/>
      <c r="KW452" s="97"/>
      <c r="KX452" s="97"/>
      <c r="KY452" s="97"/>
      <c r="KZ452" s="97"/>
      <c r="LA452" s="97"/>
      <c r="LB452" s="97"/>
      <c r="LC452" s="97"/>
      <c r="LD452" s="97"/>
      <c r="LE452" s="97"/>
      <c r="LF452" s="97"/>
      <c r="LG452" s="97"/>
      <c r="LH452" s="97"/>
      <c r="LI452" s="97"/>
      <c r="LJ452" s="97"/>
      <c r="LK452" s="97"/>
      <c r="LL452" s="97"/>
      <c r="LM452" s="97"/>
      <c r="LN452" s="97"/>
      <c r="LO452" s="97"/>
      <c r="LP452" s="97"/>
      <c r="LQ452" s="97"/>
      <c r="LR452" s="97"/>
      <c r="LS452" s="97"/>
      <c r="LT452" s="97"/>
      <c r="LU452" s="97"/>
      <c r="LV452" s="97"/>
      <c r="LW452" s="97"/>
      <c r="LX452" s="97"/>
      <c r="LY452" s="97"/>
      <c r="LZ452" s="97"/>
      <c r="MA452" s="97"/>
      <c r="MB452" s="97"/>
      <c r="MC452" s="97"/>
      <c r="MD452" s="97"/>
      <c r="ME452" s="97"/>
      <c r="MF452" s="97"/>
      <c r="MG452" s="97"/>
      <c r="MH452" s="97"/>
      <c r="MI452" s="97"/>
      <c r="MJ452" s="97"/>
      <c r="MK452" s="97"/>
      <c r="ML452" s="97"/>
      <c r="MM452" s="97"/>
      <c r="MN452" s="97"/>
      <c r="MO452" s="97"/>
      <c r="MP452" s="97"/>
      <c r="MQ452" s="97"/>
      <c r="MR452" s="97"/>
      <c r="MS452" s="97"/>
      <c r="MT452" s="97"/>
      <c r="MU452" s="97"/>
      <c r="MV452" s="97"/>
      <c r="MW452" s="97"/>
      <c r="MX452" s="97"/>
      <c r="MY452" s="97"/>
      <c r="MZ452" s="97"/>
      <c r="NA452" s="97"/>
      <c r="NB452" s="97"/>
      <c r="NC452" s="97"/>
      <c r="ND452" s="97"/>
      <c r="NE452" s="97"/>
      <c r="NF452" s="97"/>
      <c r="NG452" s="97"/>
      <c r="NH452" s="97"/>
      <c r="NI452" s="97"/>
      <c r="NJ452" s="97"/>
      <c r="NK452" s="97"/>
      <c r="NL452" s="97"/>
      <c r="NM452" s="97"/>
      <c r="NN452" s="97"/>
      <c r="NO452" s="97"/>
      <c r="NP452" s="97"/>
      <c r="NQ452" s="97"/>
      <c r="NR452" s="97"/>
      <c r="NS452" s="97"/>
      <c r="NT452" s="97"/>
      <c r="NU452" s="97"/>
      <c r="NV452" s="97"/>
      <c r="NW452" s="97"/>
      <c r="NX452" s="97"/>
      <c r="NY452" s="97"/>
      <c r="NZ452" s="97"/>
      <c r="OA452" s="97"/>
      <c r="OB452" s="97"/>
      <c r="OC452" s="97"/>
      <c r="OD452" s="97"/>
      <c r="OE452" s="97"/>
      <c r="OF452" s="97"/>
      <c r="OG452" s="97"/>
      <c r="OH452" s="97"/>
      <c r="OI452" s="97"/>
      <c r="OJ452" s="97"/>
      <c r="OK452" s="97"/>
      <c r="OL452" s="97"/>
      <c r="OM452" s="97"/>
      <c r="ON452" s="97"/>
      <c r="OO452" s="97"/>
      <c r="OP452" s="97"/>
      <c r="OQ452" s="97"/>
      <c r="OR452" s="97"/>
      <c r="OS452" s="97"/>
      <c r="OT452" s="97"/>
      <c r="OU452" s="97"/>
      <c r="OV452" s="97"/>
      <c r="OW452" s="97"/>
      <c r="OX452" s="97"/>
      <c r="OY452" s="97"/>
      <c r="OZ452" s="97"/>
      <c r="PA452" s="97"/>
      <c r="PB452" s="97"/>
      <c r="PC452" s="97"/>
      <c r="PD452" s="97"/>
      <c r="PE452" s="97"/>
      <c r="PF452" s="97"/>
      <c r="PG452" s="97"/>
      <c r="PH452" s="97"/>
      <c r="PI452" s="97"/>
      <c r="PJ452" s="97"/>
      <c r="PK452" s="97"/>
      <c r="PL452" s="97"/>
      <c r="PM452" s="97"/>
      <c r="PN452" s="97"/>
      <c r="PO452" s="97"/>
      <c r="PP452" s="97"/>
      <c r="PQ452" s="97"/>
      <c r="PR452" s="97"/>
      <c r="PS452" s="97"/>
      <c r="PT452" s="97"/>
      <c r="PU452" s="97"/>
      <c r="PV452" s="97"/>
      <c r="PW452" s="97"/>
      <c r="PX452" s="97"/>
      <c r="PY452" s="97"/>
      <c r="PZ452" s="97"/>
      <c r="QA452" s="97"/>
      <c r="QB452" s="97"/>
      <c r="QC452" s="97"/>
      <c r="QD452" s="97"/>
      <c r="QE452" s="97"/>
      <c r="QF452" s="97"/>
      <c r="QG452" s="97"/>
      <c r="QH452" s="97"/>
      <c r="QI452" s="97"/>
      <c r="QJ452" s="97"/>
      <c r="QK452" s="97"/>
      <c r="QL452" s="97"/>
      <c r="QM452" s="97"/>
      <c r="QN452" s="97"/>
      <c r="QO452" s="97"/>
      <c r="QP452" s="97"/>
      <c r="QQ452" s="97"/>
      <c r="QR452" s="97"/>
      <c r="QS452" s="97"/>
      <c r="QT452" s="97"/>
      <c r="QU452" s="97"/>
      <c r="QV452" s="97"/>
      <c r="QW452" s="97"/>
      <c r="QX452" s="97"/>
      <c r="QY452" s="97"/>
      <c r="QZ452" s="97"/>
      <c r="RA452" s="97"/>
      <c r="RB452" s="97"/>
      <c r="RC452" s="97"/>
      <c r="RD452" s="97"/>
      <c r="RE452" s="97"/>
      <c r="RF452" s="97"/>
      <c r="RG452" s="97"/>
      <c r="RH452" s="97"/>
      <c r="RI452" s="97"/>
      <c r="RJ452" s="97"/>
      <c r="RK452" s="97"/>
      <c r="RL452" s="97"/>
      <c r="RM452" s="97"/>
      <c r="RN452" s="97"/>
      <c r="RO452" s="97"/>
      <c r="RP452" s="97"/>
      <c r="RQ452" s="97"/>
      <c r="RR452" s="97"/>
      <c r="RS452" s="97"/>
      <c r="RT452" s="97"/>
      <c r="RU452" s="97"/>
      <c r="RV452" s="97"/>
      <c r="RW452" s="97"/>
      <c r="RX452" s="97"/>
      <c r="RY452" s="97"/>
      <c r="RZ452" s="97"/>
      <c r="SA452" s="97"/>
      <c r="SB452" s="97"/>
      <c r="SC452" s="97"/>
      <c r="SD452" s="97"/>
      <c r="SE452" s="97"/>
      <c r="SF452" s="97"/>
      <c r="SG452" s="97"/>
      <c r="SH452" s="97"/>
      <c r="SI452" s="97"/>
      <c r="SJ452" s="97"/>
      <c r="SK452" s="97"/>
      <c r="SL452" s="97"/>
      <c r="SM452" s="97"/>
      <c r="SN452" s="97"/>
      <c r="SO452" s="97"/>
      <c r="SP452" s="97"/>
      <c r="SQ452" s="97"/>
      <c r="SR452" s="97"/>
      <c r="SS452" s="97"/>
      <c r="ST452" s="97"/>
      <c r="SU452" s="97"/>
      <c r="SV452" s="97"/>
      <c r="SW452" s="97"/>
      <c r="SX452" s="97"/>
      <c r="SY452" s="97"/>
      <c r="SZ452" s="97"/>
      <c r="TA452" s="97"/>
      <c r="TB452" s="97"/>
      <c r="TC452" s="97"/>
      <c r="TD452" s="97"/>
      <c r="TE452" s="97"/>
      <c r="TF452" s="97"/>
      <c r="TG452" s="97"/>
      <c r="TH452" s="97"/>
      <c r="TI452" s="97"/>
      <c r="TJ452" s="97"/>
      <c r="TK452" s="97"/>
      <c r="TL452" s="97"/>
      <c r="TM452" s="97"/>
      <c r="TN452" s="97"/>
      <c r="TO452" s="97"/>
      <c r="TP452" s="97"/>
      <c r="TQ452" s="97"/>
      <c r="TR452" s="97"/>
      <c r="TS452" s="97"/>
      <c r="TT452" s="97"/>
      <c r="TU452" s="97"/>
      <c r="TV452" s="97"/>
      <c r="TW452" s="97"/>
      <c r="TX452" s="97"/>
      <c r="TY452" s="97"/>
      <c r="TZ452" s="97"/>
      <c r="UA452" s="97"/>
      <c r="UB452" s="97"/>
      <c r="UC452" s="97"/>
      <c r="UD452" s="97"/>
      <c r="UE452" s="97"/>
      <c r="UF452" s="97"/>
      <c r="UG452" s="97"/>
      <c r="UH452" s="97"/>
      <c r="UI452" s="97"/>
      <c r="UJ452" s="97"/>
      <c r="UK452" s="97"/>
      <c r="UL452" s="97"/>
      <c r="UM452" s="97"/>
      <c r="UN452" s="97"/>
      <c r="UO452" s="97"/>
      <c r="UP452" s="97"/>
      <c r="UQ452" s="97"/>
      <c r="UR452" s="97"/>
      <c r="US452" s="97"/>
      <c r="UT452" s="97"/>
      <c r="UU452" s="97"/>
      <c r="UV452" s="97"/>
      <c r="UW452" s="97"/>
      <c r="UX452" s="97"/>
      <c r="UY452" s="97"/>
      <c r="UZ452" s="97"/>
      <c r="VA452" s="97"/>
      <c r="VB452" s="97"/>
      <c r="VC452" s="97"/>
      <c r="VD452" s="97"/>
      <c r="VE452" s="97"/>
      <c r="VF452" s="97"/>
    </row>
    <row r="453" spans="1:578" s="98" customFormat="1" ht="15">
      <c r="A453" s="84">
        <v>79</v>
      </c>
      <c r="B453" s="29" t="s">
        <v>43</v>
      </c>
      <c r="C453" s="85" t="s">
        <v>44</v>
      </c>
      <c r="D453" s="86">
        <v>203</v>
      </c>
      <c r="E453" s="85" t="s">
        <v>45</v>
      </c>
      <c r="F453" s="29" t="s">
        <v>46</v>
      </c>
      <c r="G453" s="29"/>
      <c r="H453" s="27" t="s">
        <v>817</v>
      </c>
      <c r="I453" s="89"/>
      <c r="J453" s="90"/>
      <c r="K453" s="90">
        <v>16</v>
      </c>
      <c r="L453" s="88">
        <v>40</v>
      </c>
      <c r="M453" s="88" t="s">
        <v>54</v>
      </c>
      <c r="N453" s="88" t="s">
        <v>50</v>
      </c>
      <c r="O453" s="36" t="s">
        <v>1086</v>
      </c>
      <c r="P453" s="87" t="s">
        <v>1190</v>
      </c>
      <c r="Q453" s="87" t="s">
        <v>1150</v>
      </c>
      <c r="R453" s="88">
        <v>1</v>
      </c>
      <c r="S453" s="91">
        <v>22832</v>
      </c>
      <c r="T453" s="91"/>
      <c r="U453" s="91"/>
      <c r="V453" s="91">
        <f t="shared" si="176"/>
        <v>22832</v>
      </c>
      <c r="W453" s="92"/>
      <c r="X453" s="92"/>
      <c r="Y453" s="92">
        <f t="shared" si="177"/>
        <v>22832</v>
      </c>
      <c r="Z453" s="91">
        <v>1247</v>
      </c>
      <c r="AA453" s="91">
        <v>779</v>
      </c>
      <c r="AB453" s="93">
        <f>102.68*2</f>
        <v>205.36</v>
      </c>
      <c r="AC453" s="92">
        <f t="shared" si="178"/>
        <v>3995.6</v>
      </c>
      <c r="AD453" s="92">
        <f t="shared" si="179"/>
        <v>684.95999999999992</v>
      </c>
      <c r="AE453" s="92">
        <f t="shared" si="180"/>
        <v>1164.432</v>
      </c>
      <c r="AF453" s="92">
        <f t="shared" si="181"/>
        <v>456.64</v>
      </c>
      <c r="AG453" s="92">
        <f t="shared" si="182"/>
        <v>4143</v>
      </c>
      <c r="AH453" s="92">
        <f t="shared" si="183"/>
        <v>41430</v>
      </c>
      <c r="AI453" s="92">
        <f t="shared" si="184"/>
        <v>12429</v>
      </c>
      <c r="AJ453" s="92">
        <f t="shared" si="185"/>
        <v>36198.491999999998</v>
      </c>
      <c r="AK453" s="92">
        <f t="shared" si="186"/>
        <v>434381.90399999998</v>
      </c>
      <c r="AL453" s="92"/>
      <c r="AM453" s="92"/>
      <c r="AN453" s="92"/>
      <c r="AO453" s="92"/>
      <c r="AP453" s="97"/>
      <c r="AQ453" s="94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7"/>
      <c r="BQ453" s="97"/>
      <c r="BR453" s="97"/>
      <c r="BS453" s="97"/>
      <c r="BT453" s="97"/>
      <c r="BU453" s="97"/>
      <c r="BV453" s="97"/>
      <c r="BW453" s="97"/>
      <c r="BX453" s="97"/>
      <c r="BY453" s="97"/>
      <c r="BZ453" s="97"/>
      <c r="CA453" s="97"/>
      <c r="CB453" s="97"/>
      <c r="CC453" s="97"/>
      <c r="CD453" s="97"/>
      <c r="CE453" s="97"/>
      <c r="CF453" s="97"/>
      <c r="CG453" s="97"/>
      <c r="CH453" s="97"/>
      <c r="CI453" s="97"/>
      <c r="CJ453" s="97"/>
      <c r="CK453" s="97"/>
      <c r="CL453" s="97"/>
      <c r="CM453" s="97"/>
      <c r="CN453" s="97"/>
      <c r="CO453" s="97"/>
      <c r="CP453" s="97"/>
      <c r="CQ453" s="97"/>
      <c r="CR453" s="97"/>
      <c r="CS453" s="97"/>
      <c r="CT453" s="97"/>
      <c r="CU453" s="97"/>
      <c r="CV453" s="97"/>
      <c r="CW453" s="97"/>
      <c r="CX453" s="97"/>
      <c r="CY453" s="97"/>
      <c r="CZ453" s="97"/>
      <c r="DA453" s="97"/>
      <c r="DB453" s="97"/>
      <c r="DC453" s="97"/>
      <c r="DD453" s="97"/>
      <c r="DE453" s="97"/>
      <c r="DF453" s="97"/>
      <c r="DG453" s="97"/>
      <c r="DH453" s="97"/>
      <c r="DI453" s="97"/>
      <c r="DJ453" s="97"/>
      <c r="DK453" s="97"/>
      <c r="DL453" s="97"/>
      <c r="DM453" s="97"/>
      <c r="DN453" s="97"/>
      <c r="DO453" s="97"/>
      <c r="DP453" s="97"/>
      <c r="DQ453" s="97"/>
      <c r="DR453" s="97"/>
      <c r="DS453" s="97"/>
      <c r="DT453" s="97"/>
      <c r="DU453" s="97"/>
      <c r="DV453" s="97"/>
      <c r="DW453" s="97"/>
      <c r="DX453" s="97"/>
      <c r="DY453" s="97"/>
      <c r="DZ453" s="97"/>
      <c r="EA453" s="97"/>
      <c r="EB453" s="97"/>
      <c r="EC453" s="97"/>
      <c r="ED453" s="97"/>
      <c r="EE453" s="97"/>
      <c r="EF453" s="97"/>
      <c r="EG453" s="97"/>
      <c r="EH453" s="97"/>
      <c r="EI453" s="97"/>
      <c r="EJ453" s="97"/>
      <c r="EK453" s="97"/>
      <c r="EL453" s="97"/>
      <c r="EM453" s="97"/>
      <c r="EN453" s="97"/>
      <c r="EO453" s="97"/>
      <c r="EP453" s="97"/>
      <c r="EQ453" s="97"/>
      <c r="ER453" s="97"/>
      <c r="ES453" s="97"/>
      <c r="ET453" s="97"/>
      <c r="EU453" s="97"/>
      <c r="EV453" s="97"/>
      <c r="EW453" s="97"/>
      <c r="EX453" s="97"/>
      <c r="EY453" s="97"/>
      <c r="EZ453" s="97"/>
      <c r="FA453" s="97"/>
      <c r="FB453" s="97"/>
      <c r="FC453" s="97"/>
      <c r="FD453" s="97"/>
      <c r="FE453" s="97"/>
      <c r="FF453" s="97"/>
      <c r="FG453" s="97"/>
      <c r="FH453" s="97"/>
      <c r="FI453" s="97"/>
      <c r="FJ453" s="97"/>
      <c r="FK453" s="97"/>
      <c r="FL453" s="97"/>
      <c r="FM453" s="97"/>
      <c r="FN453" s="97"/>
      <c r="FO453" s="97"/>
      <c r="FP453" s="97"/>
      <c r="FQ453" s="97"/>
      <c r="FR453" s="97"/>
      <c r="FS453" s="97"/>
      <c r="FT453" s="97"/>
      <c r="FU453" s="97"/>
      <c r="FV453" s="97"/>
      <c r="FW453" s="97"/>
      <c r="FX453" s="97"/>
      <c r="FY453" s="97"/>
      <c r="FZ453" s="97"/>
      <c r="GA453" s="97"/>
      <c r="GB453" s="97"/>
      <c r="GC453" s="97"/>
      <c r="GD453" s="97"/>
      <c r="GE453" s="97"/>
      <c r="GF453" s="97"/>
      <c r="GG453" s="97"/>
      <c r="GH453" s="97"/>
      <c r="GI453" s="97"/>
      <c r="GJ453" s="97"/>
      <c r="GK453" s="97"/>
      <c r="GL453" s="97"/>
      <c r="GM453" s="97"/>
      <c r="GN453" s="97"/>
      <c r="GO453" s="97"/>
      <c r="GP453" s="97"/>
      <c r="GQ453" s="97"/>
      <c r="GR453" s="97"/>
      <c r="GS453" s="97"/>
      <c r="GT453" s="97"/>
      <c r="GU453" s="97"/>
      <c r="GV453" s="97"/>
      <c r="GW453" s="97"/>
      <c r="GX453" s="97"/>
      <c r="GY453" s="97"/>
      <c r="GZ453" s="97"/>
      <c r="HA453" s="97"/>
      <c r="HB453" s="97"/>
      <c r="HC453" s="97"/>
      <c r="HD453" s="97"/>
      <c r="HE453" s="97"/>
      <c r="HF453" s="97"/>
      <c r="HG453" s="97"/>
      <c r="HH453" s="97"/>
      <c r="HI453" s="97"/>
      <c r="HJ453" s="97"/>
      <c r="HK453" s="97"/>
      <c r="HL453" s="97"/>
      <c r="HM453" s="97"/>
      <c r="HN453" s="97"/>
      <c r="HO453" s="97"/>
      <c r="HP453" s="97"/>
      <c r="HQ453" s="97"/>
      <c r="HR453" s="97"/>
      <c r="HS453" s="97"/>
      <c r="HT453" s="97"/>
      <c r="HU453" s="97"/>
      <c r="HV453" s="97"/>
      <c r="HW453" s="97"/>
      <c r="HX453" s="97"/>
      <c r="HY453" s="97"/>
      <c r="HZ453" s="97"/>
      <c r="IA453" s="97"/>
      <c r="IB453" s="97"/>
      <c r="IC453" s="97"/>
      <c r="ID453" s="97"/>
      <c r="IE453" s="97"/>
      <c r="IF453" s="97"/>
      <c r="IG453" s="97"/>
      <c r="IH453" s="97"/>
      <c r="II453" s="97"/>
      <c r="IJ453" s="97"/>
      <c r="IK453" s="97"/>
      <c r="IL453" s="97"/>
      <c r="IM453" s="97"/>
      <c r="IN453" s="97"/>
      <c r="IO453" s="97"/>
      <c r="IP453" s="97"/>
      <c r="IQ453" s="97"/>
      <c r="IR453" s="97"/>
      <c r="IS453" s="97"/>
      <c r="IT453" s="97"/>
      <c r="IU453" s="97"/>
      <c r="IV453" s="97"/>
      <c r="IW453" s="97"/>
      <c r="IX453" s="97"/>
      <c r="IY453" s="97"/>
      <c r="IZ453" s="97"/>
      <c r="JA453" s="97"/>
      <c r="JB453" s="97"/>
      <c r="JC453" s="97"/>
      <c r="JD453" s="97"/>
      <c r="JE453" s="97"/>
      <c r="JF453" s="97"/>
      <c r="JG453" s="97"/>
      <c r="JH453" s="97"/>
      <c r="JI453" s="97"/>
      <c r="JJ453" s="97"/>
      <c r="JK453" s="97"/>
      <c r="JL453" s="97"/>
      <c r="JM453" s="97"/>
      <c r="JN453" s="97"/>
      <c r="JO453" s="97"/>
      <c r="JP453" s="97"/>
      <c r="JQ453" s="97"/>
      <c r="JR453" s="97"/>
      <c r="JS453" s="97"/>
      <c r="JT453" s="97"/>
      <c r="JU453" s="97"/>
      <c r="JV453" s="97"/>
      <c r="JW453" s="97"/>
      <c r="JX453" s="97"/>
      <c r="JY453" s="97"/>
      <c r="JZ453" s="97"/>
      <c r="KA453" s="97"/>
      <c r="KB453" s="97"/>
      <c r="KC453" s="97"/>
      <c r="KD453" s="97"/>
      <c r="KE453" s="97"/>
      <c r="KF453" s="97"/>
      <c r="KG453" s="97"/>
      <c r="KH453" s="97"/>
      <c r="KI453" s="97"/>
      <c r="KJ453" s="97"/>
      <c r="KK453" s="97"/>
      <c r="KL453" s="97"/>
      <c r="KM453" s="97"/>
      <c r="KN453" s="97"/>
      <c r="KO453" s="97"/>
      <c r="KP453" s="97"/>
      <c r="KQ453" s="97"/>
      <c r="KR453" s="97"/>
      <c r="KS453" s="97"/>
      <c r="KT453" s="97"/>
      <c r="KU453" s="97"/>
      <c r="KV453" s="97"/>
      <c r="KW453" s="97"/>
      <c r="KX453" s="97"/>
      <c r="KY453" s="97"/>
      <c r="KZ453" s="97"/>
      <c r="LA453" s="97"/>
      <c r="LB453" s="97"/>
      <c r="LC453" s="97"/>
      <c r="LD453" s="97"/>
      <c r="LE453" s="97"/>
      <c r="LF453" s="97"/>
      <c r="LG453" s="97"/>
      <c r="LH453" s="97"/>
      <c r="LI453" s="97"/>
      <c r="LJ453" s="97"/>
      <c r="LK453" s="97"/>
      <c r="LL453" s="97"/>
      <c r="LM453" s="97"/>
      <c r="LN453" s="97"/>
      <c r="LO453" s="97"/>
      <c r="LP453" s="97"/>
      <c r="LQ453" s="97"/>
      <c r="LR453" s="97"/>
      <c r="LS453" s="97"/>
      <c r="LT453" s="97"/>
      <c r="LU453" s="97"/>
      <c r="LV453" s="97"/>
      <c r="LW453" s="97"/>
      <c r="LX453" s="97"/>
      <c r="LY453" s="97"/>
      <c r="LZ453" s="97"/>
      <c r="MA453" s="97"/>
      <c r="MB453" s="97"/>
      <c r="MC453" s="97"/>
      <c r="MD453" s="97"/>
      <c r="ME453" s="97"/>
      <c r="MF453" s="97"/>
      <c r="MG453" s="97"/>
      <c r="MH453" s="97"/>
      <c r="MI453" s="97"/>
      <c r="MJ453" s="97"/>
      <c r="MK453" s="97"/>
      <c r="ML453" s="97"/>
      <c r="MM453" s="97"/>
      <c r="MN453" s="97"/>
      <c r="MO453" s="97"/>
      <c r="MP453" s="97"/>
      <c r="MQ453" s="97"/>
      <c r="MR453" s="97"/>
      <c r="MS453" s="97"/>
      <c r="MT453" s="97"/>
      <c r="MU453" s="97"/>
      <c r="MV453" s="97"/>
      <c r="MW453" s="97"/>
      <c r="MX453" s="97"/>
      <c r="MY453" s="97"/>
      <c r="MZ453" s="97"/>
      <c r="NA453" s="97"/>
      <c r="NB453" s="97"/>
      <c r="NC453" s="97"/>
      <c r="ND453" s="97"/>
      <c r="NE453" s="97"/>
      <c r="NF453" s="97"/>
      <c r="NG453" s="97"/>
      <c r="NH453" s="97"/>
      <c r="NI453" s="97"/>
      <c r="NJ453" s="97"/>
      <c r="NK453" s="97"/>
      <c r="NL453" s="97"/>
      <c r="NM453" s="97"/>
      <c r="NN453" s="97"/>
      <c r="NO453" s="97"/>
      <c r="NP453" s="97"/>
      <c r="NQ453" s="97"/>
      <c r="NR453" s="97"/>
      <c r="NS453" s="97"/>
      <c r="NT453" s="97"/>
      <c r="NU453" s="97"/>
      <c r="NV453" s="97"/>
      <c r="NW453" s="97"/>
      <c r="NX453" s="97"/>
      <c r="NY453" s="97"/>
      <c r="NZ453" s="97"/>
      <c r="OA453" s="97"/>
      <c r="OB453" s="97"/>
      <c r="OC453" s="97"/>
      <c r="OD453" s="97"/>
      <c r="OE453" s="97"/>
      <c r="OF453" s="97"/>
      <c r="OG453" s="97"/>
      <c r="OH453" s="97"/>
      <c r="OI453" s="97"/>
      <c r="OJ453" s="97"/>
      <c r="OK453" s="97"/>
      <c r="OL453" s="97"/>
      <c r="OM453" s="97"/>
      <c r="ON453" s="97"/>
      <c r="OO453" s="97"/>
      <c r="OP453" s="97"/>
      <c r="OQ453" s="97"/>
      <c r="OR453" s="97"/>
      <c r="OS453" s="97"/>
      <c r="OT453" s="97"/>
      <c r="OU453" s="97"/>
      <c r="OV453" s="97"/>
      <c r="OW453" s="97"/>
      <c r="OX453" s="97"/>
      <c r="OY453" s="97"/>
      <c r="OZ453" s="97"/>
      <c r="PA453" s="97"/>
      <c r="PB453" s="97"/>
      <c r="PC453" s="97"/>
      <c r="PD453" s="97"/>
      <c r="PE453" s="97"/>
      <c r="PF453" s="97"/>
      <c r="PG453" s="97"/>
      <c r="PH453" s="97"/>
      <c r="PI453" s="97"/>
      <c r="PJ453" s="97"/>
      <c r="PK453" s="97"/>
      <c r="PL453" s="97"/>
      <c r="PM453" s="97"/>
      <c r="PN453" s="97"/>
      <c r="PO453" s="97"/>
      <c r="PP453" s="97"/>
      <c r="PQ453" s="97"/>
      <c r="PR453" s="97"/>
      <c r="PS453" s="97"/>
      <c r="PT453" s="97"/>
      <c r="PU453" s="97"/>
      <c r="PV453" s="97"/>
      <c r="PW453" s="97"/>
      <c r="PX453" s="97"/>
      <c r="PY453" s="97"/>
      <c r="PZ453" s="97"/>
      <c r="QA453" s="97"/>
      <c r="QB453" s="97"/>
      <c r="QC453" s="97"/>
      <c r="QD453" s="97"/>
      <c r="QE453" s="97"/>
      <c r="QF453" s="97"/>
      <c r="QG453" s="97"/>
      <c r="QH453" s="97"/>
      <c r="QI453" s="97"/>
      <c r="QJ453" s="97"/>
      <c r="QK453" s="97"/>
      <c r="QL453" s="97"/>
      <c r="QM453" s="97"/>
      <c r="QN453" s="97"/>
      <c r="QO453" s="97"/>
      <c r="QP453" s="97"/>
      <c r="QQ453" s="97"/>
      <c r="QR453" s="97"/>
      <c r="QS453" s="97"/>
      <c r="QT453" s="97"/>
      <c r="QU453" s="97"/>
      <c r="QV453" s="97"/>
      <c r="QW453" s="97"/>
      <c r="QX453" s="97"/>
      <c r="QY453" s="97"/>
      <c r="QZ453" s="97"/>
      <c r="RA453" s="97"/>
      <c r="RB453" s="97"/>
      <c r="RC453" s="97"/>
      <c r="RD453" s="97"/>
      <c r="RE453" s="97"/>
      <c r="RF453" s="97"/>
      <c r="RG453" s="97"/>
      <c r="RH453" s="97"/>
      <c r="RI453" s="97"/>
      <c r="RJ453" s="97"/>
      <c r="RK453" s="97"/>
      <c r="RL453" s="97"/>
      <c r="RM453" s="97"/>
      <c r="RN453" s="97"/>
      <c r="RO453" s="97"/>
      <c r="RP453" s="97"/>
      <c r="RQ453" s="97"/>
      <c r="RR453" s="97"/>
      <c r="RS453" s="97"/>
      <c r="RT453" s="97"/>
      <c r="RU453" s="97"/>
      <c r="RV453" s="97"/>
      <c r="RW453" s="97"/>
      <c r="RX453" s="97"/>
      <c r="RY453" s="97"/>
      <c r="RZ453" s="97"/>
      <c r="SA453" s="97"/>
      <c r="SB453" s="97"/>
      <c r="SC453" s="97"/>
      <c r="SD453" s="97"/>
      <c r="SE453" s="97"/>
      <c r="SF453" s="97"/>
      <c r="SG453" s="97"/>
      <c r="SH453" s="97"/>
      <c r="SI453" s="97"/>
      <c r="SJ453" s="97"/>
      <c r="SK453" s="97"/>
      <c r="SL453" s="97"/>
      <c r="SM453" s="97"/>
      <c r="SN453" s="97"/>
      <c r="SO453" s="97"/>
      <c r="SP453" s="97"/>
      <c r="SQ453" s="97"/>
      <c r="SR453" s="97"/>
      <c r="SS453" s="97"/>
      <c r="ST453" s="97"/>
      <c r="SU453" s="97"/>
      <c r="SV453" s="97"/>
      <c r="SW453" s="97"/>
      <c r="SX453" s="97"/>
      <c r="SY453" s="97"/>
      <c r="SZ453" s="97"/>
      <c r="TA453" s="97"/>
      <c r="TB453" s="97"/>
      <c r="TC453" s="97"/>
      <c r="TD453" s="97"/>
      <c r="TE453" s="97"/>
      <c r="TF453" s="97"/>
      <c r="TG453" s="97"/>
      <c r="TH453" s="97"/>
      <c r="TI453" s="97"/>
      <c r="TJ453" s="97"/>
      <c r="TK453" s="97"/>
      <c r="TL453" s="97"/>
      <c r="TM453" s="97"/>
      <c r="TN453" s="97"/>
      <c r="TO453" s="97"/>
      <c r="TP453" s="97"/>
      <c r="TQ453" s="97"/>
      <c r="TR453" s="97"/>
      <c r="TS453" s="97"/>
      <c r="TT453" s="97"/>
      <c r="TU453" s="97"/>
      <c r="TV453" s="97"/>
      <c r="TW453" s="97"/>
      <c r="TX453" s="97"/>
      <c r="TY453" s="97"/>
      <c r="TZ453" s="97"/>
      <c r="UA453" s="97"/>
      <c r="UB453" s="97"/>
      <c r="UC453" s="97"/>
      <c r="UD453" s="97"/>
      <c r="UE453" s="97"/>
      <c r="UF453" s="97"/>
      <c r="UG453" s="97"/>
      <c r="UH453" s="97"/>
      <c r="UI453" s="97"/>
      <c r="UJ453" s="97"/>
      <c r="UK453" s="97"/>
      <c r="UL453" s="97"/>
      <c r="UM453" s="97"/>
      <c r="UN453" s="97"/>
      <c r="UO453" s="97"/>
      <c r="UP453" s="97"/>
      <c r="UQ453" s="97"/>
      <c r="UR453" s="97"/>
      <c r="US453" s="97"/>
      <c r="UT453" s="97"/>
      <c r="UU453" s="97"/>
      <c r="UV453" s="97"/>
      <c r="UW453" s="97"/>
      <c r="UX453" s="97"/>
      <c r="UY453" s="97"/>
      <c r="UZ453" s="97"/>
      <c r="VA453" s="97"/>
      <c r="VB453" s="97"/>
      <c r="VC453" s="97"/>
      <c r="VD453" s="97"/>
      <c r="VE453" s="97"/>
      <c r="VF453" s="97"/>
    </row>
    <row r="454" spans="1:578" s="98" customFormat="1" ht="15">
      <c r="A454" s="84">
        <v>80</v>
      </c>
      <c r="B454" s="29" t="s">
        <v>43</v>
      </c>
      <c r="C454" s="85" t="s">
        <v>44</v>
      </c>
      <c r="D454" s="86">
        <v>203</v>
      </c>
      <c r="E454" s="85" t="s">
        <v>45</v>
      </c>
      <c r="F454" s="29" t="s">
        <v>46</v>
      </c>
      <c r="G454" s="29" t="s">
        <v>1087</v>
      </c>
      <c r="H454" s="26" t="s">
        <v>1088</v>
      </c>
      <c r="I454" s="89">
        <v>41382</v>
      </c>
      <c r="J454" s="90" t="s">
        <v>275</v>
      </c>
      <c r="K454" s="90"/>
      <c r="L454" s="88">
        <v>40</v>
      </c>
      <c r="M454" s="88" t="s">
        <v>54</v>
      </c>
      <c r="N454" s="88" t="s">
        <v>59</v>
      </c>
      <c r="O454" s="36" t="s">
        <v>1089</v>
      </c>
      <c r="P454" s="87" t="s">
        <v>1190</v>
      </c>
      <c r="Q454" s="87" t="s">
        <v>1150</v>
      </c>
      <c r="R454" s="88">
        <v>1</v>
      </c>
      <c r="S454" s="92">
        <f>14024+250+500</f>
        <v>14774</v>
      </c>
      <c r="T454" s="92">
        <v>600</v>
      </c>
      <c r="U454" s="92"/>
      <c r="V454" s="91">
        <f t="shared" si="176"/>
        <v>15374</v>
      </c>
      <c r="W454" s="92"/>
      <c r="X454" s="92"/>
      <c r="Y454" s="92">
        <f t="shared" si="177"/>
        <v>15374</v>
      </c>
      <c r="Z454" s="92">
        <v>869</v>
      </c>
      <c r="AA454" s="92">
        <v>599</v>
      </c>
      <c r="AB454" s="93">
        <f>102.68*4</f>
        <v>410.72</v>
      </c>
      <c r="AC454" s="92">
        <f t="shared" si="178"/>
        <v>2690.45</v>
      </c>
      <c r="AD454" s="92">
        <f t="shared" si="179"/>
        <v>461.21999999999997</v>
      </c>
      <c r="AE454" s="92">
        <f t="shared" si="180"/>
        <v>784.07399999999996</v>
      </c>
      <c r="AF454" s="92">
        <f t="shared" si="181"/>
        <v>307.48</v>
      </c>
      <c r="AG454" s="92">
        <f t="shared" si="182"/>
        <v>2807</v>
      </c>
      <c r="AH454" s="92">
        <f t="shared" si="183"/>
        <v>28070</v>
      </c>
      <c r="AI454" s="92">
        <f t="shared" si="184"/>
        <v>8421</v>
      </c>
      <c r="AJ454" s="92">
        <f t="shared" si="185"/>
        <v>24770.777333333332</v>
      </c>
      <c r="AK454" s="92">
        <f t="shared" si="186"/>
        <v>297249.32799999998</v>
      </c>
      <c r="AL454" s="92"/>
      <c r="AM454" s="92"/>
      <c r="AN454" s="92"/>
      <c r="AO454" s="92"/>
      <c r="AP454" s="97"/>
      <c r="AQ454" s="94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7"/>
      <c r="BQ454" s="97"/>
      <c r="BR454" s="97"/>
      <c r="BS454" s="97"/>
      <c r="BT454" s="97"/>
      <c r="BU454" s="97"/>
      <c r="BV454" s="97"/>
      <c r="BW454" s="97"/>
      <c r="BX454" s="97"/>
      <c r="BY454" s="97"/>
      <c r="BZ454" s="97"/>
      <c r="CA454" s="97"/>
      <c r="CB454" s="97"/>
      <c r="CC454" s="97"/>
      <c r="CD454" s="97"/>
      <c r="CE454" s="97"/>
      <c r="CF454" s="97"/>
      <c r="CG454" s="97"/>
      <c r="CH454" s="97"/>
      <c r="CI454" s="97"/>
      <c r="CJ454" s="97"/>
      <c r="CK454" s="97"/>
      <c r="CL454" s="97"/>
      <c r="CM454" s="97"/>
      <c r="CN454" s="97"/>
      <c r="CO454" s="97"/>
      <c r="CP454" s="97"/>
      <c r="CQ454" s="97"/>
      <c r="CR454" s="97"/>
      <c r="CS454" s="97"/>
      <c r="CT454" s="97"/>
      <c r="CU454" s="97"/>
      <c r="CV454" s="97"/>
      <c r="CW454" s="97"/>
      <c r="CX454" s="97"/>
      <c r="CY454" s="97"/>
      <c r="CZ454" s="97"/>
      <c r="DA454" s="97"/>
      <c r="DB454" s="97"/>
      <c r="DC454" s="97"/>
      <c r="DD454" s="97"/>
      <c r="DE454" s="97"/>
      <c r="DF454" s="97"/>
      <c r="DG454" s="97"/>
      <c r="DH454" s="97"/>
      <c r="DI454" s="97"/>
      <c r="DJ454" s="97"/>
      <c r="DK454" s="97"/>
      <c r="DL454" s="97"/>
      <c r="DM454" s="97"/>
      <c r="DN454" s="97"/>
      <c r="DO454" s="97"/>
      <c r="DP454" s="97"/>
      <c r="DQ454" s="97"/>
      <c r="DR454" s="97"/>
      <c r="DS454" s="97"/>
      <c r="DT454" s="97"/>
      <c r="DU454" s="97"/>
      <c r="DV454" s="97"/>
      <c r="DW454" s="97"/>
      <c r="DX454" s="97"/>
      <c r="DY454" s="97"/>
      <c r="DZ454" s="97"/>
      <c r="EA454" s="97"/>
      <c r="EB454" s="97"/>
      <c r="EC454" s="97"/>
      <c r="ED454" s="97"/>
      <c r="EE454" s="97"/>
      <c r="EF454" s="97"/>
      <c r="EG454" s="97"/>
      <c r="EH454" s="97"/>
      <c r="EI454" s="97"/>
      <c r="EJ454" s="97"/>
      <c r="EK454" s="97"/>
      <c r="EL454" s="97"/>
      <c r="EM454" s="97"/>
      <c r="EN454" s="97"/>
      <c r="EO454" s="97"/>
      <c r="EP454" s="97"/>
      <c r="EQ454" s="97"/>
      <c r="ER454" s="97"/>
      <c r="ES454" s="97"/>
      <c r="ET454" s="97"/>
      <c r="EU454" s="97"/>
      <c r="EV454" s="97"/>
      <c r="EW454" s="97"/>
      <c r="EX454" s="97"/>
      <c r="EY454" s="97"/>
      <c r="EZ454" s="97"/>
      <c r="FA454" s="97"/>
      <c r="FB454" s="97"/>
      <c r="FC454" s="97"/>
      <c r="FD454" s="97"/>
      <c r="FE454" s="97"/>
      <c r="FF454" s="97"/>
      <c r="FG454" s="97"/>
      <c r="FH454" s="97"/>
      <c r="FI454" s="97"/>
      <c r="FJ454" s="97"/>
      <c r="FK454" s="97"/>
      <c r="FL454" s="97"/>
      <c r="FM454" s="97"/>
      <c r="FN454" s="97"/>
      <c r="FO454" s="97"/>
      <c r="FP454" s="97"/>
      <c r="FQ454" s="97"/>
      <c r="FR454" s="97"/>
      <c r="FS454" s="97"/>
      <c r="FT454" s="97"/>
      <c r="FU454" s="97"/>
      <c r="FV454" s="97"/>
      <c r="FW454" s="97"/>
      <c r="FX454" s="97"/>
      <c r="FY454" s="97"/>
      <c r="FZ454" s="97"/>
      <c r="GA454" s="97"/>
      <c r="GB454" s="97"/>
      <c r="GC454" s="97"/>
      <c r="GD454" s="97"/>
      <c r="GE454" s="97"/>
      <c r="GF454" s="97"/>
      <c r="GG454" s="97"/>
      <c r="GH454" s="97"/>
      <c r="GI454" s="97"/>
      <c r="GJ454" s="97"/>
      <c r="GK454" s="97"/>
      <c r="GL454" s="97"/>
      <c r="GM454" s="97"/>
      <c r="GN454" s="97"/>
      <c r="GO454" s="97"/>
      <c r="GP454" s="97"/>
      <c r="GQ454" s="97"/>
      <c r="GR454" s="97"/>
      <c r="GS454" s="97"/>
      <c r="GT454" s="97"/>
      <c r="GU454" s="97"/>
      <c r="GV454" s="97"/>
      <c r="GW454" s="97"/>
      <c r="GX454" s="97"/>
      <c r="GY454" s="97"/>
      <c r="GZ454" s="97"/>
      <c r="HA454" s="97"/>
      <c r="HB454" s="97"/>
      <c r="HC454" s="97"/>
      <c r="HD454" s="97"/>
      <c r="HE454" s="97"/>
      <c r="HF454" s="97"/>
      <c r="HG454" s="97"/>
      <c r="HH454" s="97"/>
      <c r="HI454" s="97"/>
      <c r="HJ454" s="97"/>
      <c r="HK454" s="97"/>
      <c r="HL454" s="97"/>
      <c r="HM454" s="97"/>
      <c r="HN454" s="97"/>
      <c r="HO454" s="97"/>
      <c r="HP454" s="97"/>
      <c r="HQ454" s="97"/>
      <c r="HR454" s="97"/>
      <c r="HS454" s="97"/>
      <c r="HT454" s="97"/>
      <c r="HU454" s="97"/>
      <c r="HV454" s="97"/>
      <c r="HW454" s="97"/>
      <c r="HX454" s="97"/>
      <c r="HY454" s="97"/>
      <c r="HZ454" s="97"/>
      <c r="IA454" s="97"/>
      <c r="IB454" s="97"/>
      <c r="IC454" s="97"/>
      <c r="ID454" s="97"/>
      <c r="IE454" s="97"/>
      <c r="IF454" s="97"/>
      <c r="IG454" s="97"/>
      <c r="IH454" s="97"/>
      <c r="II454" s="97"/>
      <c r="IJ454" s="97"/>
      <c r="IK454" s="97"/>
      <c r="IL454" s="97"/>
      <c r="IM454" s="97"/>
      <c r="IN454" s="97"/>
      <c r="IO454" s="97"/>
      <c r="IP454" s="97"/>
      <c r="IQ454" s="97"/>
      <c r="IR454" s="97"/>
      <c r="IS454" s="97"/>
      <c r="IT454" s="97"/>
      <c r="IU454" s="97"/>
      <c r="IV454" s="97"/>
      <c r="IW454" s="97"/>
      <c r="IX454" s="97"/>
      <c r="IY454" s="97"/>
      <c r="IZ454" s="97"/>
      <c r="JA454" s="97"/>
      <c r="JB454" s="97"/>
      <c r="JC454" s="97"/>
      <c r="JD454" s="97"/>
      <c r="JE454" s="97"/>
      <c r="JF454" s="97"/>
      <c r="JG454" s="97"/>
      <c r="JH454" s="97"/>
      <c r="JI454" s="97"/>
      <c r="JJ454" s="97"/>
      <c r="JK454" s="97"/>
      <c r="JL454" s="97"/>
      <c r="JM454" s="97"/>
      <c r="JN454" s="97"/>
      <c r="JO454" s="97"/>
      <c r="JP454" s="97"/>
      <c r="JQ454" s="97"/>
      <c r="JR454" s="97"/>
      <c r="JS454" s="97"/>
      <c r="JT454" s="97"/>
      <c r="JU454" s="97"/>
      <c r="JV454" s="97"/>
      <c r="JW454" s="97"/>
      <c r="JX454" s="97"/>
      <c r="JY454" s="97"/>
      <c r="JZ454" s="97"/>
      <c r="KA454" s="97"/>
      <c r="KB454" s="97"/>
      <c r="KC454" s="97"/>
      <c r="KD454" s="97"/>
      <c r="KE454" s="97"/>
      <c r="KF454" s="97"/>
      <c r="KG454" s="97"/>
      <c r="KH454" s="97"/>
      <c r="KI454" s="97"/>
      <c r="KJ454" s="97"/>
      <c r="KK454" s="97"/>
      <c r="KL454" s="97"/>
      <c r="KM454" s="97"/>
      <c r="KN454" s="97"/>
      <c r="KO454" s="97"/>
      <c r="KP454" s="97"/>
      <c r="KQ454" s="97"/>
      <c r="KR454" s="97"/>
      <c r="KS454" s="97"/>
      <c r="KT454" s="97"/>
      <c r="KU454" s="97"/>
      <c r="KV454" s="97"/>
      <c r="KW454" s="97"/>
      <c r="KX454" s="97"/>
      <c r="KY454" s="97"/>
      <c r="KZ454" s="97"/>
      <c r="LA454" s="97"/>
      <c r="LB454" s="97"/>
      <c r="LC454" s="97"/>
      <c r="LD454" s="97"/>
      <c r="LE454" s="97"/>
      <c r="LF454" s="97"/>
      <c r="LG454" s="97"/>
      <c r="LH454" s="97"/>
      <c r="LI454" s="97"/>
      <c r="LJ454" s="97"/>
      <c r="LK454" s="97"/>
      <c r="LL454" s="97"/>
      <c r="LM454" s="97"/>
      <c r="LN454" s="97"/>
      <c r="LO454" s="97"/>
      <c r="LP454" s="97"/>
      <c r="LQ454" s="97"/>
      <c r="LR454" s="97"/>
      <c r="LS454" s="97"/>
      <c r="LT454" s="97"/>
      <c r="LU454" s="97"/>
      <c r="LV454" s="97"/>
      <c r="LW454" s="97"/>
      <c r="LX454" s="97"/>
      <c r="LY454" s="97"/>
      <c r="LZ454" s="97"/>
      <c r="MA454" s="97"/>
      <c r="MB454" s="97"/>
      <c r="MC454" s="97"/>
      <c r="MD454" s="97"/>
      <c r="ME454" s="97"/>
      <c r="MF454" s="97"/>
      <c r="MG454" s="97"/>
      <c r="MH454" s="97"/>
      <c r="MI454" s="97"/>
      <c r="MJ454" s="97"/>
      <c r="MK454" s="97"/>
      <c r="ML454" s="97"/>
      <c r="MM454" s="97"/>
      <c r="MN454" s="97"/>
      <c r="MO454" s="97"/>
      <c r="MP454" s="97"/>
      <c r="MQ454" s="97"/>
      <c r="MR454" s="97"/>
      <c r="MS454" s="97"/>
      <c r="MT454" s="97"/>
      <c r="MU454" s="97"/>
      <c r="MV454" s="97"/>
      <c r="MW454" s="97"/>
      <c r="MX454" s="97"/>
      <c r="MY454" s="97"/>
      <c r="MZ454" s="97"/>
      <c r="NA454" s="97"/>
      <c r="NB454" s="97"/>
      <c r="NC454" s="97"/>
      <c r="ND454" s="97"/>
      <c r="NE454" s="97"/>
      <c r="NF454" s="97"/>
      <c r="NG454" s="97"/>
      <c r="NH454" s="97"/>
      <c r="NI454" s="97"/>
      <c r="NJ454" s="97"/>
      <c r="NK454" s="97"/>
      <c r="NL454" s="97"/>
      <c r="NM454" s="97"/>
      <c r="NN454" s="97"/>
      <c r="NO454" s="97"/>
      <c r="NP454" s="97"/>
      <c r="NQ454" s="97"/>
      <c r="NR454" s="97"/>
      <c r="NS454" s="97"/>
      <c r="NT454" s="97"/>
      <c r="NU454" s="97"/>
      <c r="NV454" s="97"/>
      <c r="NW454" s="97"/>
      <c r="NX454" s="97"/>
      <c r="NY454" s="97"/>
      <c r="NZ454" s="97"/>
      <c r="OA454" s="97"/>
      <c r="OB454" s="97"/>
      <c r="OC454" s="97"/>
      <c r="OD454" s="97"/>
      <c r="OE454" s="97"/>
      <c r="OF454" s="97"/>
      <c r="OG454" s="97"/>
      <c r="OH454" s="97"/>
      <c r="OI454" s="97"/>
      <c r="OJ454" s="97"/>
      <c r="OK454" s="97"/>
      <c r="OL454" s="97"/>
      <c r="OM454" s="97"/>
      <c r="ON454" s="97"/>
      <c r="OO454" s="97"/>
      <c r="OP454" s="97"/>
      <c r="OQ454" s="97"/>
      <c r="OR454" s="97"/>
      <c r="OS454" s="97"/>
      <c r="OT454" s="97"/>
      <c r="OU454" s="97"/>
      <c r="OV454" s="97"/>
      <c r="OW454" s="97"/>
      <c r="OX454" s="97"/>
      <c r="OY454" s="97"/>
      <c r="OZ454" s="97"/>
      <c r="PA454" s="97"/>
      <c r="PB454" s="97"/>
      <c r="PC454" s="97"/>
      <c r="PD454" s="97"/>
      <c r="PE454" s="97"/>
      <c r="PF454" s="97"/>
      <c r="PG454" s="97"/>
      <c r="PH454" s="97"/>
      <c r="PI454" s="97"/>
      <c r="PJ454" s="97"/>
      <c r="PK454" s="97"/>
      <c r="PL454" s="97"/>
      <c r="PM454" s="97"/>
      <c r="PN454" s="97"/>
      <c r="PO454" s="97"/>
      <c r="PP454" s="97"/>
      <c r="PQ454" s="97"/>
      <c r="PR454" s="97"/>
      <c r="PS454" s="97"/>
      <c r="PT454" s="97"/>
      <c r="PU454" s="97"/>
      <c r="PV454" s="97"/>
      <c r="PW454" s="97"/>
      <c r="PX454" s="97"/>
      <c r="PY454" s="97"/>
      <c r="PZ454" s="97"/>
      <c r="QA454" s="97"/>
      <c r="QB454" s="97"/>
      <c r="QC454" s="97"/>
      <c r="QD454" s="97"/>
      <c r="QE454" s="97"/>
      <c r="QF454" s="97"/>
      <c r="QG454" s="97"/>
      <c r="QH454" s="97"/>
      <c r="QI454" s="97"/>
      <c r="QJ454" s="97"/>
      <c r="QK454" s="97"/>
      <c r="QL454" s="97"/>
      <c r="QM454" s="97"/>
      <c r="QN454" s="97"/>
      <c r="QO454" s="97"/>
      <c r="QP454" s="97"/>
      <c r="QQ454" s="97"/>
      <c r="QR454" s="97"/>
      <c r="QS454" s="97"/>
      <c r="QT454" s="97"/>
      <c r="QU454" s="97"/>
      <c r="QV454" s="97"/>
      <c r="QW454" s="97"/>
      <c r="QX454" s="97"/>
      <c r="QY454" s="97"/>
      <c r="QZ454" s="97"/>
      <c r="RA454" s="97"/>
      <c r="RB454" s="97"/>
      <c r="RC454" s="97"/>
      <c r="RD454" s="97"/>
      <c r="RE454" s="97"/>
      <c r="RF454" s="97"/>
      <c r="RG454" s="97"/>
      <c r="RH454" s="97"/>
      <c r="RI454" s="97"/>
      <c r="RJ454" s="97"/>
      <c r="RK454" s="97"/>
      <c r="RL454" s="97"/>
      <c r="RM454" s="97"/>
      <c r="RN454" s="97"/>
      <c r="RO454" s="97"/>
      <c r="RP454" s="97"/>
      <c r="RQ454" s="97"/>
      <c r="RR454" s="97"/>
      <c r="RS454" s="97"/>
      <c r="RT454" s="97"/>
      <c r="RU454" s="97"/>
      <c r="RV454" s="97"/>
      <c r="RW454" s="97"/>
      <c r="RX454" s="97"/>
      <c r="RY454" s="97"/>
      <c r="RZ454" s="97"/>
      <c r="SA454" s="97"/>
      <c r="SB454" s="97"/>
      <c r="SC454" s="97"/>
      <c r="SD454" s="97"/>
      <c r="SE454" s="97"/>
      <c r="SF454" s="97"/>
      <c r="SG454" s="97"/>
      <c r="SH454" s="97"/>
      <c r="SI454" s="97"/>
      <c r="SJ454" s="97"/>
      <c r="SK454" s="97"/>
      <c r="SL454" s="97"/>
      <c r="SM454" s="97"/>
      <c r="SN454" s="97"/>
      <c r="SO454" s="97"/>
      <c r="SP454" s="97"/>
      <c r="SQ454" s="97"/>
      <c r="SR454" s="97"/>
      <c r="SS454" s="97"/>
      <c r="ST454" s="97"/>
      <c r="SU454" s="97"/>
      <c r="SV454" s="97"/>
      <c r="SW454" s="97"/>
      <c r="SX454" s="97"/>
      <c r="SY454" s="97"/>
      <c r="SZ454" s="97"/>
      <c r="TA454" s="97"/>
      <c r="TB454" s="97"/>
      <c r="TC454" s="97"/>
      <c r="TD454" s="97"/>
      <c r="TE454" s="97"/>
      <c r="TF454" s="97"/>
      <c r="TG454" s="97"/>
      <c r="TH454" s="97"/>
      <c r="TI454" s="97"/>
      <c r="TJ454" s="97"/>
      <c r="TK454" s="97"/>
      <c r="TL454" s="97"/>
      <c r="TM454" s="97"/>
      <c r="TN454" s="97"/>
      <c r="TO454" s="97"/>
      <c r="TP454" s="97"/>
      <c r="TQ454" s="97"/>
      <c r="TR454" s="97"/>
      <c r="TS454" s="97"/>
      <c r="TT454" s="97"/>
      <c r="TU454" s="97"/>
      <c r="TV454" s="97"/>
      <c r="TW454" s="97"/>
      <c r="TX454" s="97"/>
      <c r="TY454" s="97"/>
      <c r="TZ454" s="97"/>
      <c r="UA454" s="97"/>
      <c r="UB454" s="97"/>
      <c r="UC454" s="97"/>
      <c r="UD454" s="97"/>
      <c r="UE454" s="97"/>
      <c r="UF454" s="97"/>
      <c r="UG454" s="97"/>
      <c r="UH454" s="97"/>
      <c r="UI454" s="97"/>
      <c r="UJ454" s="97"/>
      <c r="UK454" s="97"/>
      <c r="UL454" s="97"/>
      <c r="UM454" s="97"/>
      <c r="UN454" s="97"/>
      <c r="UO454" s="97"/>
      <c r="UP454" s="97"/>
      <c r="UQ454" s="97"/>
      <c r="UR454" s="97"/>
      <c r="US454" s="97"/>
      <c r="UT454" s="97"/>
      <c r="UU454" s="97"/>
      <c r="UV454" s="97"/>
      <c r="UW454" s="97"/>
      <c r="UX454" s="97"/>
      <c r="UY454" s="97"/>
      <c r="UZ454" s="97"/>
      <c r="VA454" s="97"/>
      <c r="VB454" s="97"/>
      <c r="VC454" s="97"/>
      <c r="VD454" s="97"/>
      <c r="VE454" s="97"/>
      <c r="VF454" s="97"/>
    </row>
    <row r="455" spans="1:578" s="98" customFormat="1" ht="15">
      <c r="A455" s="84">
        <v>81</v>
      </c>
      <c r="B455" s="29" t="s">
        <v>43</v>
      </c>
      <c r="C455" s="85" t="s">
        <v>44</v>
      </c>
      <c r="D455" s="86">
        <v>203</v>
      </c>
      <c r="E455" s="85" t="s">
        <v>45</v>
      </c>
      <c r="F455" s="29" t="s">
        <v>46</v>
      </c>
      <c r="G455" s="29" t="s">
        <v>1090</v>
      </c>
      <c r="H455" s="26" t="s">
        <v>1091</v>
      </c>
      <c r="I455" s="89">
        <v>35232</v>
      </c>
      <c r="J455" s="90" t="s">
        <v>251</v>
      </c>
      <c r="K455" s="90"/>
      <c r="L455" s="88">
        <v>40</v>
      </c>
      <c r="M455" s="88" t="s">
        <v>54</v>
      </c>
      <c r="N455" s="88" t="s">
        <v>59</v>
      </c>
      <c r="O455" s="36" t="s">
        <v>1092</v>
      </c>
      <c r="P455" s="87" t="s">
        <v>1190</v>
      </c>
      <c r="Q455" s="87" t="s">
        <v>1150</v>
      </c>
      <c r="R455" s="88">
        <v>1</v>
      </c>
      <c r="S455" s="92">
        <v>10419</v>
      </c>
      <c r="T455" s="92">
        <v>600</v>
      </c>
      <c r="U455" s="92"/>
      <c r="V455" s="91">
        <f t="shared" si="176"/>
        <v>11019</v>
      </c>
      <c r="W455" s="92"/>
      <c r="X455" s="92"/>
      <c r="Y455" s="92">
        <f t="shared" si="177"/>
        <v>11019</v>
      </c>
      <c r="Z455" s="92">
        <v>788</v>
      </c>
      <c r="AA455" s="92">
        <v>468</v>
      </c>
      <c r="AB455" s="92">
        <f>102.68*5</f>
        <v>513.40000000000009</v>
      </c>
      <c r="AC455" s="92">
        <f t="shared" si="178"/>
        <v>1928.3249999999998</v>
      </c>
      <c r="AD455" s="92">
        <f t="shared" si="179"/>
        <v>330.57</v>
      </c>
      <c r="AE455" s="92">
        <f t="shared" si="180"/>
        <v>561.96899999999994</v>
      </c>
      <c r="AF455" s="92">
        <f t="shared" si="181"/>
        <v>220.38</v>
      </c>
      <c r="AG455" s="92">
        <f t="shared" si="182"/>
        <v>2045.8333333333335</v>
      </c>
      <c r="AH455" s="92">
        <f t="shared" si="183"/>
        <v>20458.333333333336</v>
      </c>
      <c r="AI455" s="92">
        <f t="shared" si="184"/>
        <v>6137.5</v>
      </c>
      <c r="AJ455" s="92">
        <f t="shared" si="185"/>
        <v>18216.449555555551</v>
      </c>
      <c r="AK455" s="92">
        <f t="shared" si="186"/>
        <v>218597.39466666663</v>
      </c>
      <c r="AL455" s="92"/>
      <c r="AM455" s="92"/>
      <c r="AN455" s="92"/>
      <c r="AO455" s="92"/>
      <c r="AP455" s="97"/>
      <c r="AQ455" s="94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7"/>
      <c r="BQ455" s="97"/>
      <c r="BR455" s="97"/>
      <c r="BS455" s="97"/>
      <c r="BT455" s="97"/>
      <c r="BU455" s="97"/>
      <c r="BV455" s="97"/>
      <c r="BW455" s="97"/>
      <c r="BX455" s="97"/>
      <c r="BY455" s="97"/>
      <c r="BZ455" s="97"/>
      <c r="CA455" s="97"/>
      <c r="CB455" s="97"/>
      <c r="CC455" s="97"/>
      <c r="CD455" s="97"/>
      <c r="CE455" s="97"/>
      <c r="CF455" s="97"/>
      <c r="CG455" s="97"/>
      <c r="CH455" s="97"/>
      <c r="CI455" s="97"/>
      <c r="CJ455" s="97"/>
      <c r="CK455" s="97"/>
      <c r="CL455" s="97"/>
      <c r="CM455" s="97"/>
      <c r="CN455" s="97"/>
      <c r="CO455" s="97"/>
      <c r="CP455" s="97"/>
      <c r="CQ455" s="97"/>
      <c r="CR455" s="97"/>
      <c r="CS455" s="97"/>
      <c r="CT455" s="97"/>
      <c r="CU455" s="97"/>
      <c r="CV455" s="97"/>
      <c r="CW455" s="97"/>
      <c r="CX455" s="97"/>
      <c r="CY455" s="97"/>
      <c r="CZ455" s="97"/>
      <c r="DA455" s="97"/>
      <c r="DB455" s="97"/>
      <c r="DC455" s="97"/>
      <c r="DD455" s="97"/>
      <c r="DE455" s="97"/>
      <c r="DF455" s="97"/>
      <c r="DG455" s="97"/>
      <c r="DH455" s="97"/>
      <c r="DI455" s="97"/>
      <c r="DJ455" s="97"/>
      <c r="DK455" s="97"/>
      <c r="DL455" s="97"/>
      <c r="DM455" s="97"/>
      <c r="DN455" s="97"/>
      <c r="DO455" s="97"/>
      <c r="DP455" s="97"/>
      <c r="DQ455" s="97"/>
      <c r="DR455" s="97"/>
      <c r="DS455" s="97"/>
      <c r="DT455" s="97"/>
      <c r="DU455" s="97"/>
      <c r="DV455" s="97"/>
      <c r="DW455" s="97"/>
      <c r="DX455" s="97"/>
      <c r="DY455" s="97"/>
      <c r="DZ455" s="97"/>
      <c r="EA455" s="97"/>
      <c r="EB455" s="97"/>
      <c r="EC455" s="97"/>
      <c r="ED455" s="97"/>
      <c r="EE455" s="97"/>
      <c r="EF455" s="97"/>
      <c r="EG455" s="97"/>
      <c r="EH455" s="97"/>
      <c r="EI455" s="97"/>
      <c r="EJ455" s="97"/>
      <c r="EK455" s="97"/>
      <c r="EL455" s="97"/>
      <c r="EM455" s="97"/>
      <c r="EN455" s="97"/>
      <c r="EO455" s="97"/>
      <c r="EP455" s="97"/>
      <c r="EQ455" s="97"/>
      <c r="ER455" s="97"/>
      <c r="ES455" s="97"/>
      <c r="ET455" s="97"/>
      <c r="EU455" s="97"/>
      <c r="EV455" s="97"/>
      <c r="EW455" s="97"/>
      <c r="EX455" s="97"/>
      <c r="EY455" s="97"/>
      <c r="EZ455" s="97"/>
      <c r="FA455" s="97"/>
      <c r="FB455" s="97"/>
      <c r="FC455" s="97"/>
      <c r="FD455" s="97"/>
      <c r="FE455" s="97"/>
      <c r="FF455" s="97"/>
      <c r="FG455" s="97"/>
      <c r="FH455" s="97"/>
      <c r="FI455" s="97"/>
      <c r="FJ455" s="97"/>
      <c r="FK455" s="97"/>
      <c r="FL455" s="97"/>
      <c r="FM455" s="97"/>
      <c r="FN455" s="97"/>
      <c r="FO455" s="97"/>
      <c r="FP455" s="97"/>
      <c r="FQ455" s="97"/>
      <c r="FR455" s="97"/>
      <c r="FS455" s="97"/>
      <c r="FT455" s="97"/>
      <c r="FU455" s="97"/>
      <c r="FV455" s="97"/>
      <c r="FW455" s="97"/>
      <c r="FX455" s="97"/>
      <c r="FY455" s="97"/>
      <c r="FZ455" s="97"/>
      <c r="GA455" s="97"/>
      <c r="GB455" s="97"/>
      <c r="GC455" s="97"/>
      <c r="GD455" s="97"/>
      <c r="GE455" s="97"/>
      <c r="GF455" s="97"/>
      <c r="GG455" s="97"/>
      <c r="GH455" s="97"/>
      <c r="GI455" s="97"/>
      <c r="GJ455" s="97"/>
      <c r="GK455" s="97"/>
      <c r="GL455" s="97"/>
      <c r="GM455" s="97"/>
      <c r="GN455" s="97"/>
      <c r="GO455" s="97"/>
      <c r="GP455" s="97"/>
      <c r="GQ455" s="97"/>
      <c r="GR455" s="97"/>
      <c r="GS455" s="97"/>
      <c r="GT455" s="97"/>
      <c r="GU455" s="97"/>
      <c r="GV455" s="97"/>
      <c r="GW455" s="97"/>
      <c r="GX455" s="97"/>
      <c r="GY455" s="97"/>
      <c r="GZ455" s="97"/>
      <c r="HA455" s="97"/>
      <c r="HB455" s="97"/>
      <c r="HC455" s="97"/>
      <c r="HD455" s="97"/>
      <c r="HE455" s="97"/>
      <c r="HF455" s="97"/>
      <c r="HG455" s="97"/>
      <c r="HH455" s="97"/>
      <c r="HI455" s="97"/>
      <c r="HJ455" s="97"/>
      <c r="HK455" s="97"/>
      <c r="HL455" s="97"/>
      <c r="HM455" s="97"/>
      <c r="HN455" s="97"/>
      <c r="HO455" s="97"/>
      <c r="HP455" s="97"/>
      <c r="HQ455" s="97"/>
      <c r="HR455" s="97"/>
      <c r="HS455" s="97"/>
      <c r="HT455" s="97"/>
      <c r="HU455" s="97"/>
      <c r="HV455" s="97"/>
      <c r="HW455" s="97"/>
      <c r="HX455" s="97"/>
      <c r="HY455" s="97"/>
      <c r="HZ455" s="97"/>
      <c r="IA455" s="97"/>
      <c r="IB455" s="97"/>
      <c r="IC455" s="97"/>
      <c r="ID455" s="97"/>
      <c r="IE455" s="97"/>
      <c r="IF455" s="97"/>
      <c r="IG455" s="97"/>
      <c r="IH455" s="97"/>
      <c r="II455" s="97"/>
      <c r="IJ455" s="97"/>
      <c r="IK455" s="97"/>
      <c r="IL455" s="97"/>
      <c r="IM455" s="97"/>
      <c r="IN455" s="97"/>
      <c r="IO455" s="97"/>
      <c r="IP455" s="97"/>
      <c r="IQ455" s="97"/>
      <c r="IR455" s="97"/>
      <c r="IS455" s="97"/>
      <c r="IT455" s="97"/>
      <c r="IU455" s="97"/>
      <c r="IV455" s="97"/>
      <c r="IW455" s="97"/>
      <c r="IX455" s="97"/>
      <c r="IY455" s="97"/>
      <c r="IZ455" s="97"/>
      <c r="JA455" s="97"/>
      <c r="JB455" s="97"/>
      <c r="JC455" s="97"/>
      <c r="JD455" s="97"/>
      <c r="JE455" s="97"/>
      <c r="JF455" s="97"/>
      <c r="JG455" s="97"/>
      <c r="JH455" s="97"/>
      <c r="JI455" s="97"/>
      <c r="JJ455" s="97"/>
      <c r="JK455" s="97"/>
      <c r="JL455" s="97"/>
      <c r="JM455" s="97"/>
      <c r="JN455" s="97"/>
      <c r="JO455" s="97"/>
      <c r="JP455" s="97"/>
      <c r="JQ455" s="97"/>
      <c r="JR455" s="97"/>
      <c r="JS455" s="97"/>
      <c r="JT455" s="97"/>
      <c r="JU455" s="97"/>
      <c r="JV455" s="97"/>
      <c r="JW455" s="97"/>
      <c r="JX455" s="97"/>
      <c r="JY455" s="97"/>
      <c r="JZ455" s="97"/>
      <c r="KA455" s="97"/>
      <c r="KB455" s="97"/>
      <c r="KC455" s="97"/>
      <c r="KD455" s="97"/>
      <c r="KE455" s="97"/>
      <c r="KF455" s="97"/>
      <c r="KG455" s="97"/>
      <c r="KH455" s="97"/>
      <c r="KI455" s="97"/>
      <c r="KJ455" s="97"/>
      <c r="KK455" s="97"/>
      <c r="KL455" s="97"/>
      <c r="KM455" s="97"/>
      <c r="KN455" s="97"/>
      <c r="KO455" s="97"/>
      <c r="KP455" s="97"/>
      <c r="KQ455" s="97"/>
      <c r="KR455" s="97"/>
      <c r="KS455" s="97"/>
      <c r="KT455" s="97"/>
      <c r="KU455" s="97"/>
      <c r="KV455" s="97"/>
      <c r="KW455" s="97"/>
      <c r="KX455" s="97"/>
      <c r="KY455" s="97"/>
      <c r="KZ455" s="97"/>
      <c r="LA455" s="97"/>
      <c r="LB455" s="97"/>
      <c r="LC455" s="97"/>
      <c r="LD455" s="97"/>
      <c r="LE455" s="97"/>
      <c r="LF455" s="97"/>
      <c r="LG455" s="97"/>
      <c r="LH455" s="97"/>
      <c r="LI455" s="97"/>
      <c r="LJ455" s="97"/>
      <c r="LK455" s="97"/>
      <c r="LL455" s="97"/>
      <c r="LM455" s="97"/>
      <c r="LN455" s="97"/>
      <c r="LO455" s="97"/>
      <c r="LP455" s="97"/>
      <c r="LQ455" s="97"/>
      <c r="LR455" s="97"/>
      <c r="LS455" s="97"/>
      <c r="LT455" s="97"/>
      <c r="LU455" s="97"/>
      <c r="LV455" s="97"/>
      <c r="LW455" s="97"/>
      <c r="LX455" s="97"/>
      <c r="LY455" s="97"/>
      <c r="LZ455" s="97"/>
      <c r="MA455" s="97"/>
      <c r="MB455" s="97"/>
      <c r="MC455" s="97"/>
      <c r="MD455" s="97"/>
      <c r="ME455" s="97"/>
      <c r="MF455" s="97"/>
      <c r="MG455" s="97"/>
      <c r="MH455" s="97"/>
      <c r="MI455" s="97"/>
      <c r="MJ455" s="97"/>
      <c r="MK455" s="97"/>
      <c r="ML455" s="97"/>
      <c r="MM455" s="97"/>
      <c r="MN455" s="97"/>
      <c r="MO455" s="97"/>
      <c r="MP455" s="97"/>
      <c r="MQ455" s="97"/>
      <c r="MR455" s="97"/>
      <c r="MS455" s="97"/>
      <c r="MT455" s="97"/>
      <c r="MU455" s="97"/>
      <c r="MV455" s="97"/>
      <c r="MW455" s="97"/>
      <c r="MX455" s="97"/>
      <c r="MY455" s="97"/>
      <c r="MZ455" s="97"/>
      <c r="NA455" s="97"/>
      <c r="NB455" s="97"/>
      <c r="NC455" s="97"/>
      <c r="ND455" s="97"/>
      <c r="NE455" s="97"/>
      <c r="NF455" s="97"/>
      <c r="NG455" s="97"/>
      <c r="NH455" s="97"/>
      <c r="NI455" s="97"/>
      <c r="NJ455" s="97"/>
      <c r="NK455" s="97"/>
      <c r="NL455" s="97"/>
      <c r="NM455" s="97"/>
      <c r="NN455" s="97"/>
      <c r="NO455" s="97"/>
      <c r="NP455" s="97"/>
      <c r="NQ455" s="97"/>
      <c r="NR455" s="97"/>
      <c r="NS455" s="97"/>
      <c r="NT455" s="97"/>
      <c r="NU455" s="97"/>
      <c r="NV455" s="97"/>
      <c r="NW455" s="97"/>
      <c r="NX455" s="97"/>
      <c r="NY455" s="97"/>
      <c r="NZ455" s="97"/>
      <c r="OA455" s="97"/>
      <c r="OB455" s="97"/>
      <c r="OC455" s="97"/>
      <c r="OD455" s="97"/>
      <c r="OE455" s="97"/>
      <c r="OF455" s="97"/>
      <c r="OG455" s="97"/>
      <c r="OH455" s="97"/>
      <c r="OI455" s="97"/>
      <c r="OJ455" s="97"/>
      <c r="OK455" s="97"/>
      <c r="OL455" s="97"/>
      <c r="OM455" s="97"/>
      <c r="ON455" s="97"/>
      <c r="OO455" s="97"/>
      <c r="OP455" s="97"/>
      <c r="OQ455" s="97"/>
      <c r="OR455" s="97"/>
      <c r="OS455" s="97"/>
      <c r="OT455" s="97"/>
      <c r="OU455" s="97"/>
      <c r="OV455" s="97"/>
      <c r="OW455" s="97"/>
      <c r="OX455" s="97"/>
      <c r="OY455" s="97"/>
      <c r="OZ455" s="97"/>
      <c r="PA455" s="97"/>
      <c r="PB455" s="97"/>
      <c r="PC455" s="97"/>
      <c r="PD455" s="97"/>
      <c r="PE455" s="97"/>
      <c r="PF455" s="97"/>
      <c r="PG455" s="97"/>
      <c r="PH455" s="97"/>
      <c r="PI455" s="97"/>
      <c r="PJ455" s="97"/>
      <c r="PK455" s="97"/>
      <c r="PL455" s="97"/>
      <c r="PM455" s="97"/>
      <c r="PN455" s="97"/>
      <c r="PO455" s="97"/>
      <c r="PP455" s="97"/>
      <c r="PQ455" s="97"/>
      <c r="PR455" s="97"/>
      <c r="PS455" s="97"/>
      <c r="PT455" s="97"/>
      <c r="PU455" s="97"/>
      <c r="PV455" s="97"/>
      <c r="PW455" s="97"/>
      <c r="PX455" s="97"/>
      <c r="PY455" s="97"/>
      <c r="PZ455" s="97"/>
      <c r="QA455" s="97"/>
      <c r="QB455" s="97"/>
      <c r="QC455" s="97"/>
      <c r="QD455" s="97"/>
      <c r="QE455" s="97"/>
      <c r="QF455" s="97"/>
      <c r="QG455" s="97"/>
      <c r="QH455" s="97"/>
      <c r="QI455" s="97"/>
      <c r="QJ455" s="97"/>
      <c r="QK455" s="97"/>
      <c r="QL455" s="97"/>
      <c r="QM455" s="97"/>
      <c r="QN455" s="97"/>
      <c r="QO455" s="97"/>
      <c r="QP455" s="97"/>
      <c r="QQ455" s="97"/>
      <c r="QR455" s="97"/>
      <c r="QS455" s="97"/>
      <c r="QT455" s="97"/>
      <c r="QU455" s="97"/>
      <c r="QV455" s="97"/>
      <c r="QW455" s="97"/>
      <c r="QX455" s="97"/>
      <c r="QY455" s="97"/>
      <c r="QZ455" s="97"/>
      <c r="RA455" s="97"/>
      <c r="RB455" s="97"/>
      <c r="RC455" s="97"/>
      <c r="RD455" s="97"/>
      <c r="RE455" s="97"/>
      <c r="RF455" s="97"/>
      <c r="RG455" s="97"/>
      <c r="RH455" s="97"/>
      <c r="RI455" s="97"/>
      <c r="RJ455" s="97"/>
      <c r="RK455" s="97"/>
      <c r="RL455" s="97"/>
      <c r="RM455" s="97"/>
      <c r="RN455" s="97"/>
      <c r="RO455" s="97"/>
      <c r="RP455" s="97"/>
      <c r="RQ455" s="97"/>
      <c r="RR455" s="97"/>
      <c r="RS455" s="97"/>
      <c r="RT455" s="97"/>
      <c r="RU455" s="97"/>
      <c r="RV455" s="97"/>
      <c r="RW455" s="97"/>
      <c r="RX455" s="97"/>
      <c r="RY455" s="97"/>
      <c r="RZ455" s="97"/>
      <c r="SA455" s="97"/>
      <c r="SB455" s="97"/>
      <c r="SC455" s="97"/>
      <c r="SD455" s="97"/>
      <c r="SE455" s="97"/>
      <c r="SF455" s="97"/>
      <c r="SG455" s="97"/>
      <c r="SH455" s="97"/>
      <c r="SI455" s="97"/>
      <c r="SJ455" s="97"/>
      <c r="SK455" s="97"/>
      <c r="SL455" s="97"/>
      <c r="SM455" s="97"/>
      <c r="SN455" s="97"/>
      <c r="SO455" s="97"/>
      <c r="SP455" s="97"/>
      <c r="SQ455" s="97"/>
      <c r="SR455" s="97"/>
      <c r="SS455" s="97"/>
      <c r="ST455" s="97"/>
      <c r="SU455" s="97"/>
      <c r="SV455" s="97"/>
      <c r="SW455" s="97"/>
      <c r="SX455" s="97"/>
      <c r="SY455" s="97"/>
      <c r="SZ455" s="97"/>
      <c r="TA455" s="97"/>
      <c r="TB455" s="97"/>
      <c r="TC455" s="97"/>
      <c r="TD455" s="97"/>
      <c r="TE455" s="97"/>
      <c r="TF455" s="97"/>
      <c r="TG455" s="97"/>
      <c r="TH455" s="97"/>
      <c r="TI455" s="97"/>
      <c r="TJ455" s="97"/>
      <c r="TK455" s="97"/>
      <c r="TL455" s="97"/>
      <c r="TM455" s="97"/>
      <c r="TN455" s="97"/>
      <c r="TO455" s="97"/>
      <c r="TP455" s="97"/>
      <c r="TQ455" s="97"/>
      <c r="TR455" s="97"/>
      <c r="TS455" s="97"/>
      <c r="TT455" s="97"/>
      <c r="TU455" s="97"/>
      <c r="TV455" s="97"/>
      <c r="TW455" s="97"/>
      <c r="TX455" s="97"/>
      <c r="TY455" s="97"/>
      <c r="TZ455" s="97"/>
      <c r="UA455" s="97"/>
      <c r="UB455" s="97"/>
      <c r="UC455" s="97"/>
      <c r="UD455" s="97"/>
      <c r="UE455" s="97"/>
      <c r="UF455" s="97"/>
      <c r="UG455" s="97"/>
      <c r="UH455" s="97"/>
      <c r="UI455" s="97"/>
      <c r="UJ455" s="97"/>
      <c r="UK455" s="97"/>
      <c r="UL455" s="97"/>
      <c r="UM455" s="97"/>
      <c r="UN455" s="97"/>
      <c r="UO455" s="97"/>
      <c r="UP455" s="97"/>
      <c r="UQ455" s="97"/>
      <c r="UR455" s="97"/>
      <c r="US455" s="97"/>
      <c r="UT455" s="97"/>
      <c r="UU455" s="97"/>
      <c r="UV455" s="97"/>
      <c r="UW455" s="97"/>
      <c r="UX455" s="97"/>
      <c r="UY455" s="97"/>
      <c r="UZ455" s="97"/>
      <c r="VA455" s="97"/>
      <c r="VB455" s="97"/>
      <c r="VC455" s="97"/>
      <c r="VD455" s="97"/>
      <c r="VE455" s="97"/>
      <c r="VF455" s="97"/>
    </row>
    <row r="456" spans="1:578" s="98" customFormat="1" ht="15">
      <c r="A456" s="84">
        <v>82</v>
      </c>
      <c r="B456" s="29" t="s">
        <v>43</v>
      </c>
      <c r="C456" s="85" t="s">
        <v>44</v>
      </c>
      <c r="D456" s="86">
        <v>203</v>
      </c>
      <c r="E456" s="85" t="s">
        <v>45</v>
      </c>
      <c r="F456" s="29" t="s">
        <v>46</v>
      </c>
      <c r="G456" s="35" t="s">
        <v>1093</v>
      </c>
      <c r="H456" s="26" t="s">
        <v>1094</v>
      </c>
      <c r="I456" s="89">
        <v>43450</v>
      </c>
      <c r="J456" s="90"/>
      <c r="K456" s="90">
        <v>18</v>
      </c>
      <c r="L456" s="88">
        <v>40</v>
      </c>
      <c r="M456" s="88" t="s">
        <v>54</v>
      </c>
      <c r="N456" s="88" t="s">
        <v>50</v>
      </c>
      <c r="O456" s="36" t="s">
        <v>1210</v>
      </c>
      <c r="P456" s="87" t="s">
        <v>1190</v>
      </c>
      <c r="Q456" s="87" t="s">
        <v>1150</v>
      </c>
      <c r="R456" s="88">
        <v>1</v>
      </c>
      <c r="S456" s="91">
        <v>29714</v>
      </c>
      <c r="T456" s="91"/>
      <c r="U456" s="91"/>
      <c r="V456" s="91">
        <f t="shared" si="176"/>
        <v>29714</v>
      </c>
      <c r="W456" s="92"/>
      <c r="X456" s="92"/>
      <c r="Y456" s="92">
        <f t="shared" si="177"/>
        <v>29714</v>
      </c>
      <c r="Z456" s="91">
        <v>1465</v>
      </c>
      <c r="AA456" s="91">
        <v>987</v>
      </c>
      <c r="AB456" s="93"/>
      <c r="AC456" s="92">
        <f t="shared" si="178"/>
        <v>5199.95</v>
      </c>
      <c r="AD456" s="92">
        <f t="shared" si="179"/>
        <v>891.42</v>
      </c>
      <c r="AE456" s="92">
        <f t="shared" si="180"/>
        <v>1515.414</v>
      </c>
      <c r="AF456" s="92">
        <f t="shared" si="181"/>
        <v>594.28</v>
      </c>
      <c r="AG456" s="92">
        <f t="shared" si="182"/>
        <v>5361</v>
      </c>
      <c r="AH456" s="92">
        <f t="shared" si="183"/>
        <v>53610</v>
      </c>
      <c r="AI456" s="92">
        <f t="shared" si="184"/>
        <v>16083</v>
      </c>
      <c r="AJ456" s="92">
        <f t="shared" si="185"/>
        <v>46621.563999999991</v>
      </c>
      <c r="AK456" s="92">
        <f t="shared" si="186"/>
        <v>559458.76799999992</v>
      </c>
      <c r="AL456" s="92"/>
      <c r="AM456" s="92"/>
      <c r="AN456" s="92"/>
      <c r="AO456" s="92"/>
      <c r="AP456" s="97"/>
      <c r="AQ456" s="94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7"/>
      <c r="BQ456" s="97"/>
      <c r="BR456" s="97"/>
      <c r="BS456" s="97"/>
      <c r="BT456" s="97"/>
      <c r="BU456" s="97"/>
      <c r="BV456" s="97"/>
      <c r="BW456" s="97"/>
      <c r="BX456" s="97"/>
      <c r="BY456" s="97"/>
      <c r="BZ456" s="97"/>
      <c r="CA456" s="97"/>
      <c r="CB456" s="97"/>
      <c r="CC456" s="97"/>
      <c r="CD456" s="97"/>
      <c r="CE456" s="97"/>
      <c r="CF456" s="97"/>
      <c r="CG456" s="97"/>
      <c r="CH456" s="97"/>
      <c r="CI456" s="97"/>
      <c r="CJ456" s="97"/>
      <c r="CK456" s="97"/>
      <c r="CL456" s="97"/>
      <c r="CM456" s="97"/>
      <c r="CN456" s="97"/>
      <c r="CO456" s="97"/>
      <c r="CP456" s="97"/>
      <c r="CQ456" s="97"/>
      <c r="CR456" s="97"/>
      <c r="CS456" s="97"/>
      <c r="CT456" s="97"/>
      <c r="CU456" s="97"/>
      <c r="CV456" s="97"/>
      <c r="CW456" s="97"/>
      <c r="CX456" s="97"/>
      <c r="CY456" s="97"/>
      <c r="CZ456" s="97"/>
      <c r="DA456" s="97"/>
      <c r="DB456" s="97"/>
      <c r="DC456" s="97"/>
      <c r="DD456" s="97"/>
      <c r="DE456" s="97"/>
      <c r="DF456" s="97"/>
      <c r="DG456" s="97"/>
      <c r="DH456" s="97"/>
      <c r="DI456" s="97"/>
      <c r="DJ456" s="97"/>
      <c r="DK456" s="97"/>
      <c r="DL456" s="97"/>
      <c r="DM456" s="97"/>
      <c r="DN456" s="97"/>
      <c r="DO456" s="97"/>
      <c r="DP456" s="97"/>
      <c r="DQ456" s="97"/>
      <c r="DR456" s="97"/>
      <c r="DS456" s="97"/>
      <c r="DT456" s="97"/>
      <c r="DU456" s="97"/>
      <c r="DV456" s="97"/>
      <c r="DW456" s="97"/>
      <c r="DX456" s="97"/>
      <c r="DY456" s="97"/>
      <c r="DZ456" s="97"/>
      <c r="EA456" s="97"/>
      <c r="EB456" s="97"/>
      <c r="EC456" s="97"/>
      <c r="ED456" s="97"/>
      <c r="EE456" s="97"/>
      <c r="EF456" s="97"/>
      <c r="EG456" s="97"/>
      <c r="EH456" s="97"/>
      <c r="EI456" s="97"/>
      <c r="EJ456" s="97"/>
      <c r="EK456" s="97"/>
      <c r="EL456" s="97"/>
      <c r="EM456" s="97"/>
      <c r="EN456" s="97"/>
      <c r="EO456" s="97"/>
      <c r="EP456" s="97"/>
      <c r="EQ456" s="97"/>
      <c r="ER456" s="97"/>
      <c r="ES456" s="97"/>
      <c r="ET456" s="97"/>
      <c r="EU456" s="97"/>
      <c r="EV456" s="97"/>
      <c r="EW456" s="97"/>
      <c r="EX456" s="97"/>
      <c r="EY456" s="97"/>
      <c r="EZ456" s="97"/>
      <c r="FA456" s="97"/>
      <c r="FB456" s="97"/>
      <c r="FC456" s="97"/>
      <c r="FD456" s="97"/>
      <c r="FE456" s="97"/>
      <c r="FF456" s="97"/>
      <c r="FG456" s="97"/>
      <c r="FH456" s="97"/>
      <c r="FI456" s="97"/>
      <c r="FJ456" s="97"/>
      <c r="FK456" s="97"/>
      <c r="FL456" s="97"/>
      <c r="FM456" s="97"/>
      <c r="FN456" s="97"/>
      <c r="FO456" s="97"/>
      <c r="FP456" s="97"/>
      <c r="FQ456" s="97"/>
      <c r="FR456" s="97"/>
      <c r="FS456" s="97"/>
      <c r="FT456" s="97"/>
      <c r="FU456" s="97"/>
      <c r="FV456" s="97"/>
      <c r="FW456" s="97"/>
      <c r="FX456" s="97"/>
      <c r="FY456" s="97"/>
      <c r="FZ456" s="97"/>
      <c r="GA456" s="97"/>
      <c r="GB456" s="97"/>
      <c r="GC456" s="97"/>
      <c r="GD456" s="97"/>
      <c r="GE456" s="97"/>
      <c r="GF456" s="97"/>
      <c r="GG456" s="97"/>
      <c r="GH456" s="97"/>
      <c r="GI456" s="97"/>
      <c r="GJ456" s="97"/>
      <c r="GK456" s="97"/>
      <c r="GL456" s="97"/>
      <c r="GM456" s="97"/>
      <c r="GN456" s="97"/>
      <c r="GO456" s="97"/>
      <c r="GP456" s="97"/>
      <c r="GQ456" s="97"/>
      <c r="GR456" s="97"/>
      <c r="GS456" s="97"/>
      <c r="GT456" s="97"/>
      <c r="GU456" s="97"/>
      <c r="GV456" s="97"/>
      <c r="GW456" s="97"/>
      <c r="GX456" s="97"/>
      <c r="GY456" s="97"/>
      <c r="GZ456" s="97"/>
      <c r="HA456" s="97"/>
      <c r="HB456" s="97"/>
      <c r="HC456" s="97"/>
      <c r="HD456" s="97"/>
      <c r="HE456" s="97"/>
      <c r="HF456" s="97"/>
      <c r="HG456" s="97"/>
      <c r="HH456" s="97"/>
      <c r="HI456" s="97"/>
      <c r="HJ456" s="97"/>
      <c r="HK456" s="97"/>
      <c r="HL456" s="97"/>
      <c r="HM456" s="97"/>
      <c r="HN456" s="97"/>
      <c r="HO456" s="97"/>
      <c r="HP456" s="97"/>
      <c r="HQ456" s="97"/>
      <c r="HR456" s="97"/>
      <c r="HS456" s="97"/>
      <c r="HT456" s="97"/>
      <c r="HU456" s="97"/>
      <c r="HV456" s="97"/>
      <c r="HW456" s="97"/>
      <c r="HX456" s="97"/>
      <c r="HY456" s="97"/>
      <c r="HZ456" s="97"/>
      <c r="IA456" s="97"/>
      <c r="IB456" s="97"/>
      <c r="IC456" s="97"/>
      <c r="ID456" s="97"/>
      <c r="IE456" s="97"/>
      <c r="IF456" s="97"/>
      <c r="IG456" s="97"/>
      <c r="IH456" s="97"/>
      <c r="II456" s="97"/>
      <c r="IJ456" s="97"/>
      <c r="IK456" s="97"/>
      <c r="IL456" s="97"/>
      <c r="IM456" s="97"/>
      <c r="IN456" s="97"/>
      <c r="IO456" s="97"/>
      <c r="IP456" s="97"/>
      <c r="IQ456" s="97"/>
      <c r="IR456" s="97"/>
      <c r="IS456" s="97"/>
      <c r="IT456" s="97"/>
      <c r="IU456" s="97"/>
      <c r="IV456" s="97"/>
      <c r="IW456" s="97"/>
      <c r="IX456" s="97"/>
      <c r="IY456" s="97"/>
      <c r="IZ456" s="97"/>
      <c r="JA456" s="97"/>
      <c r="JB456" s="97"/>
      <c r="JC456" s="97"/>
      <c r="JD456" s="97"/>
      <c r="JE456" s="97"/>
      <c r="JF456" s="97"/>
      <c r="JG456" s="97"/>
      <c r="JH456" s="97"/>
      <c r="JI456" s="97"/>
      <c r="JJ456" s="97"/>
      <c r="JK456" s="97"/>
      <c r="JL456" s="97"/>
      <c r="JM456" s="97"/>
      <c r="JN456" s="97"/>
      <c r="JO456" s="97"/>
      <c r="JP456" s="97"/>
      <c r="JQ456" s="97"/>
      <c r="JR456" s="97"/>
      <c r="JS456" s="97"/>
      <c r="JT456" s="97"/>
      <c r="JU456" s="97"/>
      <c r="JV456" s="97"/>
      <c r="JW456" s="97"/>
      <c r="JX456" s="97"/>
      <c r="JY456" s="97"/>
      <c r="JZ456" s="97"/>
      <c r="KA456" s="97"/>
      <c r="KB456" s="97"/>
      <c r="KC456" s="97"/>
      <c r="KD456" s="97"/>
      <c r="KE456" s="97"/>
      <c r="KF456" s="97"/>
      <c r="KG456" s="97"/>
      <c r="KH456" s="97"/>
      <c r="KI456" s="97"/>
      <c r="KJ456" s="97"/>
      <c r="KK456" s="97"/>
      <c r="KL456" s="97"/>
      <c r="KM456" s="97"/>
      <c r="KN456" s="97"/>
      <c r="KO456" s="97"/>
      <c r="KP456" s="97"/>
      <c r="KQ456" s="97"/>
      <c r="KR456" s="97"/>
      <c r="KS456" s="97"/>
      <c r="KT456" s="97"/>
      <c r="KU456" s="97"/>
      <c r="KV456" s="97"/>
      <c r="KW456" s="97"/>
      <c r="KX456" s="97"/>
      <c r="KY456" s="97"/>
      <c r="KZ456" s="97"/>
      <c r="LA456" s="97"/>
      <c r="LB456" s="97"/>
      <c r="LC456" s="97"/>
      <c r="LD456" s="97"/>
      <c r="LE456" s="97"/>
      <c r="LF456" s="97"/>
      <c r="LG456" s="97"/>
      <c r="LH456" s="97"/>
      <c r="LI456" s="97"/>
      <c r="LJ456" s="97"/>
      <c r="LK456" s="97"/>
      <c r="LL456" s="97"/>
      <c r="LM456" s="97"/>
      <c r="LN456" s="97"/>
      <c r="LO456" s="97"/>
      <c r="LP456" s="97"/>
      <c r="LQ456" s="97"/>
      <c r="LR456" s="97"/>
      <c r="LS456" s="97"/>
      <c r="LT456" s="97"/>
      <c r="LU456" s="97"/>
      <c r="LV456" s="97"/>
      <c r="LW456" s="97"/>
      <c r="LX456" s="97"/>
      <c r="LY456" s="97"/>
      <c r="LZ456" s="97"/>
      <c r="MA456" s="97"/>
      <c r="MB456" s="97"/>
      <c r="MC456" s="97"/>
      <c r="MD456" s="97"/>
      <c r="ME456" s="97"/>
      <c r="MF456" s="97"/>
      <c r="MG456" s="97"/>
      <c r="MH456" s="97"/>
      <c r="MI456" s="97"/>
      <c r="MJ456" s="97"/>
      <c r="MK456" s="97"/>
      <c r="ML456" s="97"/>
      <c r="MM456" s="97"/>
      <c r="MN456" s="97"/>
      <c r="MO456" s="97"/>
      <c r="MP456" s="97"/>
      <c r="MQ456" s="97"/>
      <c r="MR456" s="97"/>
      <c r="MS456" s="97"/>
      <c r="MT456" s="97"/>
      <c r="MU456" s="97"/>
      <c r="MV456" s="97"/>
      <c r="MW456" s="97"/>
      <c r="MX456" s="97"/>
      <c r="MY456" s="97"/>
      <c r="MZ456" s="97"/>
      <c r="NA456" s="97"/>
      <c r="NB456" s="97"/>
      <c r="NC456" s="97"/>
      <c r="ND456" s="97"/>
      <c r="NE456" s="97"/>
      <c r="NF456" s="97"/>
      <c r="NG456" s="97"/>
      <c r="NH456" s="97"/>
      <c r="NI456" s="97"/>
      <c r="NJ456" s="97"/>
      <c r="NK456" s="97"/>
      <c r="NL456" s="97"/>
      <c r="NM456" s="97"/>
      <c r="NN456" s="97"/>
      <c r="NO456" s="97"/>
      <c r="NP456" s="97"/>
      <c r="NQ456" s="97"/>
      <c r="NR456" s="97"/>
      <c r="NS456" s="97"/>
      <c r="NT456" s="97"/>
      <c r="NU456" s="97"/>
      <c r="NV456" s="97"/>
      <c r="NW456" s="97"/>
      <c r="NX456" s="97"/>
      <c r="NY456" s="97"/>
      <c r="NZ456" s="97"/>
      <c r="OA456" s="97"/>
      <c r="OB456" s="97"/>
      <c r="OC456" s="97"/>
      <c r="OD456" s="97"/>
      <c r="OE456" s="97"/>
      <c r="OF456" s="97"/>
      <c r="OG456" s="97"/>
      <c r="OH456" s="97"/>
      <c r="OI456" s="97"/>
      <c r="OJ456" s="97"/>
      <c r="OK456" s="97"/>
      <c r="OL456" s="97"/>
      <c r="OM456" s="97"/>
      <c r="ON456" s="97"/>
      <c r="OO456" s="97"/>
      <c r="OP456" s="97"/>
      <c r="OQ456" s="97"/>
      <c r="OR456" s="97"/>
      <c r="OS456" s="97"/>
      <c r="OT456" s="97"/>
      <c r="OU456" s="97"/>
      <c r="OV456" s="97"/>
      <c r="OW456" s="97"/>
      <c r="OX456" s="97"/>
      <c r="OY456" s="97"/>
      <c r="OZ456" s="97"/>
      <c r="PA456" s="97"/>
      <c r="PB456" s="97"/>
      <c r="PC456" s="97"/>
      <c r="PD456" s="97"/>
      <c r="PE456" s="97"/>
      <c r="PF456" s="97"/>
      <c r="PG456" s="97"/>
      <c r="PH456" s="97"/>
      <c r="PI456" s="97"/>
      <c r="PJ456" s="97"/>
      <c r="PK456" s="97"/>
      <c r="PL456" s="97"/>
      <c r="PM456" s="97"/>
      <c r="PN456" s="97"/>
      <c r="PO456" s="97"/>
      <c r="PP456" s="97"/>
      <c r="PQ456" s="97"/>
      <c r="PR456" s="97"/>
      <c r="PS456" s="97"/>
      <c r="PT456" s="97"/>
      <c r="PU456" s="97"/>
      <c r="PV456" s="97"/>
      <c r="PW456" s="97"/>
      <c r="PX456" s="97"/>
      <c r="PY456" s="97"/>
      <c r="PZ456" s="97"/>
      <c r="QA456" s="97"/>
      <c r="QB456" s="97"/>
      <c r="QC456" s="97"/>
      <c r="QD456" s="97"/>
      <c r="QE456" s="97"/>
      <c r="QF456" s="97"/>
      <c r="QG456" s="97"/>
      <c r="QH456" s="97"/>
      <c r="QI456" s="97"/>
      <c r="QJ456" s="97"/>
      <c r="QK456" s="97"/>
      <c r="QL456" s="97"/>
      <c r="QM456" s="97"/>
      <c r="QN456" s="97"/>
      <c r="QO456" s="97"/>
      <c r="QP456" s="97"/>
      <c r="QQ456" s="97"/>
      <c r="QR456" s="97"/>
      <c r="QS456" s="97"/>
      <c r="QT456" s="97"/>
      <c r="QU456" s="97"/>
      <c r="QV456" s="97"/>
      <c r="QW456" s="97"/>
      <c r="QX456" s="97"/>
      <c r="QY456" s="97"/>
      <c r="QZ456" s="97"/>
      <c r="RA456" s="97"/>
      <c r="RB456" s="97"/>
      <c r="RC456" s="97"/>
      <c r="RD456" s="97"/>
      <c r="RE456" s="97"/>
      <c r="RF456" s="97"/>
      <c r="RG456" s="97"/>
      <c r="RH456" s="97"/>
      <c r="RI456" s="97"/>
      <c r="RJ456" s="97"/>
      <c r="RK456" s="97"/>
      <c r="RL456" s="97"/>
      <c r="RM456" s="97"/>
      <c r="RN456" s="97"/>
      <c r="RO456" s="97"/>
      <c r="RP456" s="97"/>
      <c r="RQ456" s="97"/>
      <c r="RR456" s="97"/>
      <c r="RS456" s="97"/>
      <c r="RT456" s="97"/>
      <c r="RU456" s="97"/>
      <c r="RV456" s="97"/>
      <c r="RW456" s="97"/>
      <c r="RX456" s="97"/>
      <c r="RY456" s="97"/>
      <c r="RZ456" s="97"/>
      <c r="SA456" s="97"/>
      <c r="SB456" s="97"/>
      <c r="SC456" s="97"/>
      <c r="SD456" s="97"/>
      <c r="SE456" s="97"/>
      <c r="SF456" s="97"/>
      <c r="SG456" s="97"/>
      <c r="SH456" s="97"/>
      <c r="SI456" s="97"/>
      <c r="SJ456" s="97"/>
      <c r="SK456" s="97"/>
      <c r="SL456" s="97"/>
      <c r="SM456" s="97"/>
      <c r="SN456" s="97"/>
      <c r="SO456" s="97"/>
      <c r="SP456" s="97"/>
      <c r="SQ456" s="97"/>
      <c r="SR456" s="97"/>
      <c r="SS456" s="97"/>
      <c r="ST456" s="97"/>
      <c r="SU456" s="97"/>
      <c r="SV456" s="97"/>
      <c r="SW456" s="97"/>
      <c r="SX456" s="97"/>
      <c r="SY456" s="97"/>
      <c r="SZ456" s="97"/>
      <c r="TA456" s="97"/>
      <c r="TB456" s="97"/>
      <c r="TC456" s="97"/>
      <c r="TD456" s="97"/>
      <c r="TE456" s="97"/>
      <c r="TF456" s="97"/>
      <c r="TG456" s="97"/>
      <c r="TH456" s="97"/>
      <c r="TI456" s="97"/>
      <c r="TJ456" s="97"/>
      <c r="TK456" s="97"/>
      <c r="TL456" s="97"/>
      <c r="TM456" s="97"/>
      <c r="TN456" s="97"/>
      <c r="TO456" s="97"/>
      <c r="TP456" s="97"/>
      <c r="TQ456" s="97"/>
      <c r="TR456" s="97"/>
      <c r="TS456" s="97"/>
      <c r="TT456" s="97"/>
      <c r="TU456" s="97"/>
      <c r="TV456" s="97"/>
      <c r="TW456" s="97"/>
      <c r="TX456" s="97"/>
      <c r="TY456" s="97"/>
      <c r="TZ456" s="97"/>
      <c r="UA456" s="97"/>
      <c r="UB456" s="97"/>
      <c r="UC456" s="97"/>
      <c r="UD456" s="97"/>
      <c r="UE456" s="97"/>
      <c r="UF456" s="97"/>
      <c r="UG456" s="97"/>
      <c r="UH456" s="97"/>
      <c r="UI456" s="97"/>
      <c r="UJ456" s="97"/>
      <c r="UK456" s="97"/>
      <c r="UL456" s="97"/>
      <c r="UM456" s="97"/>
      <c r="UN456" s="97"/>
      <c r="UO456" s="97"/>
      <c r="UP456" s="97"/>
      <c r="UQ456" s="97"/>
      <c r="UR456" s="97"/>
      <c r="US456" s="97"/>
      <c r="UT456" s="97"/>
      <c r="UU456" s="97"/>
      <c r="UV456" s="97"/>
      <c r="UW456" s="97"/>
      <c r="UX456" s="97"/>
      <c r="UY456" s="97"/>
      <c r="UZ456" s="97"/>
      <c r="VA456" s="97"/>
      <c r="VB456" s="97"/>
      <c r="VC456" s="97"/>
      <c r="VD456" s="97"/>
      <c r="VE456" s="97"/>
      <c r="VF456" s="97"/>
    </row>
    <row r="457" spans="1:578" s="98" customFormat="1" ht="15">
      <c r="A457" s="84">
        <v>83</v>
      </c>
      <c r="B457" s="29" t="s">
        <v>43</v>
      </c>
      <c r="C457" s="85" t="s">
        <v>44</v>
      </c>
      <c r="D457" s="86">
        <v>203</v>
      </c>
      <c r="E457" s="85" t="s">
        <v>45</v>
      </c>
      <c r="F457" s="29" t="s">
        <v>46</v>
      </c>
      <c r="G457" s="29" t="s">
        <v>1095</v>
      </c>
      <c r="H457" s="26" t="s">
        <v>1096</v>
      </c>
      <c r="I457" s="89">
        <v>43450</v>
      </c>
      <c r="J457" s="90"/>
      <c r="K457" s="90">
        <v>20</v>
      </c>
      <c r="L457" s="88">
        <v>40</v>
      </c>
      <c r="M457" s="88" t="s">
        <v>54</v>
      </c>
      <c r="N457" s="88" t="s">
        <v>50</v>
      </c>
      <c r="O457" s="36" t="s">
        <v>1211</v>
      </c>
      <c r="P457" s="87" t="s">
        <v>1190</v>
      </c>
      <c r="Q457" s="87" t="s">
        <v>1150</v>
      </c>
      <c r="R457" s="88">
        <v>1</v>
      </c>
      <c r="S457" s="91">
        <v>35981</v>
      </c>
      <c r="T457" s="91"/>
      <c r="U457" s="91"/>
      <c r="V457" s="91">
        <f t="shared" si="176"/>
        <v>35981</v>
      </c>
      <c r="W457" s="92"/>
      <c r="X457" s="92"/>
      <c r="Y457" s="92">
        <f t="shared" si="177"/>
        <v>35981</v>
      </c>
      <c r="Z457" s="91">
        <v>1680</v>
      </c>
      <c r="AA457" s="91">
        <v>1191</v>
      </c>
      <c r="AB457" s="93"/>
      <c r="AC457" s="92">
        <f t="shared" si="178"/>
        <v>6296.6749999999993</v>
      </c>
      <c r="AD457" s="92">
        <f t="shared" si="179"/>
        <v>1079.43</v>
      </c>
      <c r="AE457" s="92">
        <f t="shared" si="180"/>
        <v>1835.0309999999999</v>
      </c>
      <c r="AF457" s="92">
        <f t="shared" si="181"/>
        <v>719.62</v>
      </c>
      <c r="AG457" s="92">
        <f t="shared" si="182"/>
        <v>6475.333333333333</v>
      </c>
      <c r="AH457" s="92">
        <f t="shared" si="183"/>
        <v>64753.333333333328</v>
      </c>
      <c r="AI457" s="92">
        <f t="shared" si="184"/>
        <v>19426</v>
      </c>
      <c r="AJ457" s="92">
        <f t="shared" si="185"/>
        <v>56337.311555555563</v>
      </c>
      <c r="AK457" s="92">
        <f t="shared" si="186"/>
        <v>676047.73866666679</v>
      </c>
      <c r="AL457" s="92"/>
      <c r="AM457" s="92"/>
      <c r="AN457" s="92"/>
      <c r="AO457" s="92"/>
      <c r="AP457" s="97"/>
      <c r="AQ457" s="94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7"/>
      <c r="BQ457" s="97"/>
      <c r="BR457" s="97"/>
      <c r="BS457" s="97"/>
      <c r="BT457" s="97"/>
      <c r="BU457" s="97"/>
      <c r="BV457" s="97"/>
      <c r="BW457" s="97"/>
      <c r="BX457" s="97"/>
      <c r="BY457" s="97"/>
      <c r="BZ457" s="97"/>
      <c r="CA457" s="97"/>
      <c r="CB457" s="97"/>
      <c r="CC457" s="97"/>
      <c r="CD457" s="97"/>
      <c r="CE457" s="97"/>
      <c r="CF457" s="97"/>
      <c r="CG457" s="97"/>
      <c r="CH457" s="97"/>
      <c r="CI457" s="97"/>
      <c r="CJ457" s="97"/>
      <c r="CK457" s="97"/>
      <c r="CL457" s="97"/>
      <c r="CM457" s="97"/>
      <c r="CN457" s="97"/>
      <c r="CO457" s="97"/>
      <c r="CP457" s="97"/>
      <c r="CQ457" s="97"/>
      <c r="CR457" s="97"/>
      <c r="CS457" s="97"/>
      <c r="CT457" s="97"/>
      <c r="CU457" s="97"/>
      <c r="CV457" s="97"/>
      <c r="CW457" s="97"/>
      <c r="CX457" s="97"/>
      <c r="CY457" s="97"/>
      <c r="CZ457" s="97"/>
      <c r="DA457" s="97"/>
      <c r="DB457" s="97"/>
      <c r="DC457" s="97"/>
      <c r="DD457" s="97"/>
      <c r="DE457" s="97"/>
      <c r="DF457" s="97"/>
      <c r="DG457" s="97"/>
      <c r="DH457" s="97"/>
      <c r="DI457" s="97"/>
      <c r="DJ457" s="97"/>
      <c r="DK457" s="97"/>
      <c r="DL457" s="97"/>
      <c r="DM457" s="97"/>
      <c r="DN457" s="97"/>
      <c r="DO457" s="97"/>
      <c r="DP457" s="97"/>
      <c r="DQ457" s="97"/>
      <c r="DR457" s="97"/>
      <c r="DS457" s="97"/>
      <c r="DT457" s="97"/>
      <c r="DU457" s="97"/>
      <c r="DV457" s="97"/>
      <c r="DW457" s="97"/>
      <c r="DX457" s="97"/>
      <c r="DY457" s="97"/>
      <c r="DZ457" s="97"/>
      <c r="EA457" s="97"/>
      <c r="EB457" s="97"/>
      <c r="EC457" s="97"/>
      <c r="ED457" s="97"/>
      <c r="EE457" s="97"/>
      <c r="EF457" s="97"/>
      <c r="EG457" s="97"/>
      <c r="EH457" s="97"/>
      <c r="EI457" s="97"/>
      <c r="EJ457" s="97"/>
      <c r="EK457" s="97"/>
      <c r="EL457" s="97"/>
      <c r="EM457" s="97"/>
      <c r="EN457" s="97"/>
      <c r="EO457" s="97"/>
      <c r="EP457" s="97"/>
      <c r="EQ457" s="97"/>
      <c r="ER457" s="97"/>
      <c r="ES457" s="97"/>
      <c r="ET457" s="97"/>
      <c r="EU457" s="97"/>
      <c r="EV457" s="97"/>
      <c r="EW457" s="97"/>
      <c r="EX457" s="97"/>
      <c r="EY457" s="97"/>
      <c r="EZ457" s="97"/>
      <c r="FA457" s="97"/>
      <c r="FB457" s="97"/>
      <c r="FC457" s="97"/>
      <c r="FD457" s="97"/>
      <c r="FE457" s="97"/>
      <c r="FF457" s="97"/>
      <c r="FG457" s="97"/>
      <c r="FH457" s="97"/>
      <c r="FI457" s="97"/>
      <c r="FJ457" s="97"/>
      <c r="FK457" s="97"/>
      <c r="FL457" s="97"/>
      <c r="FM457" s="97"/>
      <c r="FN457" s="97"/>
      <c r="FO457" s="97"/>
      <c r="FP457" s="97"/>
      <c r="FQ457" s="97"/>
      <c r="FR457" s="97"/>
      <c r="FS457" s="97"/>
      <c r="FT457" s="97"/>
      <c r="FU457" s="97"/>
      <c r="FV457" s="97"/>
      <c r="FW457" s="97"/>
      <c r="FX457" s="97"/>
      <c r="FY457" s="97"/>
      <c r="FZ457" s="97"/>
      <c r="GA457" s="97"/>
      <c r="GB457" s="97"/>
      <c r="GC457" s="97"/>
      <c r="GD457" s="97"/>
      <c r="GE457" s="97"/>
      <c r="GF457" s="97"/>
      <c r="GG457" s="97"/>
      <c r="GH457" s="97"/>
      <c r="GI457" s="97"/>
      <c r="GJ457" s="97"/>
      <c r="GK457" s="97"/>
      <c r="GL457" s="97"/>
      <c r="GM457" s="97"/>
      <c r="GN457" s="97"/>
      <c r="GO457" s="97"/>
      <c r="GP457" s="97"/>
      <c r="GQ457" s="97"/>
      <c r="GR457" s="97"/>
      <c r="GS457" s="97"/>
      <c r="GT457" s="97"/>
      <c r="GU457" s="97"/>
      <c r="GV457" s="97"/>
      <c r="GW457" s="97"/>
      <c r="GX457" s="97"/>
      <c r="GY457" s="97"/>
      <c r="GZ457" s="97"/>
      <c r="HA457" s="97"/>
      <c r="HB457" s="97"/>
      <c r="HC457" s="97"/>
      <c r="HD457" s="97"/>
      <c r="HE457" s="97"/>
      <c r="HF457" s="97"/>
      <c r="HG457" s="97"/>
      <c r="HH457" s="97"/>
      <c r="HI457" s="97"/>
      <c r="HJ457" s="97"/>
      <c r="HK457" s="97"/>
      <c r="HL457" s="97"/>
      <c r="HM457" s="97"/>
      <c r="HN457" s="97"/>
      <c r="HO457" s="97"/>
      <c r="HP457" s="97"/>
      <c r="HQ457" s="97"/>
      <c r="HR457" s="97"/>
      <c r="HS457" s="97"/>
      <c r="HT457" s="97"/>
      <c r="HU457" s="97"/>
      <c r="HV457" s="97"/>
      <c r="HW457" s="97"/>
      <c r="HX457" s="97"/>
      <c r="HY457" s="97"/>
      <c r="HZ457" s="97"/>
      <c r="IA457" s="97"/>
      <c r="IB457" s="97"/>
      <c r="IC457" s="97"/>
      <c r="ID457" s="97"/>
      <c r="IE457" s="97"/>
      <c r="IF457" s="97"/>
      <c r="IG457" s="97"/>
      <c r="IH457" s="97"/>
      <c r="II457" s="97"/>
      <c r="IJ457" s="97"/>
      <c r="IK457" s="97"/>
      <c r="IL457" s="97"/>
      <c r="IM457" s="97"/>
      <c r="IN457" s="97"/>
      <c r="IO457" s="97"/>
      <c r="IP457" s="97"/>
      <c r="IQ457" s="97"/>
      <c r="IR457" s="97"/>
      <c r="IS457" s="97"/>
      <c r="IT457" s="97"/>
      <c r="IU457" s="97"/>
      <c r="IV457" s="97"/>
      <c r="IW457" s="97"/>
      <c r="IX457" s="97"/>
      <c r="IY457" s="97"/>
      <c r="IZ457" s="97"/>
      <c r="JA457" s="97"/>
      <c r="JB457" s="97"/>
      <c r="JC457" s="97"/>
      <c r="JD457" s="97"/>
      <c r="JE457" s="97"/>
      <c r="JF457" s="97"/>
      <c r="JG457" s="97"/>
      <c r="JH457" s="97"/>
      <c r="JI457" s="97"/>
      <c r="JJ457" s="97"/>
      <c r="JK457" s="97"/>
      <c r="JL457" s="97"/>
      <c r="JM457" s="97"/>
      <c r="JN457" s="97"/>
      <c r="JO457" s="97"/>
      <c r="JP457" s="97"/>
      <c r="JQ457" s="97"/>
      <c r="JR457" s="97"/>
      <c r="JS457" s="97"/>
      <c r="JT457" s="97"/>
      <c r="JU457" s="97"/>
      <c r="JV457" s="97"/>
      <c r="JW457" s="97"/>
      <c r="JX457" s="97"/>
      <c r="JY457" s="97"/>
      <c r="JZ457" s="97"/>
      <c r="KA457" s="97"/>
      <c r="KB457" s="97"/>
      <c r="KC457" s="97"/>
      <c r="KD457" s="97"/>
      <c r="KE457" s="97"/>
      <c r="KF457" s="97"/>
      <c r="KG457" s="97"/>
      <c r="KH457" s="97"/>
      <c r="KI457" s="97"/>
      <c r="KJ457" s="97"/>
      <c r="KK457" s="97"/>
      <c r="KL457" s="97"/>
      <c r="KM457" s="97"/>
      <c r="KN457" s="97"/>
      <c r="KO457" s="97"/>
      <c r="KP457" s="97"/>
      <c r="KQ457" s="97"/>
      <c r="KR457" s="97"/>
      <c r="KS457" s="97"/>
      <c r="KT457" s="97"/>
      <c r="KU457" s="97"/>
      <c r="KV457" s="97"/>
      <c r="KW457" s="97"/>
      <c r="KX457" s="97"/>
      <c r="KY457" s="97"/>
      <c r="KZ457" s="97"/>
      <c r="LA457" s="97"/>
      <c r="LB457" s="97"/>
      <c r="LC457" s="97"/>
      <c r="LD457" s="97"/>
      <c r="LE457" s="97"/>
      <c r="LF457" s="97"/>
      <c r="LG457" s="97"/>
      <c r="LH457" s="97"/>
      <c r="LI457" s="97"/>
      <c r="LJ457" s="97"/>
      <c r="LK457" s="97"/>
      <c r="LL457" s="97"/>
      <c r="LM457" s="97"/>
      <c r="LN457" s="97"/>
      <c r="LO457" s="97"/>
      <c r="LP457" s="97"/>
      <c r="LQ457" s="97"/>
      <c r="LR457" s="97"/>
      <c r="LS457" s="97"/>
      <c r="LT457" s="97"/>
      <c r="LU457" s="97"/>
      <c r="LV457" s="97"/>
      <c r="LW457" s="97"/>
      <c r="LX457" s="97"/>
      <c r="LY457" s="97"/>
      <c r="LZ457" s="97"/>
      <c r="MA457" s="97"/>
      <c r="MB457" s="97"/>
      <c r="MC457" s="97"/>
      <c r="MD457" s="97"/>
      <c r="ME457" s="97"/>
      <c r="MF457" s="97"/>
      <c r="MG457" s="97"/>
      <c r="MH457" s="97"/>
      <c r="MI457" s="97"/>
      <c r="MJ457" s="97"/>
      <c r="MK457" s="97"/>
      <c r="ML457" s="97"/>
      <c r="MM457" s="97"/>
      <c r="MN457" s="97"/>
      <c r="MO457" s="97"/>
      <c r="MP457" s="97"/>
      <c r="MQ457" s="97"/>
      <c r="MR457" s="97"/>
      <c r="MS457" s="97"/>
      <c r="MT457" s="97"/>
      <c r="MU457" s="97"/>
      <c r="MV457" s="97"/>
      <c r="MW457" s="97"/>
      <c r="MX457" s="97"/>
      <c r="MY457" s="97"/>
      <c r="MZ457" s="97"/>
      <c r="NA457" s="97"/>
      <c r="NB457" s="97"/>
      <c r="NC457" s="97"/>
      <c r="ND457" s="97"/>
      <c r="NE457" s="97"/>
      <c r="NF457" s="97"/>
      <c r="NG457" s="97"/>
      <c r="NH457" s="97"/>
      <c r="NI457" s="97"/>
      <c r="NJ457" s="97"/>
      <c r="NK457" s="97"/>
      <c r="NL457" s="97"/>
      <c r="NM457" s="97"/>
      <c r="NN457" s="97"/>
      <c r="NO457" s="97"/>
      <c r="NP457" s="97"/>
      <c r="NQ457" s="97"/>
      <c r="NR457" s="97"/>
      <c r="NS457" s="97"/>
      <c r="NT457" s="97"/>
      <c r="NU457" s="97"/>
      <c r="NV457" s="97"/>
      <c r="NW457" s="97"/>
      <c r="NX457" s="97"/>
      <c r="NY457" s="97"/>
      <c r="NZ457" s="97"/>
      <c r="OA457" s="97"/>
      <c r="OB457" s="97"/>
      <c r="OC457" s="97"/>
      <c r="OD457" s="97"/>
      <c r="OE457" s="97"/>
      <c r="OF457" s="97"/>
      <c r="OG457" s="97"/>
      <c r="OH457" s="97"/>
      <c r="OI457" s="97"/>
      <c r="OJ457" s="97"/>
      <c r="OK457" s="97"/>
      <c r="OL457" s="97"/>
      <c r="OM457" s="97"/>
      <c r="ON457" s="97"/>
      <c r="OO457" s="97"/>
      <c r="OP457" s="97"/>
      <c r="OQ457" s="97"/>
      <c r="OR457" s="97"/>
      <c r="OS457" s="97"/>
      <c r="OT457" s="97"/>
      <c r="OU457" s="97"/>
      <c r="OV457" s="97"/>
      <c r="OW457" s="97"/>
      <c r="OX457" s="97"/>
      <c r="OY457" s="97"/>
      <c r="OZ457" s="97"/>
      <c r="PA457" s="97"/>
      <c r="PB457" s="97"/>
      <c r="PC457" s="97"/>
      <c r="PD457" s="97"/>
      <c r="PE457" s="97"/>
      <c r="PF457" s="97"/>
      <c r="PG457" s="97"/>
      <c r="PH457" s="97"/>
      <c r="PI457" s="97"/>
      <c r="PJ457" s="97"/>
      <c r="PK457" s="97"/>
      <c r="PL457" s="97"/>
      <c r="PM457" s="97"/>
      <c r="PN457" s="97"/>
      <c r="PO457" s="97"/>
      <c r="PP457" s="97"/>
      <c r="PQ457" s="97"/>
      <c r="PR457" s="97"/>
      <c r="PS457" s="97"/>
      <c r="PT457" s="97"/>
      <c r="PU457" s="97"/>
      <c r="PV457" s="97"/>
      <c r="PW457" s="97"/>
      <c r="PX457" s="97"/>
      <c r="PY457" s="97"/>
      <c r="PZ457" s="97"/>
      <c r="QA457" s="97"/>
      <c r="QB457" s="97"/>
      <c r="QC457" s="97"/>
      <c r="QD457" s="97"/>
      <c r="QE457" s="97"/>
      <c r="QF457" s="97"/>
      <c r="QG457" s="97"/>
      <c r="QH457" s="97"/>
      <c r="QI457" s="97"/>
      <c r="QJ457" s="97"/>
      <c r="QK457" s="97"/>
      <c r="QL457" s="97"/>
      <c r="QM457" s="97"/>
      <c r="QN457" s="97"/>
      <c r="QO457" s="97"/>
      <c r="QP457" s="97"/>
      <c r="QQ457" s="97"/>
      <c r="QR457" s="97"/>
      <c r="QS457" s="97"/>
      <c r="QT457" s="97"/>
      <c r="QU457" s="97"/>
      <c r="QV457" s="97"/>
      <c r="QW457" s="97"/>
      <c r="QX457" s="97"/>
      <c r="QY457" s="97"/>
      <c r="QZ457" s="97"/>
      <c r="RA457" s="97"/>
      <c r="RB457" s="97"/>
      <c r="RC457" s="97"/>
      <c r="RD457" s="97"/>
      <c r="RE457" s="97"/>
      <c r="RF457" s="97"/>
      <c r="RG457" s="97"/>
      <c r="RH457" s="97"/>
      <c r="RI457" s="97"/>
      <c r="RJ457" s="97"/>
      <c r="RK457" s="97"/>
      <c r="RL457" s="97"/>
      <c r="RM457" s="97"/>
      <c r="RN457" s="97"/>
      <c r="RO457" s="97"/>
      <c r="RP457" s="97"/>
      <c r="RQ457" s="97"/>
      <c r="RR457" s="97"/>
      <c r="RS457" s="97"/>
      <c r="RT457" s="97"/>
      <c r="RU457" s="97"/>
      <c r="RV457" s="97"/>
      <c r="RW457" s="97"/>
      <c r="RX457" s="97"/>
      <c r="RY457" s="97"/>
      <c r="RZ457" s="97"/>
      <c r="SA457" s="97"/>
      <c r="SB457" s="97"/>
      <c r="SC457" s="97"/>
      <c r="SD457" s="97"/>
      <c r="SE457" s="97"/>
      <c r="SF457" s="97"/>
      <c r="SG457" s="97"/>
      <c r="SH457" s="97"/>
      <c r="SI457" s="97"/>
      <c r="SJ457" s="97"/>
      <c r="SK457" s="97"/>
      <c r="SL457" s="97"/>
      <c r="SM457" s="97"/>
      <c r="SN457" s="97"/>
      <c r="SO457" s="97"/>
      <c r="SP457" s="97"/>
      <c r="SQ457" s="97"/>
      <c r="SR457" s="97"/>
      <c r="SS457" s="97"/>
      <c r="ST457" s="97"/>
      <c r="SU457" s="97"/>
      <c r="SV457" s="97"/>
      <c r="SW457" s="97"/>
      <c r="SX457" s="97"/>
      <c r="SY457" s="97"/>
      <c r="SZ457" s="97"/>
      <c r="TA457" s="97"/>
      <c r="TB457" s="97"/>
      <c r="TC457" s="97"/>
      <c r="TD457" s="97"/>
      <c r="TE457" s="97"/>
      <c r="TF457" s="97"/>
      <c r="TG457" s="97"/>
      <c r="TH457" s="97"/>
      <c r="TI457" s="97"/>
      <c r="TJ457" s="97"/>
      <c r="TK457" s="97"/>
      <c r="TL457" s="97"/>
      <c r="TM457" s="97"/>
      <c r="TN457" s="97"/>
      <c r="TO457" s="97"/>
      <c r="TP457" s="97"/>
      <c r="TQ457" s="97"/>
      <c r="TR457" s="97"/>
      <c r="TS457" s="97"/>
      <c r="TT457" s="97"/>
      <c r="TU457" s="97"/>
      <c r="TV457" s="97"/>
      <c r="TW457" s="97"/>
      <c r="TX457" s="97"/>
      <c r="TY457" s="97"/>
      <c r="TZ457" s="97"/>
      <c r="UA457" s="97"/>
      <c r="UB457" s="97"/>
      <c r="UC457" s="97"/>
      <c r="UD457" s="97"/>
      <c r="UE457" s="97"/>
      <c r="UF457" s="97"/>
      <c r="UG457" s="97"/>
      <c r="UH457" s="97"/>
      <c r="UI457" s="97"/>
      <c r="UJ457" s="97"/>
      <c r="UK457" s="97"/>
      <c r="UL457" s="97"/>
      <c r="UM457" s="97"/>
      <c r="UN457" s="97"/>
      <c r="UO457" s="97"/>
      <c r="UP457" s="97"/>
      <c r="UQ457" s="97"/>
      <c r="UR457" s="97"/>
      <c r="US457" s="97"/>
      <c r="UT457" s="97"/>
      <c r="UU457" s="97"/>
      <c r="UV457" s="97"/>
      <c r="UW457" s="97"/>
      <c r="UX457" s="97"/>
      <c r="UY457" s="97"/>
      <c r="UZ457" s="97"/>
      <c r="VA457" s="97"/>
      <c r="VB457" s="97"/>
      <c r="VC457" s="97"/>
      <c r="VD457" s="97"/>
      <c r="VE457" s="97"/>
      <c r="VF457" s="97"/>
    </row>
    <row r="458" spans="1:578" s="98" customFormat="1" ht="15">
      <c r="A458" s="84">
        <v>84</v>
      </c>
      <c r="B458" s="29" t="s">
        <v>43</v>
      </c>
      <c r="C458" s="85" t="s">
        <v>44</v>
      </c>
      <c r="D458" s="86">
        <v>203</v>
      </c>
      <c r="E458" s="85" t="s">
        <v>45</v>
      </c>
      <c r="F458" s="29" t="s">
        <v>46</v>
      </c>
      <c r="G458" s="29" t="s">
        <v>1097</v>
      </c>
      <c r="H458" s="26" t="s">
        <v>1098</v>
      </c>
      <c r="I458" s="89">
        <v>42020</v>
      </c>
      <c r="J458" s="90" t="s">
        <v>353</v>
      </c>
      <c r="K458" s="90"/>
      <c r="L458" s="88">
        <v>40</v>
      </c>
      <c r="M458" s="88" t="s">
        <v>54</v>
      </c>
      <c r="N458" s="88" t="s">
        <v>59</v>
      </c>
      <c r="O458" s="36" t="s">
        <v>1099</v>
      </c>
      <c r="P458" s="87" t="s">
        <v>1190</v>
      </c>
      <c r="Q458" s="87" t="s">
        <v>1150</v>
      </c>
      <c r="R458" s="88">
        <v>1</v>
      </c>
      <c r="S458" s="92">
        <v>11881</v>
      </c>
      <c r="T458" s="92">
        <v>600</v>
      </c>
      <c r="U458" s="92"/>
      <c r="V458" s="91">
        <f t="shared" si="176"/>
        <v>12481</v>
      </c>
      <c r="W458" s="92"/>
      <c r="X458" s="92"/>
      <c r="Y458" s="92">
        <f t="shared" si="177"/>
        <v>12481</v>
      </c>
      <c r="Z458" s="92">
        <v>926</v>
      </c>
      <c r="AA458" s="92">
        <v>630</v>
      </c>
      <c r="AB458" s="93"/>
      <c r="AC458" s="92">
        <f t="shared" si="178"/>
        <v>2184.1749999999997</v>
      </c>
      <c r="AD458" s="92">
        <f t="shared" si="179"/>
        <v>374.43</v>
      </c>
      <c r="AE458" s="92">
        <f t="shared" si="180"/>
        <v>636.53099999999995</v>
      </c>
      <c r="AF458" s="92">
        <f t="shared" si="181"/>
        <v>249.62</v>
      </c>
      <c r="AG458" s="92">
        <f t="shared" si="182"/>
        <v>2339.5</v>
      </c>
      <c r="AH458" s="92">
        <f t="shared" si="183"/>
        <v>23395</v>
      </c>
      <c r="AI458" s="92">
        <f t="shared" si="184"/>
        <v>7018.5</v>
      </c>
      <c r="AJ458" s="92">
        <f t="shared" si="185"/>
        <v>20211.172666666669</v>
      </c>
      <c r="AK458" s="92">
        <f t="shared" si="186"/>
        <v>242534.07200000004</v>
      </c>
      <c r="AL458" s="92"/>
      <c r="AM458" s="92"/>
      <c r="AN458" s="92"/>
      <c r="AO458" s="92"/>
      <c r="AP458" s="97"/>
      <c r="AQ458" s="94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7"/>
      <c r="BQ458" s="97"/>
      <c r="BR458" s="97"/>
      <c r="BS458" s="97"/>
      <c r="BT458" s="97"/>
      <c r="BU458" s="97"/>
      <c r="BV458" s="97"/>
      <c r="BW458" s="97"/>
      <c r="BX458" s="97"/>
      <c r="BY458" s="97"/>
      <c r="BZ458" s="97"/>
      <c r="CA458" s="97"/>
      <c r="CB458" s="97"/>
      <c r="CC458" s="97"/>
      <c r="CD458" s="97"/>
      <c r="CE458" s="97"/>
      <c r="CF458" s="97"/>
      <c r="CG458" s="97"/>
      <c r="CH458" s="97"/>
      <c r="CI458" s="97"/>
      <c r="CJ458" s="97"/>
      <c r="CK458" s="97"/>
      <c r="CL458" s="97"/>
      <c r="CM458" s="97"/>
      <c r="CN458" s="97"/>
      <c r="CO458" s="97"/>
      <c r="CP458" s="97"/>
      <c r="CQ458" s="97"/>
      <c r="CR458" s="97"/>
      <c r="CS458" s="97"/>
      <c r="CT458" s="97"/>
      <c r="CU458" s="97"/>
      <c r="CV458" s="97"/>
      <c r="CW458" s="97"/>
      <c r="CX458" s="97"/>
      <c r="CY458" s="97"/>
      <c r="CZ458" s="97"/>
      <c r="DA458" s="97"/>
      <c r="DB458" s="97"/>
      <c r="DC458" s="97"/>
      <c r="DD458" s="97"/>
      <c r="DE458" s="97"/>
      <c r="DF458" s="97"/>
      <c r="DG458" s="97"/>
      <c r="DH458" s="97"/>
      <c r="DI458" s="97"/>
      <c r="DJ458" s="97"/>
      <c r="DK458" s="97"/>
      <c r="DL458" s="97"/>
      <c r="DM458" s="97"/>
      <c r="DN458" s="97"/>
      <c r="DO458" s="97"/>
      <c r="DP458" s="97"/>
      <c r="DQ458" s="97"/>
      <c r="DR458" s="97"/>
      <c r="DS458" s="97"/>
      <c r="DT458" s="97"/>
      <c r="DU458" s="97"/>
      <c r="DV458" s="97"/>
      <c r="DW458" s="97"/>
      <c r="DX458" s="97"/>
      <c r="DY458" s="97"/>
      <c r="DZ458" s="97"/>
      <c r="EA458" s="97"/>
      <c r="EB458" s="97"/>
      <c r="EC458" s="97"/>
      <c r="ED458" s="97"/>
      <c r="EE458" s="97"/>
      <c r="EF458" s="97"/>
      <c r="EG458" s="97"/>
      <c r="EH458" s="97"/>
      <c r="EI458" s="97"/>
      <c r="EJ458" s="97"/>
      <c r="EK458" s="97"/>
      <c r="EL458" s="97"/>
      <c r="EM458" s="97"/>
      <c r="EN458" s="97"/>
      <c r="EO458" s="97"/>
      <c r="EP458" s="97"/>
      <c r="EQ458" s="97"/>
      <c r="ER458" s="97"/>
      <c r="ES458" s="97"/>
      <c r="ET458" s="97"/>
      <c r="EU458" s="97"/>
      <c r="EV458" s="97"/>
      <c r="EW458" s="97"/>
      <c r="EX458" s="97"/>
      <c r="EY458" s="97"/>
      <c r="EZ458" s="97"/>
      <c r="FA458" s="97"/>
      <c r="FB458" s="97"/>
      <c r="FC458" s="97"/>
      <c r="FD458" s="97"/>
      <c r="FE458" s="97"/>
      <c r="FF458" s="97"/>
      <c r="FG458" s="97"/>
      <c r="FH458" s="97"/>
      <c r="FI458" s="97"/>
      <c r="FJ458" s="97"/>
      <c r="FK458" s="97"/>
      <c r="FL458" s="97"/>
      <c r="FM458" s="97"/>
      <c r="FN458" s="97"/>
      <c r="FO458" s="97"/>
      <c r="FP458" s="97"/>
      <c r="FQ458" s="97"/>
      <c r="FR458" s="97"/>
      <c r="FS458" s="97"/>
      <c r="FT458" s="97"/>
      <c r="FU458" s="97"/>
      <c r="FV458" s="97"/>
      <c r="FW458" s="97"/>
      <c r="FX458" s="97"/>
      <c r="FY458" s="97"/>
      <c r="FZ458" s="97"/>
      <c r="GA458" s="97"/>
      <c r="GB458" s="97"/>
      <c r="GC458" s="97"/>
      <c r="GD458" s="97"/>
      <c r="GE458" s="97"/>
      <c r="GF458" s="97"/>
      <c r="GG458" s="97"/>
      <c r="GH458" s="97"/>
      <c r="GI458" s="97"/>
      <c r="GJ458" s="97"/>
      <c r="GK458" s="97"/>
      <c r="GL458" s="97"/>
      <c r="GM458" s="97"/>
      <c r="GN458" s="97"/>
      <c r="GO458" s="97"/>
      <c r="GP458" s="97"/>
      <c r="GQ458" s="97"/>
      <c r="GR458" s="97"/>
      <c r="GS458" s="97"/>
      <c r="GT458" s="97"/>
      <c r="GU458" s="97"/>
      <c r="GV458" s="97"/>
      <c r="GW458" s="97"/>
      <c r="GX458" s="97"/>
      <c r="GY458" s="97"/>
      <c r="GZ458" s="97"/>
      <c r="HA458" s="97"/>
      <c r="HB458" s="97"/>
      <c r="HC458" s="97"/>
      <c r="HD458" s="97"/>
      <c r="HE458" s="97"/>
      <c r="HF458" s="97"/>
      <c r="HG458" s="97"/>
      <c r="HH458" s="97"/>
      <c r="HI458" s="97"/>
      <c r="HJ458" s="97"/>
      <c r="HK458" s="97"/>
      <c r="HL458" s="97"/>
      <c r="HM458" s="97"/>
      <c r="HN458" s="97"/>
      <c r="HO458" s="97"/>
      <c r="HP458" s="97"/>
      <c r="HQ458" s="97"/>
      <c r="HR458" s="97"/>
      <c r="HS458" s="97"/>
      <c r="HT458" s="97"/>
      <c r="HU458" s="97"/>
      <c r="HV458" s="97"/>
      <c r="HW458" s="97"/>
      <c r="HX458" s="97"/>
      <c r="HY458" s="97"/>
      <c r="HZ458" s="97"/>
      <c r="IA458" s="97"/>
      <c r="IB458" s="97"/>
      <c r="IC458" s="97"/>
      <c r="ID458" s="97"/>
      <c r="IE458" s="97"/>
      <c r="IF458" s="97"/>
      <c r="IG458" s="97"/>
      <c r="IH458" s="97"/>
      <c r="II458" s="97"/>
      <c r="IJ458" s="97"/>
      <c r="IK458" s="97"/>
      <c r="IL458" s="97"/>
      <c r="IM458" s="97"/>
      <c r="IN458" s="97"/>
      <c r="IO458" s="97"/>
      <c r="IP458" s="97"/>
      <c r="IQ458" s="97"/>
      <c r="IR458" s="97"/>
      <c r="IS458" s="97"/>
      <c r="IT458" s="97"/>
      <c r="IU458" s="97"/>
      <c r="IV458" s="97"/>
      <c r="IW458" s="97"/>
      <c r="IX458" s="97"/>
      <c r="IY458" s="97"/>
      <c r="IZ458" s="97"/>
      <c r="JA458" s="97"/>
      <c r="JB458" s="97"/>
      <c r="JC458" s="97"/>
      <c r="JD458" s="97"/>
      <c r="JE458" s="97"/>
      <c r="JF458" s="97"/>
      <c r="JG458" s="97"/>
      <c r="JH458" s="97"/>
      <c r="JI458" s="97"/>
      <c r="JJ458" s="97"/>
      <c r="JK458" s="97"/>
      <c r="JL458" s="97"/>
      <c r="JM458" s="97"/>
      <c r="JN458" s="97"/>
      <c r="JO458" s="97"/>
      <c r="JP458" s="97"/>
      <c r="JQ458" s="97"/>
      <c r="JR458" s="97"/>
      <c r="JS458" s="97"/>
      <c r="JT458" s="97"/>
      <c r="JU458" s="97"/>
      <c r="JV458" s="97"/>
      <c r="JW458" s="97"/>
      <c r="JX458" s="97"/>
      <c r="JY458" s="97"/>
      <c r="JZ458" s="97"/>
      <c r="KA458" s="97"/>
      <c r="KB458" s="97"/>
      <c r="KC458" s="97"/>
      <c r="KD458" s="97"/>
      <c r="KE458" s="97"/>
      <c r="KF458" s="97"/>
      <c r="KG458" s="97"/>
      <c r="KH458" s="97"/>
      <c r="KI458" s="97"/>
      <c r="KJ458" s="97"/>
      <c r="KK458" s="97"/>
      <c r="KL458" s="97"/>
      <c r="KM458" s="97"/>
      <c r="KN458" s="97"/>
      <c r="KO458" s="97"/>
      <c r="KP458" s="97"/>
      <c r="KQ458" s="97"/>
      <c r="KR458" s="97"/>
      <c r="KS458" s="97"/>
      <c r="KT458" s="97"/>
      <c r="KU458" s="97"/>
      <c r="KV458" s="97"/>
      <c r="KW458" s="97"/>
      <c r="KX458" s="97"/>
      <c r="KY458" s="97"/>
      <c r="KZ458" s="97"/>
      <c r="LA458" s="97"/>
      <c r="LB458" s="97"/>
      <c r="LC458" s="97"/>
      <c r="LD458" s="97"/>
      <c r="LE458" s="97"/>
      <c r="LF458" s="97"/>
      <c r="LG458" s="97"/>
      <c r="LH458" s="97"/>
      <c r="LI458" s="97"/>
      <c r="LJ458" s="97"/>
      <c r="LK458" s="97"/>
      <c r="LL458" s="97"/>
      <c r="LM458" s="97"/>
      <c r="LN458" s="97"/>
      <c r="LO458" s="97"/>
      <c r="LP458" s="97"/>
      <c r="LQ458" s="97"/>
      <c r="LR458" s="97"/>
      <c r="LS458" s="97"/>
      <c r="LT458" s="97"/>
      <c r="LU458" s="97"/>
      <c r="LV458" s="97"/>
      <c r="LW458" s="97"/>
      <c r="LX458" s="97"/>
      <c r="LY458" s="97"/>
      <c r="LZ458" s="97"/>
      <c r="MA458" s="97"/>
      <c r="MB458" s="97"/>
      <c r="MC458" s="97"/>
      <c r="MD458" s="97"/>
      <c r="ME458" s="97"/>
      <c r="MF458" s="97"/>
      <c r="MG458" s="97"/>
      <c r="MH458" s="97"/>
      <c r="MI458" s="97"/>
      <c r="MJ458" s="97"/>
      <c r="MK458" s="97"/>
      <c r="ML458" s="97"/>
      <c r="MM458" s="97"/>
      <c r="MN458" s="97"/>
      <c r="MO458" s="97"/>
      <c r="MP458" s="97"/>
      <c r="MQ458" s="97"/>
      <c r="MR458" s="97"/>
      <c r="MS458" s="97"/>
      <c r="MT458" s="97"/>
      <c r="MU458" s="97"/>
      <c r="MV458" s="97"/>
      <c r="MW458" s="97"/>
      <c r="MX458" s="97"/>
      <c r="MY458" s="97"/>
      <c r="MZ458" s="97"/>
      <c r="NA458" s="97"/>
      <c r="NB458" s="97"/>
      <c r="NC458" s="97"/>
      <c r="ND458" s="97"/>
      <c r="NE458" s="97"/>
      <c r="NF458" s="97"/>
      <c r="NG458" s="97"/>
      <c r="NH458" s="97"/>
      <c r="NI458" s="97"/>
      <c r="NJ458" s="97"/>
      <c r="NK458" s="97"/>
      <c r="NL458" s="97"/>
      <c r="NM458" s="97"/>
      <c r="NN458" s="97"/>
      <c r="NO458" s="97"/>
      <c r="NP458" s="97"/>
      <c r="NQ458" s="97"/>
      <c r="NR458" s="97"/>
      <c r="NS458" s="97"/>
      <c r="NT458" s="97"/>
      <c r="NU458" s="97"/>
      <c r="NV458" s="97"/>
      <c r="NW458" s="97"/>
      <c r="NX458" s="97"/>
      <c r="NY458" s="97"/>
      <c r="NZ458" s="97"/>
      <c r="OA458" s="97"/>
      <c r="OB458" s="97"/>
      <c r="OC458" s="97"/>
      <c r="OD458" s="97"/>
      <c r="OE458" s="97"/>
      <c r="OF458" s="97"/>
      <c r="OG458" s="97"/>
      <c r="OH458" s="97"/>
      <c r="OI458" s="97"/>
      <c r="OJ458" s="97"/>
      <c r="OK458" s="97"/>
      <c r="OL458" s="97"/>
      <c r="OM458" s="97"/>
      <c r="ON458" s="97"/>
      <c r="OO458" s="97"/>
      <c r="OP458" s="97"/>
      <c r="OQ458" s="97"/>
      <c r="OR458" s="97"/>
      <c r="OS458" s="97"/>
      <c r="OT458" s="97"/>
      <c r="OU458" s="97"/>
      <c r="OV458" s="97"/>
      <c r="OW458" s="97"/>
      <c r="OX458" s="97"/>
      <c r="OY458" s="97"/>
      <c r="OZ458" s="97"/>
      <c r="PA458" s="97"/>
      <c r="PB458" s="97"/>
      <c r="PC458" s="97"/>
      <c r="PD458" s="97"/>
      <c r="PE458" s="97"/>
      <c r="PF458" s="97"/>
      <c r="PG458" s="97"/>
      <c r="PH458" s="97"/>
      <c r="PI458" s="97"/>
      <c r="PJ458" s="97"/>
      <c r="PK458" s="97"/>
      <c r="PL458" s="97"/>
      <c r="PM458" s="97"/>
      <c r="PN458" s="97"/>
      <c r="PO458" s="97"/>
      <c r="PP458" s="97"/>
      <c r="PQ458" s="97"/>
      <c r="PR458" s="97"/>
      <c r="PS458" s="97"/>
      <c r="PT458" s="97"/>
      <c r="PU458" s="97"/>
      <c r="PV458" s="97"/>
      <c r="PW458" s="97"/>
      <c r="PX458" s="97"/>
      <c r="PY458" s="97"/>
      <c r="PZ458" s="97"/>
      <c r="QA458" s="97"/>
      <c r="QB458" s="97"/>
      <c r="QC458" s="97"/>
      <c r="QD458" s="97"/>
      <c r="QE458" s="97"/>
      <c r="QF458" s="97"/>
      <c r="QG458" s="97"/>
      <c r="QH458" s="97"/>
      <c r="QI458" s="97"/>
      <c r="QJ458" s="97"/>
      <c r="QK458" s="97"/>
      <c r="QL458" s="97"/>
      <c r="QM458" s="97"/>
      <c r="QN458" s="97"/>
      <c r="QO458" s="97"/>
      <c r="QP458" s="97"/>
      <c r="QQ458" s="97"/>
      <c r="QR458" s="97"/>
      <c r="QS458" s="97"/>
      <c r="QT458" s="97"/>
      <c r="QU458" s="97"/>
      <c r="QV458" s="97"/>
      <c r="QW458" s="97"/>
      <c r="QX458" s="97"/>
      <c r="QY458" s="97"/>
      <c r="QZ458" s="97"/>
      <c r="RA458" s="97"/>
      <c r="RB458" s="97"/>
      <c r="RC458" s="97"/>
      <c r="RD458" s="97"/>
      <c r="RE458" s="97"/>
      <c r="RF458" s="97"/>
      <c r="RG458" s="97"/>
      <c r="RH458" s="97"/>
      <c r="RI458" s="97"/>
      <c r="RJ458" s="97"/>
      <c r="RK458" s="97"/>
      <c r="RL458" s="97"/>
      <c r="RM458" s="97"/>
      <c r="RN458" s="97"/>
      <c r="RO458" s="97"/>
      <c r="RP458" s="97"/>
      <c r="RQ458" s="97"/>
      <c r="RR458" s="97"/>
      <c r="RS458" s="97"/>
      <c r="RT458" s="97"/>
      <c r="RU458" s="97"/>
      <c r="RV458" s="97"/>
      <c r="RW458" s="97"/>
      <c r="RX458" s="97"/>
      <c r="RY458" s="97"/>
      <c r="RZ458" s="97"/>
      <c r="SA458" s="97"/>
      <c r="SB458" s="97"/>
      <c r="SC458" s="97"/>
      <c r="SD458" s="97"/>
      <c r="SE458" s="97"/>
      <c r="SF458" s="97"/>
      <c r="SG458" s="97"/>
      <c r="SH458" s="97"/>
      <c r="SI458" s="97"/>
      <c r="SJ458" s="97"/>
      <c r="SK458" s="97"/>
      <c r="SL458" s="97"/>
      <c r="SM458" s="97"/>
      <c r="SN458" s="97"/>
      <c r="SO458" s="97"/>
      <c r="SP458" s="97"/>
      <c r="SQ458" s="97"/>
      <c r="SR458" s="97"/>
      <c r="SS458" s="97"/>
      <c r="ST458" s="97"/>
      <c r="SU458" s="97"/>
      <c r="SV458" s="97"/>
      <c r="SW458" s="97"/>
      <c r="SX458" s="97"/>
      <c r="SY458" s="97"/>
      <c r="SZ458" s="97"/>
      <c r="TA458" s="97"/>
      <c r="TB458" s="97"/>
      <c r="TC458" s="97"/>
      <c r="TD458" s="97"/>
      <c r="TE458" s="97"/>
      <c r="TF458" s="97"/>
      <c r="TG458" s="97"/>
      <c r="TH458" s="97"/>
      <c r="TI458" s="97"/>
      <c r="TJ458" s="97"/>
      <c r="TK458" s="97"/>
      <c r="TL458" s="97"/>
      <c r="TM458" s="97"/>
      <c r="TN458" s="97"/>
      <c r="TO458" s="97"/>
      <c r="TP458" s="97"/>
      <c r="TQ458" s="97"/>
      <c r="TR458" s="97"/>
      <c r="TS458" s="97"/>
      <c r="TT458" s="97"/>
      <c r="TU458" s="97"/>
      <c r="TV458" s="97"/>
      <c r="TW458" s="97"/>
      <c r="TX458" s="97"/>
      <c r="TY458" s="97"/>
      <c r="TZ458" s="97"/>
      <c r="UA458" s="97"/>
      <c r="UB458" s="97"/>
      <c r="UC458" s="97"/>
      <c r="UD458" s="97"/>
      <c r="UE458" s="97"/>
      <c r="UF458" s="97"/>
      <c r="UG458" s="97"/>
      <c r="UH458" s="97"/>
      <c r="UI458" s="97"/>
      <c r="UJ458" s="97"/>
      <c r="UK458" s="97"/>
      <c r="UL458" s="97"/>
      <c r="UM458" s="97"/>
      <c r="UN458" s="97"/>
      <c r="UO458" s="97"/>
      <c r="UP458" s="97"/>
      <c r="UQ458" s="97"/>
      <c r="UR458" s="97"/>
      <c r="US458" s="97"/>
      <c r="UT458" s="97"/>
      <c r="UU458" s="97"/>
      <c r="UV458" s="97"/>
      <c r="UW458" s="97"/>
      <c r="UX458" s="97"/>
      <c r="UY458" s="97"/>
      <c r="UZ458" s="97"/>
      <c r="VA458" s="97"/>
      <c r="VB458" s="97"/>
      <c r="VC458" s="97"/>
      <c r="VD458" s="97"/>
      <c r="VE458" s="97"/>
      <c r="VF458" s="97"/>
    </row>
    <row r="459" spans="1:578" s="98" customFormat="1" ht="15">
      <c r="A459" s="84">
        <v>85</v>
      </c>
      <c r="B459" s="29" t="s">
        <v>43</v>
      </c>
      <c r="C459" s="85" t="s">
        <v>44</v>
      </c>
      <c r="D459" s="86">
        <v>203</v>
      </c>
      <c r="E459" s="85" t="s">
        <v>45</v>
      </c>
      <c r="F459" s="29" t="s">
        <v>46</v>
      </c>
      <c r="G459" s="29" t="s">
        <v>1100</v>
      </c>
      <c r="H459" s="26" t="s">
        <v>1101</v>
      </c>
      <c r="I459" s="89">
        <v>37818</v>
      </c>
      <c r="J459" s="90" t="s">
        <v>353</v>
      </c>
      <c r="K459" s="90"/>
      <c r="L459" s="88">
        <v>40</v>
      </c>
      <c r="M459" s="88" t="s">
        <v>54</v>
      </c>
      <c r="N459" s="88" t="s">
        <v>59</v>
      </c>
      <c r="O459" s="36" t="s">
        <v>1099</v>
      </c>
      <c r="P459" s="87" t="s">
        <v>1190</v>
      </c>
      <c r="Q459" s="87" t="s">
        <v>1150</v>
      </c>
      <c r="R459" s="88">
        <v>1</v>
      </c>
      <c r="S459" s="92">
        <v>11881</v>
      </c>
      <c r="T459" s="92">
        <v>600</v>
      </c>
      <c r="U459" s="92"/>
      <c r="V459" s="91">
        <f t="shared" si="176"/>
        <v>12481</v>
      </c>
      <c r="W459" s="92"/>
      <c r="X459" s="92"/>
      <c r="Y459" s="92">
        <f t="shared" si="177"/>
        <v>12481</v>
      </c>
      <c r="Z459" s="92">
        <v>926</v>
      </c>
      <c r="AA459" s="92">
        <v>630</v>
      </c>
      <c r="AB459" s="93">
        <f>102.68*4</f>
        <v>410.72</v>
      </c>
      <c r="AC459" s="92">
        <f t="shared" si="178"/>
        <v>2184.1749999999997</v>
      </c>
      <c r="AD459" s="92">
        <f t="shared" si="179"/>
        <v>374.43</v>
      </c>
      <c r="AE459" s="92">
        <f t="shared" si="180"/>
        <v>636.53099999999995</v>
      </c>
      <c r="AF459" s="92">
        <f t="shared" si="181"/>
        <v>249.62</v>
      </c>
      <c r="AG459" s="92">
        <f t="shared" si="182"/>
        <v>2339.5</v>
      </c>
      <c r="AH459" s="92">
        <f t="shared" si="183"/>
        <v>23395</v>
      </c>
      <c r="AI459" s="92">
        <f t="shared" si="184"/>
        <v>7018.5</v>
      </c>
      <c r="AJ459" s="92">
        <f t="shared" si="185"/>
        <v>20621.89266666667</v>
      </c>
      <c r="AK459" s="92">
        <f t="shared" si="186"/>
        <v>247462.71200000006</v>
      </c>
      <c r="AL459" s="92"/>
      <c r="AM459" s="92"/>
      <c r="AN459" s="92"/>
      <c r="AO459" s="92"/>
      <c r="AP459" s="97"/>
      <c r="AQ459" s="94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7"/>
      <c r="BQ459" s="97"/>
      <c r="BR459" s="97"/>
      <c r="BS459" s="97"/>
      <c r="BT459" s="97"/>
      <c r="BU459" s="97"/>
      <c r="BV459" s="97"/>
      <c r="BW459" s="97"/>
      <c r="BX459" s="97"/>
      <c r="BY459" s="97"/>
      <c r="BZ459" s="97"/>
      <c r="CA459" s="97"/>
      <c r="CB459" s="97"/>
      <c r="CC459" s="97"/>
      <c r="CD459" s="97"/>
      <c r="CE459" s="97"/>
      <c r="CF459" s="97"/>
      <c r="CG459" s="97"/>
      <c r="CH459" s="97"/>
      <c r="CI459" s="97"/>
      <c r="CJ459" s="97"/>
      <c r="CK459" s="97"/>
      <c r="CL459" s="97"/>
      <c r="CM459" s="97"/>
      <c r="CN459" s="97"/>
      <c r="CO459" s="97"/>
      <c r="CP459" s="97"/>
      <c r="CQ459" s="97"/>
      <c r="CR459" s="97"/>
      <c r="CS459" s="97"/>
      <c r="CT459" s="97"/>
      <c r="CU459" s="97"/>
      <c r="CV459" s="97"/>
      <c r="CW459" s="97"/>
      <c r="CX459" s="97"/>
      <c r="CY459" s="97"/>
      <c r="CZ459" s="97"/>
      <c r="DA459" s="97"/>
      <c r="DB459" s="97"/>
      <c r="DC459" s="97"/>
      <c r="DD459" s="97"/>
      <c r="DE459" s="97"/>
      <c r="DF459" s="97"/>
      <c r="DG459" s="97"/>
      <c r="DH459" s="97"/>
      <c r="DI459" s="97"/>
      <c r="DJ459" s="97"/>
      <c r="DK459" s="97"/>
      <c r="DL459" s="97"/>
      <c r="DM459" s="97"/>
      <c r="DN459" s="97"/>
      <c r="DO459" s="97"/>
      <c r="DP459" s="97"/>
      <c r="DQ459" s="97"/>
      <c r="DR459" s="97"/>
      <c r="DS459" s="97"/>
      <c r="DT459" s="97"/>
      <c r="DU459" s="97"/>
      <c r="DV459" s="97"/>
      <c r="DW459" s="97"/>
      <c r="DX459" s="97"/>
      <c r="DY459" s="97"/>
      <c r="DZ459" s="97"/>
      <c r="EA459" s="97"/>
      <c r="EB459" s="97"/>
      <c r="EC459" s="97"/>
      <c r="ED459" s="97"/>
      <c r="EE459" s="97"/>
      <c r="EF459" s="97"/>
      <c r="EG459" s="97"/>
      <c r="EH459" s="97"/>
      <c r="EI459" s="97"/>
      <c r="EJ459" s="97"/>
      <c r="EK459" s="97"/>
      <c r="EL459" s="97"/>
      <c r="EM459" s="97"/>
      <c r="EN459" s="97"/>
      <c r="EO459" s="97"/>
      <c r="EP459" s="97"/>
      <c r="EQ459" s="97"/>
      <c r="ER459" s="97"/>
      <c r="ES459" s="97"/>
      <c r="ET459" s="97"/>
      <c r="EU459" s="97"/>
      <c r="EV459" s="97"/>
      <c r="EW459" s="97"/>
      <c r="EX459" s="97"/>
      <c r="EY459" s="97"/>
      <c r="EZ459" s="97"/>
      <c r="FA459" s="97"/>
      <c r="FB459" s="97"/>
      <c r="FC459" s="97"/>
      <c r="FD459" s="97"/>
      <c r="FE459" s="97"/>
      <c r="FF459" s="97"/>
      <c r="FG459" s="97"/>
      <c r="FH459" s="97"/>
      <c r="FI459" s="97"/>
      <c r="FJ459" s="97"/>
      <c r="FK459" s="97"/>
      <c r="FL459" s="97"/>
      <c r="FM459" s="97"/>
      <c r="FN459" s="97"/>
      <c r="FO459" s="97"/>
      <c r="FP459" s="97"/>
      <c r="FQ459" s="97"/>
      <c r="FR459" s="97"/>
      <c r="FS459" s="97"/>
      <c r="FT459" s="97"/>
      <c r="FU459" s="97"/>
      <c r="FV459" s="97"/>
      <c r="FW459" s="97"/>
      <c r="FX459" s="97"/>
      <c r="FY459" s="97"/>
      <c r="FZ459" s="97"/>
      <c r="GA459" s="97"/>
      <c r="GB459" s="97"/>
      <c r="GC459" s="97"/>
      <c r="GD459" s="97"/>
      <c r="GE459" s="97"/>
      <c r="GF459" s="97"/>
      <c r="GG459" s="97"/>
      <c r="GH459" s="97"/>
      <c r="GI459" s="97"/>
      <c r="GJ459" s="97"/>
      <c r="GK459" s="97"/>
      <c r="GL459" s="97"/>
      <c r="GM459" s="97"/>
      <c r="GN459" s="97"/>
      <c r="GO459" s="97"/>
      <c r="GP459" s="97"/>
      <c r="GQ459" s="97"/>
      <c r="GR459" s="97"/>
      <c r="GS459" s="97"/>
      <c r="GT459" s="97"/>
      <c r="GU459" s="97"/>
      <c r="GV459" s="97"/>
      <c r="GW459" s="97"/>
      <c r="GX459" s="97"/>
      <c r="GY459" s="97"/>
      <c r="GZ459" s="97"/>
      <c r="HA459" s="97"/>
      <c r="HB459" s="97"/>
      <c r="HC459" s="97"/>
      <c r="HD459" s="97"/>
      <c r="HE459" s="97"/>
      <c r="HF459" s="97"/>
      <c r="HG459" s="97"/>
      <c r="HH459" s="97"/>
      <c r="HI459" s="97"/>
      <c r="HJ459" s="97"/>
      <c r="HK459" s="97"/>
      <c r="HL459" s="97"/>
      <c r="HM459" s="97"/>
      <c r="HN459" s="97"/>
      <c r="HO459" s="97"/>
      <c r="HP459" s="97"/>
      <c r="HQ459" s="97"/>
      <c r="HR459" s="97"/>
      <c r="HS459" s="97"/>
      <c r="HT459" s="97"/>
      <c r="HU459" s="97"/>
      <c r="HV459" s="97"/>
      <c r="HW459" s="97"/>
      <c r="HX459" s="97"/>
      <c r="HY459" s="97"/>
      <c r="HZ459" s="97"/>
      <c r="IA459" s="97"/>
      <c r="IB459" s="97"/>
      <c r="IC459" s="97"/>
      <c r="ID459" s="97"/>
      <c r="IE459" s="97"/>
      <c r="IF459" s="97"/>
      <c r="IG459" s="97"/>
      <c r="IH459" s="97"/>
      <c r="II459" s="97"/>
      <c r="IJ459" s="97"/>
      <c r="IK459" s="97"/>
      <c r="IL459" s="97"/>
      <c r="IM459" s="97"/>
      <c r="IN459" s="97"/>
      <c r="IO459" s="97"/>
      <c r="IP459" s="97"/>
      <c r="IQ459" s="97"/>
      <c r="IR459" s="97"/>
      <c r="IS459" s="97"/>
      <c r="IT459" s="97"/>
      <c r="IU459" s="97"/>
      <c r="IV459" s="97"/>
      <c r="IW459" s="97"/>
      <c r="IX459" s="97"/>
      <c r="IY459" s="97"/>
      <c r="IZ459" s="97"/>
      <c r="JA459" s="97"/>
      <c r="JB459" s="97"/>
      <c r="JC459" s="97"/>
      <c r="JD459" s="97"/>
      <c r="JE459" s="97"/>
      <c r="JF459" s="97"/>
      <c r="JG459" s="97"/>
      <c r="JH459" s="97"/>
      <c r="JI459" s="97"/>
      <c r="JJ459" s="97"/>
      <c r="JK459" s="97"/>
      <c r="JL459" s="97"/>
      <c r="JM459" s="97"/>
      <c r="JN459" s="97"/>
      <c r="JO459" s="97"/>
      <c r="JP459" s="97"/>
      <c r="JQ459" s="97"/>
      <c r="JR459" s="97"/>
      <c r="JS459" s="97"/>
      <c r="JT459" s="97"/>
      <c r="JU459" s="97"/>
      <c r="JV459" s="97"/>
      <c r="JW459" s="97"/>
      <c r="JX459" s="97"/>
      <c r="JY459" s="97"/>
      <c r="JZ459" s="97"/>
      <c r="KA459" s="97"/>
      <c r="KB459" s="97"/>
      <c r="KC459" s="97"/>
      <c r="KD459" s="97"/>
      <c r="KE459" s="97"/>
      <c r="KF459" s="97"/>
      <c r="KG459" s="97"/>
      <c r="KH459" s="97"/>
      <c r="KI459" s="97"/>
      <c r="KJ459" s="97"/>
      <c r="KK459" s="97"/>
      <c r="KL459" s="97"/>
      <c r="KM459" s="97"/>
      <c r="KN459" s="97"/>
      <c r="KO459" s="97"/>
      <c r="KP459" s="97"/>
      <c r="KQ459" s="97"/>
      <c r="KR459" s="97"/>
      <c r="KS459" s="97"/>
      <c r="KT459" s="97"/>
      <c r="KU459" s="97"/>
      <c r="KV459" s="97"/>
      <c r="KW459" s="97"/>
      <c r="KX459" s="97"/>
      <c r="KY459" s="97"/>
      <c r="KZ459" s="97"/>
      <c r="LA459" s="97"/>
      <c r="LB459" s="97"/>
      <c r="LC459" s="97"/>
      <c r="LD459" s="97"/>
      <c r="LE459" s="97"/>
      <c r="LF459" s="97"/>
      <c r="LG459" s="97"/>
      <c r="LH459" s="97"/>
      <c r="LI459" s="97"/>
      <c r="LJ459" s="97"/>
      <c r="LK459" s="97"/>
      <c r="LL459" s="97"/>
      <c r="LM459" s="97"/>
      <c r="LN459" s="97"/>
      <c r="LO459" s="97"/>
      <c r="LP459" s="97"/>
      <c r="LQ459" s="97"/>
      <c r="LR459" s="97"/>
      <c r="LS459" s="97"/>
      <c r="LT459" s="97"/>
      <c r="LU459" s="97"/>
      <c r="LV459" s="97"/>
      <c r="LW459" s="97"/>
      <c r="LX459" s="97"/>
      <c r="LY459" s="97"/>
      <c r="LZ459" s="97"/>
      <c r="MA459" s="97"/>
      <c r="MB459" s="97"/>
      <c r="MC459" s="97"/>
      <c r="MD459" s="97"/>
      <c r="ME459" s="97"/>
      <c r="MF459" s="97"/>
      <c r="MG459" s="97"/>
      <c r="MH459" s="97"/>
      <c r="MI459" s="97"/>
      <c r="MJ459" s="97"/>
      <c r="MK459" s="97"/>
      <c r="ML459" s="97"/>
      <c r="MM459" s="97"/>
      <c r="MN459" s="97"/>
      <c r="MO459" s="97"/>
      <c r="MP459" s="97"/>
      <c r="MQ459" s="97"/>
      <c r="MR459" s="97"/>
      <c r="MS459" s="97"/>
      <c r="MT459" s="97"/>
      <c r="MU459" s="97"/>
      <c r="MV459" s="97"/>
      <c r="MW459" s="97"/>
      <c r="MX459" s="97"/>
      <c r="MY459" s="97"/>
      <c r="MZ459" s="97"/>
      <c r="NA459" s="97"/>
      <c r="NB459" s="97"/>
      <c r="NC459" s="97"/>
      <c r="ND459" s="97"/>
      <c r="NE459" s="97"/>
      <c r="NF459" s="97"/>
      <c r="NG459" s="97"/>
      <c r="NH459" s="97"/>
      <c r="NI459" s="97"/>
      <c r="NJ459" s="97"/>
      <c r="NK459" s="97"/>
      <c r="NL459" s="97"/>
      <c r="NM459" s="97"/>
      <c r="NN459" s="97"/>
      <c r="NO459" s="97"/>
      <c r="NP459" s="97"/>
      <c r="NQ459" s="97"/>
      <c r="NR459" s="97"/>
      <c r="NS459" s="97"/>
      <c r="NT459" s="97"/>
      <c r="NU459" s="97"/>
      <c r="NV459" s="97"/>
      <c r="NW459" s="97"/>
      <c r="NX459" s="97"/>
      <c r="NY459" s="97"/>
      <c r="NZ459" s="97"/>
      <c r="OA459" s="97"/>
      <c r="OB459" s="97"/>
      <c r="OC459" s="97"/>
      <c r="OD459" s="97"/>
      <c r="OE459" s="97"/>
      <c r="OF459" s="97"/>
      <c r="OG459" s="97"/>
      <c r="OH459" s="97"/>
      <c r="OI459" s="97"/>
      <c r="OJ459" s="97"/>
      <c r="OK459" s="97"/>
      <c r="OL459" s="97"/>
      <c r="OM459" s="97"/>
      <c r="ON459" s="97"/>
      <c r="OO459" s="97"/>
      <c r="OP459" s="97"/>
      <c r="OQ459" s="97"/>
      <c r="OR459" s="97"/>
      <c r="OS459" s="97"/>
      <c r="OT459" s="97"/>
      <c r="OU459" s="97"/>
      <c r="OV459" s="97"/>
      <c r="OW459" s="97"/>
      <c r="OX459" s="97"/>
      <c r="OY459" s="97"/>
      <c r="OZ459" s="97"/>
      <c r="PA459" s="97"/>
      <c r="PB459" s="97"/>
      <c r="PC459" s="97"/>
      <c r="PD459" s="97"/>
      <c r="PE459" s="97"/>
      <c r="PF459" s="97"/>
      <c r="PG459" s="97"/>
      <c r="PH459" s="97"/>
      <c r="PI459" s="97"/>
      <c r="PJ459" s="97"/>
      <c r="PK459" s="97"/>
      <c r="PL459" s="97"/>
      <c r="PM459" s="97"/>
      <c r="PN459" s="97"/>
      <c r="PO459" s="97"/>
      <c r="PP459" s="97"/>
      <c r="PQ459" s="97"/>
      <c r="PR459" s="97"/>
      <c r="PS459" s="97"/>
      <c r="PT459" s="97"/>
      <c r="PU459" s="97"/>
      <c r="PV459" s="97"/>
      <c r="PW459" s="97"/>
      <c r="PX459" s="97"/>
      <c r="PY459" s="97"/>
      <c r="PZ459" s="97"/>
      <c r="QA459" s="97"/>
      <c r="QB459" s="97"/>
      <c r="QC459" s="97"/>
      <c r="QD459" s="97"/>
      <c r="QE459" s="97"/>
      <c r="QF459" s="97"/>
      <c r="QG459" s="97"/>
      <c r="QH459" s="97"/>
      <c r="QI459" s="97"/>
      <c r="QJ459" s="97"/>
      <c r="QK459" s="97"/>
      <c r="QL459" s="97"/>
      <c r="QM459" s="97"/>
      <c r="QN459" s="97"/>
      <c r="QO459" s="97"/>
      <c r="QP459" s="97"/>
      <c r="QQ459" s="97"/>
      <c r="QR459" s="97"/>
      <c r="QS459" s="97"/>
      <c r="QT459" s="97"/>
      <c r="QU459" s="97"/>
      <c r="QV459" s="97"/>
      <c r="QW459" s="97"/>
      <c r="QX459" s="97"/>
      <c r="QY459" s="97"/>
      <c r="QZ459" s="97"/>
      <c r="RA459" s="97"/>
      <c r="RB459" s="97"/>
      <c r="RC459" s="97"/>
      <c r="RD459" s="97"/>
      <c r="RE459" s="97"/>
      <c r="RF459" s="97"/>
      <c r="RG459" s="97"/>
      <c r="RH459" s="97"/>
      <c r="RI459" s="97"/>
      <c r="RJ459" s="97"/>
      <c r="RK459" s="97"/>
      <c r="RL459" s="97"/>
      <c r="RM459" s="97"/>
      <c r="RN459" s="97"/>
      <c r="RO459" s="97"/>
      <c r="RP459" s="97"/>
      <c r="RQ459" s="97"/>
      <c r="RR459" s="97"/>
      <c r="RS459" s="97"/>
      <c r="RT459" s="97"/>
      <c r="RU459" s="97"/>
      <c r="RV459" s="97"/>
      <c r="RW459" s="97"/>
      <c r="RX459" s="97"/>
      <c r="RY459" s="97"/>
      <c r="RZ459" s="97"/>
      <c r="SA459" s="97"/>
      <c r="SB459" s="97"/>
      <c r="SC459" s="97"/>
      <c r="SD459" s="97"/>
      <c r="SE459" s="97"/>
      <c r="SF459" s="97"/>
      <c r="SG459" s="97"/>
      <c r="SH459" s="97"/>
      <c r="SI459" s="97"/>
      <c r="SJ459" s="97"/>
      <c r="SK459" s="97"/>
      <c r="SL459" s="97"/>
      <c r="SM459" s="97"/>
      <c r="SN459" s="97"/>
      <c r="SO459" s="97"/>
      <c r="SP459" s="97"/>
      <c r="SQ459" s="97"/>
      <c r="SR459" s="97"/>
      <c r="SS459" s="97"/>
      <c r="ST459" s="97"/>
      <c r="SU459" s="97"/>
      <c r="SV459" s="97"/>
      <c r="SW459" s="97"/>
      <c r="SX459" s="97"/>
      <c r="SY459" s="97"/>
      <c r="SZ459" s="97"/>
      <c r="TA459" s="97"/>
      <c r="TB459" s="97"/>
      <c r="TC459" s="97"/>
      <c r="TD459" s="97"/>
      <c r="TE459" s="97"/>
      <c r="TF459" s="97"/>
      <c r="TG459" s="97"/>
      <c r="TH459" s="97"/>
      <c r="TI459" s="97"/>
      <c r="TJ459" s="97"/>
      <c r="TK459" s="97"/>
      <c r="TL459" s="97"/>
      <c r="TM459" s="97"/>
      <c r="TN459" s="97"/>
      <c r="TO459" s="97"/>
      <c r="TP459" s="97"/>
      <c r="TQ459" s="97"/>
      <c r="TR459" s="97"/>
      <c r="TS459" s="97"/>
      <c r="TT459" s="97"/>
      <c r="TU459" s="97"/>
      <c r="TV459" s="97"/>
      <c r="TW459" s="97"/>
      <c r="TX459" s="97"/>
      <c r="TY459" s="97"/>
      <c r="TZ459" s="97"/>
      <c r="UA459" s="97"/>
      <c r="UB459" s="97"/>
      <c r="UC459" s="97"/>
      <c r="UD459" s="97"/>
      <c r="UE459" s="97"/>
      <c r="UF459" s="97"/>
      <c r="UG459" s="97"/>
      <c r="UH459" s="97"/>
      <c r="UI459" s="97"/>
      <c r="UJ459" s="97"/>
      <c r="UK459" s="97"/>
      <c r="UL459" s="97"/>
      <c r="UM459" s="97"/>
      <c r="UN459" s="97"/>
      <c r="UO459" s="97"/>
      <c r="UP459" s="97"/>
      <c r="UQ459" s="97"/>
      <c r="UR459" s="97"/>
      <c r="US459" s="97"/>
      <c r="UT459" s="97"/>
      <c r="UU459" s="97"/>
      <c r="UV459" s="97"/>
      <c r="UW459" s="97"/>
      <c r="UX459" s="97"/>
      <c r="UY459" s="97"/>
      <c r="UZ459" s="97"/>
      <c r="VA459" s="97"/>
      <c r="VB459" s="97"/>
      <c r="VC459" s="97"/>
      <c r="VD459" s="97"/>
      <c r="VE459" s="97"/>
      <c r="VF459" s="97"/>
    </row>
    <row r="460" spans="1:578" s="98" customFormat="1" ht="15">
      <c r="A460" s="84">
        <v>86</v>
      </c>
      <c r="B460" s="29" t="s">
        <v>43</v>
      </c>
      <c r="C460" s="85" t="s">
        <v>44</v>
      </c>
      <c r="D460" s="86">
        <v>203</v>
      </c>
      <c r="E460" s="85" t="s">
        <v>45</v>
      </c>
      <c r="F460" s="29" t="s">
        <v>46</v>
      </c>
      <c r="G460" s="29" t="s">
        <v>1102</v>
      </c>
      <c r="H460" s="26" t="s">
        <v>1103</v>
      </c>
      <c r="I460" s="89">
        <v>32769</v>
      </c>
      <c r="J460" s="90" t="s">
        <v>353</v>
      </c>
      <c r="K460" s="90"/>
      <c r="L460" s="88">
        <v>40</v>
      </c>
      <c r="M460" s="88" t="s">
        <v>54</v>
      </c>
      <c r="N460" s="88" t="s">
        <v>59</v>
      </c>
      <c r="O460" s="36" t="s">
        <v>1099</v>
      </c>
      <c r="P460" s="87" t="s">
        <v>1190</v>
      </c>
      <c r="Q460" s="87" t="s">
        <v>1150</v>
      </c>
      <c r="R460" s="88">
        <v>1</v>
      </c>
      <c r="S460" s="92">
        <v>11881</v>
      </c>
      <c r="T460" s="92">
        <v>600</v>
      </c>
      <c r="U460" s="92">
        <v>1955.9</v>
      </c>
      <c r="V460" s="91">
        <f t="shared" si="176"/>
        <v>14436.9</v>
      </c>
      <c r="W460" s="92"/>
      <c r="X460" s="92"/>
      <c r="Y460" s="92">
        <f t="shared" si="177"/>
        <v>14436.9</v>
      </c>
      <c r="Z460" s="92">
        <v>926</v>
      </c>
      <c r="AA460" s="92">
        <v>630</v>
      </c>
      <c r="AB460" s="93">
        <f>102.68*6</f>
        <v>616.08000000000004</v>
      </c>
      <c r="AC460" s="92">
        <f t="shared" si="178"/>
        <v>2526.4575</v>
      </c>
      <c r="AD460" s="92">
        <f t="shared" si="179"/>
        <v>433.10699999999997</v>
      </c>
      <c r="AE460" s="92">
        <f t="shared" si="180"/>
        <v>736.28189999999995</v>
      </c>
      <c r="AF460" s="92">
        <f t="shared" si="181"/>
        <v>288.738</v>
      </c>
      <c r="AG460" s="92">
        <f t="shared" si="182"/>
        <v>2665.4833333333336</v>
      </c>
      <c r="AH460" s="92">
        <f t="shared" si="183"/>
        <v>26654.833333333336</v>
      </c>
      <c r="AI460" s="92">
        <f t="shared" si="184"/>
        <v>7996.45</v>
      </c>
      <c r="AJ460" s="92">
        <f t="shared" si="185"/>
        <v>23703.294955555553</v>
      </c>
      <c r="AK460" s="92">
        <f t="shared" si="186"/>
        <v>284439.53946666664</v>
      </c>
      <c r="AL460" s="92"/>
      <c r="AM460" s="92"/>
      <c r="AN460" s="92"/>
      <c r="AO460" s="92"/>
      <c r="AP460" s="97"/>
      <c r="AQ460" s="94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7"/>
      <c r="BQ460" s="97"/>
      <c r="BR460" s="97"/>
      <c r="BS460" s="97"/>
      <c r="BT460" s="97"/>
      <c r="BU460" s="97"/>
      <c r="BV460" s="97"/>
      <c r="BW460" s="97"/>
      <c r="BX460" s="97"/>
      <c r="BY460" s="97"/>
      <c r="BZ460" s="97"/>
      <c r="CA460" s="97"/>
      <c r="CB460" s="97"/>
      <c r="CC460" s="97"/>
      <c r="CD460" s="97"/>
      <c r="CE460" s="97"/>
      <c r="CF460" s="97"/>
      <c r="CG460" s="97"/>
      <c r="CH460" s="97"/>
      <c r="CI460" s="97"/>
      <c r="CJ460" s="97"/>
      <c r="CK460" s="97"/>
      <c r="CL460" s="97"/>
      <c r="CM460" s="97"/>
      <c r="CN460" s="97"/>
      <c r="CO460" s="97"/>
      <c r="CP460" s="97"/>
      <c r="CQ460" s="97"/>
      <c r="CR460" s="97"/>
      <c r="CS460" s="97"/>
      <c r="CT460" s="97"/>
      <c r="CU460" s="97"/>
      <c r="CV460" s="97"/>
      <c r="CW460" s="97"/>
      <c r="CX460" s="97"/>
      <c r="CY460" s="97"/>
      <c r="CZ460" s="97"/>
      <c r="DA460" s="97"/>
      <c r="DB460" s="97"/>
      <c r="DC460" s="97"/>
      <c r="DD460" s="97"/>
      <c r="DE460" s="97"/>
      <c r="DF460" s="97"/>
      <c r="DG460" s="97"/>
      <c r="DH460" s="97"/>
      <c r="DI460" s="97"/>
      <c r="DJ460" s="97"/>
      <c r="DK460" s="97"/>
      <c r="DL460" s="97"/>
      <c r="DM460" s="97"/>
      <c r="DN460" s="97"/>
      <c r="DO460" s="97"/>
      <c r="DP460" s="97"/>
      <c r="DQ460" s="97"/>
      <c r="DR460" s="97"/>
      <c r="DS460" s="97"/>
      <c r="DT460" s="97"/>
      <c r="DU460" s="97"/>
      <c r="DV460" s="97"/>
      <c r="DW460" s="97"/>
      <c r="DX460" s="97"/>
      <c r="DY460" s="97"/>
      <c r="DZ460" s="97"/>
      <c r="EA460" s="97"/>
      <c r="EB460" s="97"/>
      <c r="EC460" s="97"/>
      <c r="ED460" s="97"/>
      <c r="EE460" s="97"/>
      <c r="EF460" s="97"/>
      <c r="EG460" s="97"/>
      <c r="EH460" s="97"/>
      <c r="EI460" s="97"/>
      <c r="EJ460" s="97"/>
      <c r="EK460" s="97"/>
      <c r="EL460" s="97"/>
      <c r="EM460" s="97"/>
      <c r="EN460" s="97"/>
      <c r="EO460" s="97"/>
      <c r="EP460" s="97"/>
      <c r="EQ460" s="97"/>
      <c r="ER460" s="97"/>
      <c r="ES460" s="97"/>
      <c r="ET460" s="97"/>
      <c r="EU460" s="97"/>
      <c r="EV460" s="97"/>
      <c r="EW460" s="97"/>
      <c r="EX460" s="97"/>
      <c r="EY460" s="97"/>
      <c r="EZ460" s="97"/>
      <c r="FA460" s="97"/>
      <c r="FB460" s="97"/>
      <c r="FC460" s="97"/>
      <c r="FD460" s="97"/>
      <c r="FE460" s="97"/>
      <c r="FF460" s="97"/>
      <c r="FG460" s="97"/>
      <c r="FH460" s="97"/>
      <c r="FI460" s="97"/>
      <c r="FJ460" s="97"/>
      <c r="FK460" s="97"/>
      <c r="FL460" s="97"/>
      <c r="FM460" s="97"/>
      <c r="FN460" s="97"/>
      <c r="FO460" s="97"/>
      <c r="FP460" s="97"/>
      <c r="FQ460" s="97"/>
      <c r="FR460" s="97"/>
      <c r="FS460" s="97"/>
      <c r="FT460" s="97"/>
      <c r="FU460" s="97"/>
      <c r="FV460" s="97"/>
      <c r="FW460" s="97"/>
      <c r="FX460" s="97"/>
      <c r="FY460" s="97"/>
      <c r="FZ460" s="97"/>
      <c r="GA460" s="97"/>
      <c r="GB460" s="97"/>
      <c r="GC460" s="97"/>
      <c r="GD460" s="97"/>
      <c r="GE460" s="97"/>
      <c r="GF460" s="97"/>
      <c r="GG460" s="97"/>
      <c r="GH460" s="97"/>
      <c r="GI460" s="97"/>
      <c r="GJ460" s="97"/>
      <c r="GK460" s="97"/>
      <c r="GL460" s="97"/>
      <c r="GM460" s="97"/>
      <c r="GN460" s="97"/>
      <c r="GO460" s="97"/>
      <c r="GP460" s="97"/>
      <c r="GQ460" s="97"/>
      <c r="GR460" s="97"/>
      <c r="GS460" s="97"/>
      <c r="GT460" s="97"/>
      <c r="GU460" s="97"/>
      <c r="GV460" s="97"/>
      <c r="GW460" s="97"/>
      <c r="GX460" s="97"/>
      <c r="GY460" s="97"/>
      <c r="GZ460" s="97"/>
      <c r="HA460" s="97"/>
      <c r="HB460" s="97"/>
      <c r="HC460" s="97"/>
      <c r="HD460" s="97"/>
      <c r="HE460" s="97"/>
      <c r="HF460" s="97"/>
      <c r="HG460" s="97"/>
      <c r="HH460" s="97"/>
      <c r="HI460" s="97"/>
      <c r="HJ460" s="97"/>
      <c r="HK460" s="97"/>
      <c r="HL460" s="97"/>
      <c r="HM460" s="97"/>
      <c r="HN460" s="97"/>
      <c r="HO460" s="97"/>
      <c r="HP460" s="97"/>
      <c r="HQ460" s="97"/>
      <c r="HR460" s="97"/>
      <c r="HS460" s="97"/>
      <c r="HT460" s="97"/>
      <c r="HU460" s="97"/>
      <c r="HV460" s="97"/>
      <c r="HW460" s="97"/>
      <c r="HX460" s="97"/>
      <c r="HY460" s="97"/>
      <c r="HZ460" s="97"/>
      <c r="IA460" s="97"/>
      <c r="IB460" s="97"/>
      <c r="IC460" s="97"/>
      <c r="ID460" s="97"/>
      <c r="IE460" s="97"/>
      <c r="IF460" s="97"/>
      <c r="IG460" s="97"/>
      <c r="IH460" s="97"/>
      <c r="II460" s="97"/>
      <c r="IJ460" s="97"/>
      <c r="IK460" s="97"/>
      <c r="IL460" s="97"/>
      <c r="IM460" s="97"/>
      <c r="IN460" s="97"/>
      <c r="IO460" s="97"/>
      <c r="IP460" s="97"/>
      <c r="IQ460" s="97"/>
      <c r="IR460" s="97"/>
      <c r="IS460" s="97"/>
      <c r="IT460" s="97"/>
      <c r="IU460" s="97"/>
      <c r="IV460" s="97"/>
      <c r="IW460" s="97"/>
      <c r="IX460" s="97"/>
      <c r="IY460" s="97"/>
      <c r="IZ460" s="97"/>
      <c r="JA460" s="97"/>
      <c r="JB460" s="97"/>
      <c r="JC460" s="97"/>
      <c r="JD460" s="97"/>
      <c r="JE460" s="97"/>
      <c r="JF460" s="97"/>
      <c r="JG460" s="97"/>
      <c r="JH460" s="97"/>
      <c r="JI460" s="97"/>
      <c r="JJ460" s="97"/>
      <c r="JK460" s="97"/>
      <c r="JL460" s="97"/>
      <c r="JM460" s="97"/>
      <c r="JN460" s="97"/>
      <c r="JO460" s="97"/>
      <c r="JP460" s="97"/>
      <c r="JQ460" s="97"/>
      <c r="JR460" s="97"/>
      <c r="JS460" s="97"/>
      <c r="JT460" s="97"/>
      <c r="JU460" s="97"/>
      <c r="JV460" s="97"/>
      <c r="JW460" s="97"/>
      <c r="JX460" s="97"/>
      <c r="JY460" s="97"/>
      <c r="JZ460" s="97"/>
      <c r="KA460" s="97"/>
      <c r="KB460" s="97"/>
      <c r="KC460" s="97"/>
      <c r="KD460" s="97"/>
      <c r="KE460" s="97"/>
      <c r="KF460" s="97"/>
      <c r="KG460" s="97"/>
      <c r="KH460" s="97"/>
      <c r="KI460" s="97"/>
      <c r="KJ460" s="97"/>
      <c r="KK460" s="97"/>
      <c r="KL460" s="97"/>
      <c r="KM460" s="97"/>
      <c r="KN460" s="97"/>
      <c r="KO460" s="97"/>
      <c r="KP460" s="97"/>
      <c r="KQ460" s="97"/>
      <c r="KR460" s="97"/>
      <c r="KS460" s="97"/>
      <c r="KT460" s="97"/>
      <c r="KU460" s="97"/>
      <c r="KV460" s="97"/>
      <c r="KW460" s="97"/>
      <c r="KX460" s="97"/>
      <c r="KY460" s="97"/>
      <c r="KZ460" s="97"/>
      <c r="LA460" s="97"/>
      <c r="LB460" s="97"/>
      <c r="LC460" s="97"/>
      <c r="LD460" s="97"/>
      <c r="LE460" s="97"/>
      <c r="LF460" s="97"/>
      <c r="LG460" s="97"/>
      <c r="LH460" s="97"/>
      <c r="LI460" s="97"/>
      <c r="LJ460" s="97"/>
      <c r="LK460" s="97"/>
      <c r="LL460" s="97"/>
      <c r="LM460" s="97"/>
      <c r="LN460" s="97"/>
      <c r="LO460" s="97"/>
      <c r="LP460" s="97"/>
      <c r="LQ460" s="97"/>
      <c r="LR460" s="97"/>
      <c r="LS460" s="97"/>
      <c r="LT460" s="97"/>
      <c r="LU460" s="97"/>
      <c r="LV460" s="97"/>
      <c r="LW460" s="97"/>
      <c r="LX460" s="97"/>
      <c r="LY460" s="97"/>
      <c r="LZ460" s="97"/>
      <c r="MA460" s="97"/>
      <c r="MB460" s="97"/>
      <c r="MC460" s="97"/>
      <c r="MD460" s="97"/>
      <c r="ME460" s="97"/>
      <c r="MF460" s="97"/>
      <c r="MG460" s="97"/>
      <c r="MH460" s="97"/>
      <c r="MI460" s="97"/>
      <c r="MJ460" s="97"/>
      <c r="MK460" s="97"/>
      <c r="ML460" s="97"/>
      <c r="MM460" s="97"/>
      <c r="MN460" s="97"/>
      <c r="MO460" s="97"/>
      <c r="MP460" s="97"/>
      <c r="MQ460" s="97"/>
      <c r="MR460" s="97"/>
      <c r="MS460" s="97"/>
      <c r="MT460" s="97"/>
      <c r="MU460" s="97"/>
      <c r="MV460" s="97"/>
      <c r="MW460" s="97"/>
      <c r="MX460" s="97"/>
      <c r="MY460" s="97"/>
      <c r="MZ460" s="97"/>
      <c r="NA460" s="97"/>
      <c r="NB460" s="97"/>
      <c r="NC460" s="97"/>
      <c r="ND460" s="97"/>
      <c r="NE460" s="97"/>
      <c r="NF460" s="97"/>
      <c r="NG460" s="97"/>
      <c r="NH460" s="97"/>
      <c r="NI460" s="97"/>
      <c r="NJ460" s="97"/>
      <c r="NK460" s="97"/>
      <c r="NL460" s="97"/>
      <c r="NM460" s="97"/>
      <c r="NN460" s="97"/>
      <c r="NO460" s="97"/>
      <c r="NP460" s="97"/>
      <c r="NQ460" s="97"/>
      <c r="NR460" s="97"/>
      <c r="NS460" s="97"/>
      <c r="NT460" s="97"/>
      <c r="NU460" s="97"/>
      <c r="NV460" s="97"/>
      <c r="NW460" s="97"/>
      <c r="NX460" s="97"/>
      <c r="NY460" s="97"/>
      <c r="NZ460" s="97"/>
      <c r="OA460" s="97"/>
      <c r="OB460" s="97"/>
      <c r="OC460" s="97"/>
      <c r="OD460" s="97"/>
      <c r="OE460" s="97"/>
      <c r="OF460" s="97"/>
      <c r="OG460" s="97"/>
      <c r="OH460" s="97"/>
      <c r="OI460" s="97"/>
      <c r="OJ460" s="97"/>
      <c r="OK460" s="97"/>
      <c r="OL460" s="97"/>
      <c r="OM460" s="97"/>
      <c r="ON460" s="97"/>
      <c r="OO460" s="97"/>
      <c r="OP460" s="97"/>
      <c r="OQ460" s="97"/>
      <c r="OR460" s="97"/>
      <c r="OS460" s="97"/>
      <c r="OT460" s="97"/>
      <c r="OU460" s="97"/>
      <c r="OV460" s="97"/>
      <c r="OW460" s="97"/>
      <c r="OX460" s="97"/>
      <c r="OY460" s="97"/>
      <c r="OZ460" s="97"/>
      <c r="PA460" s="97"/>
      <c r="PB460" s="97"/>
      <c r="PC460" s="97"/>
      <c r="PD460" s="97"/>
      <c r="PE460" s="97"/>
      <c r="PF460" s="97"/>
      <c r="PG460" s="97"/>
      <c r="PH460" s="97"/>
      <c r="PI460" s="97"/>
      <c r="PJ460" s="97"/>
      <c r="PK460" s="97"/>
      <c r="PL460" s="97"/>
      <c r="PM460" s="97"/>
      <c r="PN460" s="97"/>
      <c r="PO460" s="97"/>
      <c r="PP460" s="97"/>
      <c r="PQ460" s="97"/>
      <c r="PR460" s="97"/>
      <c r="PS460" s="97"/>
      <c r="PT460" s="97"/>
      <c r="PU460" s="97"/>
      <c r="PV460" s="97"/>
      <c r="PW460" s="97"/>
      <c r="PX460" s="97"/>
      <c r="PY460" s="97"/>
      <c r="PZ460" s="97"/>
      <c r="QA460" s="97"/>
      <c r="QB460" s="97"/>
      <c r="QC460" s="97"/>
      <c r="QD460" s="97"/>
      <c r="QE460" s="97"/>
      <c r="QF460" s="97"/>
      <c r="QG460" s="97"/>
      <c r="QH460" s="97"/>
      <c r="QI460" s="97"/>
      <c r="QJ460" s="97"/>
      <c r="QK460" s="97"/>
      <c r="QL460" s="97"/>
      <c r="QM460" s="97"/>
      <c r="QN460" s="97"/>
      <c r="QO460" s="97"/>
      <c r="QP460" s="97"/>
      <c r="QQ460" s="97"/>
      <c r="QR460" s="97"/>
      <c r="QS460" s="97"/>
      <c r="QT460" s="97"/>
      <c r="QU460" s="97"/>
      <c r="QV460" s="97"/>
      <c r="QW460" s="97"/>
      <c r="QX460" s="97"/>
      <c r="QY460" s="97"/>
      <c r="QZ460" s="97"/>
      <c r="RA460" s="97"/>
      <c r="RB460" s="97"/>
      <c r="RC460" s="97"/>
      <c r="RD460" s="97"/>
      <c r="RE460" s="97"/>
      <c r="RF460" s="97"/>
      <c r="RG460" s="97"/>
      <c r="RH460" s="97"/>
      <c r="RI460" s="97"/>
      <c r="RJ460" s="97"/>
      <c r="RK460" s="97"/>
      <c r="RL460" s="97"/>
      <c r="RM460" s="97"/>
      <c r="RN460" s="97"/>
      <c r="RO460" s="97"/>
      <c r="RP460" s="97"/>
      <c r="RQ460" s="97"/>
      <c r="RR460" s="97"/>
      <c r="RS460" s="97"/>
      <c r="RT460" s="97"/>
      <c r="RU460" s="97"/>
      <c r="RV460" s="97"/>
      <c r="RW460" s="97"/>
      <c r="RX460" s="97"/>
      <c r="RY460" s="97"/>
      <c r="RZ460" s="97"/>
      <c r="SA460" s="97"/>
      <c r="SB460" s="97"/>
      <c r="SC460" s="97"/>
      <c r="SD460" s="97"/>
      <c r="SE460" s="97"/>
      <c r="SF460" s="97"/>
      <c r="SG460" s="97"/>
      <c r="SH460" s="97"/>
      <c r="SI460" s="97"/>
      <c r="SJ460" s="97"/>
      <c r="SK460" s="97"/>
      <c r="SL460" s="97"/>
      <c r="SM460" s="97"/>
      <c r="SN460" s="97"/>
      <c r="SO460" s="97"/>
      <c r="SP460" s="97"/>
      <c r="SQ460" s="97"/>
      <c r="SR460" s="97"/>
      <c r="SS460" s="97"/>
      <c r="ST460" s="97"/>
      <c r="SU460" s="97"/>
      <c r="SV460" s="97"/>
      <c r="SW460" s="97"/>
      <c r="SX460" s="97"/>
      <c r="SY460" s="97"/>
      <c r="SZ460" s="97"/>
      <c r="TA460" s="97"/>
      <c r="TB460" s="97"/>
      <c r="TC460" s="97"/>
      <c r="TD460" s="97"/>
      <c r="TE460" s="97"/>
      <c r="TF460" s="97"/>
      <c r="TG460" s="97"/>
      <c r="TH460" s="97"/>
      <c r="TI460" s="97"/>
      <c r="TJ460" s="97"/>
      <c r="TK460" s="97"/>
      <c r="TL460" s="97"/>
      <c r="TM460" s="97"/>
      <c r="TN460" s="97"/>
      <c r="TO460" s="97"/>
      <c r="TP460" s="97"/>
      <c r="TQ460" s="97"/>
      <c r="TR460" s="97"/>
      <c r="TS460" s="97"/>
      <c r="TT460" s="97"/>
      <c r="TU460" s="97"/>
      <c r="TV460" s="97"/>
      <c r="TW460" s="97"/>
      <c r="TX460" s="97"/>
      <c r="TY460" s="97"/>
      <c r="TZ460" s="97"/>
      <c r="UA460" s="97"/>
      <c r="UB460" s="97"/>
      <c r="UC460" s="97"/>
      <c r="UD460" s="97"/>
      <c r="UE460" s="97"/>
      <c r="UF460" s="97"/>
      <c r="UG460" s="97"/>
      <c r="UH460" s="97"/>
      <c r="UI460" s="97"/>
      <c r="UJ460" s="97"/>
      <c r="UK460" s="97"/>
      <c r="UL460" s="97"/>
      <c r="UM460" s="97"/>
      <c r="UN460" s="97"/>
      <c r="UO460" s="97"/>
      <c r="UP460" s="97"/>
      <c r="UQ460" s="97"/>
      <c r="UR460" s="97"/>
      <c r="US460" s="97"/>
      <c r="UT460" s="97"/>
      <c r="UU460" s="97"/>
      <c r="UV460" s="97"/>
      <c r="UW460" s="97"/>
      <c r="UX460" s="97"/>
      <c r="UY460" s="97"/>
      <c r="UZ460" s="97"/>
      <c r="VA460" s="97"/>
      <c r="VB460" s="97"/>
      <c r="VC460" s="97"/>
      <c r="VD460" s="97"/>
      <c r="VE460" s="97"/>
      <c r="VF460" s="97"/>
    </row>
    <row r="461" spans="1:578" s="98" customFormat="1" ht="15">
      <c r="A461" s="84">
        <v>87</v>
      </c>
      <c r="B461" s="29" t="s">
        <v>43</v>
      </c>
      <c r="C461" s="85" t="s">
        <v>44</v>
      </c>
      <c r="D461" s="86">
        <v>203</v>
      </c>
      <c r="E461" s="85" t="s">
        <v>45</v>
      </c>
      <c r="F461" s="29" t="s">
        <v>46</v>
      </c>
      <c r="G461" s="29" t="s">
        <v>1104</v>
      </c>
      <c r="H461" s="26" t="s">
        <v>1105</v>
      </c>
      <c r="I461" s="89">
        <v>39392</v>
      </c>
      <c r="J461" s="90" t="s">
        <v>87</v>
      </c>
      <c r="K461" s="90"/>
      <c r="L461" s="88">
        <v>40</v>
      </c>
      <c r="M461" s="88" t="s">
        <v>54</v>
      </c>
      <c r="N461" s="88" t="s">
        <v>59</v>
      </c>
      <c r="O461" s="36" t="s">
        <v>88</v>
      </c>
      <c r="P461" s="87" t="s">
        <v>1190</v>
      </c>
      <c r="Q461" s="87" t="s">
        <v>1150</v>
      </c>
      <c r="R461" s="88">
        <v>1</v>
      </c>
      <c r="S461" s="92">
        <v>13012</v>
      </c>
      <c r="T461" s="92">
        <v>600</v>
      </c>
      <c r="U461" s="92"/>
      <c r="V461" s="91">
        <f t="shared" si="176"/>
        <v>13612</v>
      </c>
      <c r="W461" s="92"/>
      <c r="X461" s="92"/>
      <c r="Y461" s="92">
        <f t="shared" si="177"/>
        <v>13612</v>
      </c>
      <c r="Z461" s="92">
        <v>957</v>
      </c>
      <c r="AA461" s="92">
        <v>661</v>
      </c>
      <c r="AB461" s="92">
        <f>102.68*3</f>
        <v>308.04000000000002</v>
      </c>
      <c r="AC461" s="92">
        <f t="shared" si="178"/>
        <v>2382.1</v>
      </c>
      <c r="AD461" s="92">
        <f t="shared" si="179"/>
        <v>408.35999999999996</v>
      </c>
      <c r="AE461" s="92">
        <f t="shared" si="180"/>
        <v>694.21199999999999</v>
      </c>
      <c r="AF461" s="92">
        <f t="shared" si="181"/>
        <v>272.24</v>
      </c>
      <c r="AG461" s="92">
        <f t="shared" si="182"/>
        <v>2538.3333333333335</v>
      </c>
      <c r="AH461" s="92">
        <f t="shared" si="183"/>
        <v>25383.333333333336</v>
      </c>
      <c r="AI461" s="92">
        <f t="shared" si="184"/>
        <v>7615</v>
      </c>
      <c r="AJ461" s="92">
        <f t="shared" si="185"/>
        <v>22256.340888888892</v>
      </c>
      <c r="AK461" s="92">
        <f t="shared" si="186"/>
        <v>267076.09066666669</v>
      </c>
      <c r="AL461" s="92"/>
      <c r="AM461" s="92"/>
      <c r="AN461" s="92"/>
      <c r="AO461" s="92"/>
      <c r="AP461" s="97"/>
      <c r="AQ461" s="94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7"/>
      <c r="BQ461" s="97"/>
      <c r="BR461" s="97"/>
      <c r="BS461" s="97"/>
      <c r="BT461" s="97"/>
      <c r="BU461" s="97"/>
      <c r="BV461" s="97"/>
      <c r="BW461" s="97"/>
      <c r="BX461" s="97"/>
      <c r="BY461" s="97"/>
      <c r="BZ461" s="97"/>
      <c r="CA461" s="97"/>
      <c r="CB461" s="97"/>
      <c r="CC461" s="97"/>
      <c r="CD461" s="97"/>
      <c r="CE461" s="97"/>
      <c r="CF461" s="97"/>
      <c r="CG461" s="97"/>
      <c r="CH461" s="97"/>
      <c r="CI461" s="97"/>
      <c r="CJ461" s="97"/>
      <c r="CK461" s="97"/>
      <c r="CL461" s="97"/>
      <c r="CM461" s="97"/>
      <c r="CN461" s="97"/>
      <c r="CO461" s="97"/>
      <c r="CP461" s="97"/>
      <c r="CQ461" s="97"/>
      <c r="CR461" s="97"/>
      <c r="CS461" s="97"/>
      <c r="CT461" s="97"/>
      <c r="CU461" s="97"/>
      <c r="CV461" s="97"/>
      <c r="CW461" s="97"/>
      <c r="CX461" s="97"/>
      <c r="CY461" s="97"/>
      <c r="CZ461" s="97"/>
      <c r="DA461" s="97"/>
      <c r="DB461" s="97"/>
      <c r="DC461" s="97"/>
      <c r="DD461" s="97"/>
      <c r="DE461" s="97"/>
      <c r="DF461" s="97"/>
      <c r="DG461" s="97"/>
      <c r="DH461" s="97"/>
      <c r="DI461" s="97"/>
      <c r="DJ461" s="97"/>
      <c r="DK461" s="97"/>
      <c r="DL461" s="97"/>
      <c r="DM461" s="97"/>
      <c r="DN461" s="97"/>
      <c r="DO461" s="97"/>
      <c r="DP461" s="97"/>
      <c r="DQ461" s="97"/>
      <c r="DR461" s="97"/>
      <c r="DS461" s="97"/>
      <c r="DT461" s="97"/>
      <c r="DU461" s="97"/>
      <c r="DV461" s="97"/>
      <c r="DW461" s="97"/>
      <c r="DX461" s="97"/>
      <c r="DY461" s="97"/>
      <c r="DZ461" s="97"/>
      <c r="EA461" s="97"/>
      <c r="EB461" s="97"/>
      <c r="EC461" s="97"/>
      <c r="ED461" s="97"/>
      <c r="EE461" s="97"/>
      <c r="EF461" s="97"/>
      <c r="EG461" s="97"/>
      <c r="EH461" s="97"/>
      <c r="EI461" s="97"/>
      <c r="EJ461" s="97"/>
      <c r="EK461" s="97"/>
      <c r="EL461" s="97"/>
      <c r="EM461" s="97"/>
      <c r="EN461" s="97"/>
      <c r="EO461" s="97"/>
      <c r="EP461" s="97"/>
      <c r="EQ461" s="97"/>
      <c r="ER461" s="97"/>
      <c r="ES461" s="97"/>
      <c r="ET461" s="97"/>
      <c r="EU461" s="97"/>
      <c r="EV461" s="97"/>
      <c r="EW461" s="97"/>
      <c r="EX461" s="97"/>
      <c r="EY461" s="97"/>
      <c r="EZ461" s="97"/>
      <c r="FA461" s="97"/>
      <c r="FB461" s="97"/>
      <c r="FC461" s="97"/>
      <c r="FD461" s="97"/>
      <c r="FE461" s="97"/>
      <c r="FF461" s="97"/>
      <c r="FG461" s="97"/>
      <c r="FH461" s="97"/>
      <c r="FI461" s="97"/>
      <c r="FJ461" s="97"/>
      <c r="FK461" s="97"/>
      <c r="FL461" s="97"/>
      <c r="FM461" s="97"/>
      <c r="FN461" s="97"/>
      <c r="FO461" s="97"/>
      <c r="FP461" s="97"/>
      <c r="FQ461" s="97"/>
      <c r="FR461" s="97"/>
      <c r="FS461" s="97"/>
      <c r="FT461" s="97"/>
      <c r="FU461" s="97"/>
      <c r="FV461" s="97"/>
      <c r="FW461" s="97"/>
      <c r="FX461" s="97"/>
      <c r="FY461" s="97"/>
      <c r="FZ461" s="97"/>
      <c r="GA461" s="97"/>
      <c r="GB461" s="97"/>
      <c r="GC461" s="97"/>
      <c r="GD461" s="97"/>
      <c r="GE461" s="97"/>
      <c r="GF461" s="97"/>
      <c r="GG461" s="97"/>
      <c r="GH461" s="97"/>
      <c r="GI461" s="97"/>
      <c r="GJ461" s="97"/>
      <c r="GK461" s="97"/>
      <c r="GL461" s="97"/>
      <c r="GM461" s="97"/>
      <c r="GN461" s="97"/>
      <c r="GO461" s="97"/>
      <c r="GP461" s="97"/>
      <c r="GQ461" s="97"/>
      <c r="GR461" s="97"/>
      <c r="GS461" s="97"/>
      <c r="GT461" s="97"/>
      <c r="GU461" s="97"/>
      <c r="GV461" s="97"/>
      <c r="GW461" s="97"/>
      <c r="GX461" s="97"/>
      <c r="GY461" s="97"/>
      <c r="GZ461" s="97"/>
      <c r="HA461" s="97"/>
      <c r="HB461" s="97"/>
      <c r="HC461" s="97"/>
      <c r="HD461" s="97"/>
      <c r="HE461" s="97"/>
      <c r="HF461" s="97"/>
      <c r="HG461" s="97"/>
      <c r="HH461" s="97"/>
      <c r="HI461" s="97"/>
      <c r="HJ461" s="97"/>
      <c r="HK461" s="97"/>
      <c r="HL461" s="97"/>
      <c r="HM461" s="97"/>
      <c r="HN461" s="97"/>
      <c r="HO461" s="97"/>
      <c r="HP461" s="97"/>
      <c r="HQ461" s="97"/>
      <c r="HR461" s="97"/>
      <c r="HS461" s="97"/>
      <c r="HT461" s="97"/>
      <c r="HU461" s="97"/>
      <c r="HV461" s="97"/>
      <c r="HW461" s="97"/>
      <c r="HX461" s="97"/>
      <c r="HY461" s="97"/>
      <c r="HZ461" s="97"/>
      <c r="IA461" s="97"/>
      <c r="IB461" s="97"/>
      <c r="IC461" s="97"/>
      <c r="ID461" s="97"/>
      <c r="IE461" s="97"/>
      <c r="IF461" s="97"/>
      <c r="IG461" s="97"/>
      <c r="IH461" s="97"/>
      <c r="II461" s="97"/>
      <c r="IJ461" s="97"/>
      <c r="IK461" s="97"/>
      <c r="IL461" s="97"/>
      <c r="IM461" s="97"/>
      <c r="IN461" s="97"/>
      <c r="IO461" s="97"/>
      <c r="IP461" s="97"/>
      <c r="IQ461" s="97"/>
      <c r="IR461" s="97"/>
      <c r="IS461" s="97"/>
      <c r="IT461" s="97"/>
      <c r="IU461" s="97"/>
      <c r="IV461" s="97"/>
      <c r="IW461" s="97"/>
      <c r="IX461" s="97"/>
      <c r="IY461" s="97"/>
      <c r="IZ461" s="97"/>
      <c r="JA461" s="97"/>
      <c r="JB461" s="97"/>
      <c r="JC461" s="97"/>
      <c r="JD461" s="97"/>
      <c r="JE461" s="97"/>
      <c r="JF461" s="97"/>
      <c r="JG461" s="97"/>
      <c r="JH461" s="97"/>
      <c r="JI461" s="97"/>
      <c r="JJ461" s="97"/>
      <c r="JK461" s="97"/>
      <c r="JL461" s="97"/>
      <c r="JM461" s="97"/>
      <c r="JN461" s="97"/>
      <c r="JO461" s="97"/>
      <c r="JP461" s="97"/>
      <c r="JQ461" s="97"/>
      <c r="JR461" s="97"/>
      <c r="JS461" s="97"/>
      <c r="JT461" s="97"/>
      <c r="JU461" s="97"/>
      <c r="JV461" s="97"/>
      <c r="JW461" s="97"/>
      <c r="JX461" s="97"/>
      <c r="JY461" s="97"/>
      <c r="JZ461" s="97"/>
      <c r="KA461" s="97"/>
      <c r="KB461" s="97"/>
      <c r="KC461" s="97"/>
      <c r="KD461" s="97"/>
      <c r="KE461" s="97"/>
      <c r="KF461" s="97"/>
      <c r="KG461" s="97"/>
      <c r="KH461" s="97"/>
      <c r="KI461" s="97"/>
      <c r="KJ461" s="97"/>
      <c r="KK461" s="97"/>
      <c r="KL461" s="97"/>
      <c r="KM461" s="97"/>
      <c r="KN461" s="97"/>
      <c r="KO461" s="97"/>
      <c r="KP461" s="97"/>
      <c r="KQ461" s="97"/>
      <c r="KR461" s="97"/>
      <c r="KS461" s="97"/>
      <c r="KT461" s="97"/>
      <c r="KU461" s="97"/>
      <c r="KV461" s="97"/>
      <c r="KW461" s="97"/>
      <c r="KX461" s="97"/>
      <c r="KY461" s="97"/>
      <c r="KZ461" s="97"/>
      <c r="LA461" s="97"/>
      <c r="LB461" s="97"/>
      <c r="LC461" s="97"/>
      <c r="LD461" s="97"/>
      <c r="LE461" s="97"/>
      <c r="LF461" s="97"/>
      <c r="LG461" s="97"/>
      <c r="LH461" s="97"/>
      <c r="LI461" s="97"/>
      <c r="LJ461" s="97"/>
      <c r="LK461" s="97"/>
      <c r="LL461" s="97"/>
      <c r="LM461" s="97"/>
      <c r="LN461" s="97"/>
      <c r="LO461" s="97"/>
      <c r="LP461" s="97"/>
      <c r="LQ461" s="97"/>
      <c r="LR461" s="97"/>
      <c r="LS461" s="97"/>
      <c r="LT461" s="97"/>
      <c r="LU461" s="97"/>
      <c r="LV461" s="97"/>
      <c r="LW461" s="97"/>
      <c r="LX461" s="97"/>
      <c r="LY461" s="97"/>
      <c r="LZ461" s="97"/>
      <c r="MA461" s="97"/>
      <c r="MB461" s="97"/>
      <c r="MC461" s="97"/>
      <c r="MD461" s="97"/>
      <c r="ME461" s="97"/>
      <c r="MF461" s="97"/>
      <c r="MG461" s="97"/>
      <c r="MH461" s="97"/>
      <c r="MI461" s="97"/>
      <c r="MJ461" s="97"/>
      <c r="MK461" s="97"/>
      <c r="ML461" s="97"/>
      <c r="MM461" s="97"/>
      <c r="MN461" s="97"/>
      <c r="MO461" s="97"/>
      <c r="MP461" s="97"/>
      <c r="MQ461" s="97"/>
      <c r="MR461" s="97"/>
      <c r="MS461" s="97"/>
      <c r="MT461" s="97"/>
      <c r="MU461" s="97"/>
      <c r="MV461" s="97"/>
      <c r="MW461" s="97"/>
      <c r="MX461" s="97"/>
      <c r="MY461" s="97"/>
      <c r="MZ461" s="97"/>
      <c r="NA461" s="97"/>
      <c r="NB461" s="97"/>
      <c r="NC461" s="97"/>
      <c r="ND461" s="97"/>
      <c r="NE461" s="97"/>
      <c r="NF461" s="97"/>
      <c r="NG461" s="97"/>
      <c r="NH461" s="97"/>
      <c r="NI461" s="97"/>
      <c r="NJ461" s="97"/>
      <c r="NK461" s="97"/>
      <c r="NL461" s="97"/>
      <c r="NM461" s="97"/>
      <c r="NN461" s="97"/>
      <c r="NO461" s="97"/>
      <c r="NP461" s="97"/>
      <c r="NQ461" s="97"/>
      <c r="NR461" s="97"/>
      <c r="NS461" s="97"/>
      <c r="NT461" s="97"/>
      <c r="NU461" s="97"/>
      <c r="NV461" s="97"/>
      <c r="NW461" s="97"/>
      <c r="NX461" s="97"/>
      <c r="NY461" s="97"/>
      <c r="NZ461" s="97"/>
      <c r="OA461" s="97"/>
      <c r="OB461" s="97"/>
      <c r="OC461" s="97"/>
      <c r="OD461" s="97"/>
      <c r="OE461" s="97"/>
      <c r="OF461" s="97"/>
      <c r="OG461" s="97"/>
      <c r="OH461" s="97"/>
      <c r="OI461" s="97"/>
      <c r="OJ461" s="97"/>
      <c r="OK461" s="97"/>
      <c r="OL461" s="97"/>
      <c r="OM461" s="97"/>
      <c r="ON461" s="97"/>
      <c r="OO461" s="97"/>
      <c r="OP461" s="97"/>
      <c r="OQ461" s="97"/>
      <c r="OR461" s="97"/>
      <c r="OS461" s="97"/>
      <c r="OT461" s="97"/>
      <c r="OU461" s="97"/>
      <c r="OV461" s="97"/>
      <c r="OW461" s="97"/>
      <c r="OX461" s="97"/>
      <c r="OY461" s="97"/>
      <c r="OZ461" s="97"/>
      <c r="PA461" s="97"/>
      <c r="PB461" s="97"/>
      <c r="PC461" s="97"/>
      <c r="PD461" s="97"/>
      <c r="PE461" s="97"/>
      <c r="PF461" s="97"/>
      <c r="PG461" s="97"/>
      <c r="PH461" s="97"/>
      <c r="PI461" s="97"/>
      <c r="PJ461" s="97"/>
      <c r="PK461" s="97"/>
      <c r="PL461" s="97"/>
      <c r="PM461" s="97"/>
      <c r="PN461" s="97"/>
      <c r="PO461" s="97"/>
      <c r="PP461" s="97"/>
      <c r="PQ461" s="97"/>
      <c r="PR461" s="97"/>
      <c r="PS461" s="97"/>
      <c r="PT461" s="97"/>
      <c r="PU461" s="97"/>
      <c r="PV461" s="97"/>
      <c r="PW461" s="97"/>
      <c r="PX461" s="97"/>
      <c r="PY461" s="97"/>
      <c r="PZ461" s="97"/>
      <c r="QA461" s="97"/>
      <c r="QB461" s="97"/>
      <c r="QC461" s="97"/>
      <c r="QD461" s="97"/>
      <c r="QE461" s="97"/>
      <c r="QF461" s="97"/>
      <c r="QG461" s="97"/>
      <c r="QH461" s="97"/>
      <c r="QI461" s="97"/>
      <c r="QJ461" s="97"/>
      <c r="QK461" s="97"/>
      <c r="QL461" s="97"/>
      <c r="QM461" s="97"/>
      <c r="QN461" s="97"/>
      <c r="QO461" s="97"/>
      <c r="QP461" s="97"/>
      <c r="QQ461" s="97"/>
      <c r="QR461" s="97"/>
      <c r="QS461" s="97"/>
      <c r="QT461" s="97"/>
      <c r="QU461" s="97"/>
      <c r="QV461" s="97"/>
      <c r="QW461" s="97"/>
      <c r="QX461" s="97"/>
      <c r="QY461" s="97"/>
      <c r="QZ461" s="97"/>
      <c r="RA461" s="97"/>
      <c r="RB461" s="97"/>
      <c r="RC461" s="97"/>
      <c r="RD461" s="97"/>
      <c r="RE461" s="97"/>
      <c r="RF461" s="97"/>
      <c r="RG461" s="97"/>
      <c r="RH461" s="97"/>
      <c r="RI461" s="97"/>
      <c r="RJ461" s="97"/>
      <c r="RK461" s="97"/>
      <c r="RL461" s="97"/>
      <c r="RM461" s="97"/>
      <c r="RN461" s="97"/>
      <c r="RO461" s="97"/>
      <c r="RP461" s="97"/>
      <c r="RQ461" s="97"/>
      <c r="RR461" s="97"/>
      <c r="RS461" s="97"/>
      <c r="RT461" s="97"/>
      <c r="RU461" s="97"/>
      <c r="RV461" s="97"/>
      <c r="RW461" s="97"/>
      <c r="RX461" s="97"/>
      <c r="RY461" s="97"/>
      <c r="RZ461" s="97"/>
      <c r="SA461" s="97"/>
      <c r="SB461" s="97"/>
      <c r="SC461" s="97"/>
      <c r="SD461" s="97"/>
      <c r="SE461" s="97"/>
      <c r="SF461" s="97"/>
      <c r="SG461" s="97"/>
      <c r="SH461" s="97"/>
      <c r="SI461" s="97"/>
      <c r="SJ461" s="97"/>
      <c r="SK461" s="97"/>
      <c r="SL461" s="97"/>
      <c r="SM461" s="97"/>
      <c r="SN461" s="97"/>
      <c r="SO461" s="97"/>
      <c r="SP461" s="97"/>
      <c r="SQ461" s="97"/>
      <c r="SR461" s="97"/>
      <c r="SS461" s="97"/>
      <c r="ST461" s="97"/>
      <c r="SU461" s="97"/>
      <c r="SV461" s="97"/>
      <c r="SW461" s="97"/>
      <c r="SX461" s="97"/>
      <c r="SY461" s="97"/>
      <c r="SZ461" s="97"/>
      <c r="TA461" s="97"/>
      <c r="TB461" s="97"/>
      <c r="TC461" s="97"/>
      <c r="TD461" s="97"/>
      <c r="TE461" s="97"/>
      <c r="TF461" s="97"/>
      <c r="TG461" s="97"/>
      <c r="TH461" s="97"/>
      <c r="TI461" s="97"/>
      <c r="TJ461" s="97"/>
      <c r="TK461" s="97"/>
      <c r="TL461" s="97"/>
      <c r="TM461" s="97"/>
      <c r="TN461" s="97"/>
      <c r="TO461" s="97"/>
      <c r="TP461" s="97"/>
      <c r="TQ461" s="97"/>
      <c r="TR461" s="97"/>
      <c r="TS461" s="97"/>
      <c r="TT461" s="97"/>
      <c r="TU461" s="97"/>
      <c r="TV461" s="97"/>
      <c r="TW461" s="97"/>
      <c r="TX461" s="97"/>
      <c r="TY461" s="97"/>
      <c r="TZ461" s="97"/>
      <c r="UA461" s="97"/>
      <c r="UB461" s="97"/>
      <c r="UC461" s="97"/>
      <c r="UD461" s="97"/>
      <c r="UE461" s="97"/>
      <c r="UF461" s="97"/>
      <c r="UG461" s="97"/>
      <c r="UH461" s="97"/>
      <c r="UI461" s="97"/>
      <c r="UJ461" s="97"/>
      <c r="UK461" s="97"/>
      <c r="UL461" s="97"/>
      <c r="UM461" s="97"/>
      <c r="UN461" s="97"/>
      <c r="UO461" s="97"/>
      <c r="UP461" s="97"/>
      <c r="UQ461" s="97"/>
      <c r="UR461" s="97"/>
      <c r="US461" s="97"/>
      <c r="UT461" s="97"/>
      <c r="UU461" s="97"/>
      <c r="UV461" s="97"/>
      <c r="UW461" s="97"/>
      <c r="UX461" s="97"/>
      <c r="UY461" s="97"/>
      <c r="UZ461" s="97"/>
      <c r="VA461" s="97"/>
      <c r="VB461" s="97"/>
      <c r="VC461" s="97"/>
      <c r="VD461" s="97"/>
      <c r="VE461" s="97"/>
      <c r="VF461" s="97"/>
    </row>
    <row r="462" spans="1:578" s="98" customFormat="1" ht="15">
      <c r="A462" s="84">
        <v>88</v>
      </c>
      <c r="B462" s="29" t="s">
        <v>43</v>
      </c>
      <c r="C462" s="85" t="s">
        <v>44</v>
      </c>
      <c r="D462" s="86">
        <v>203</v>
      </c>
      <c r="E462" s="85" t="s">
        <v>45</v>
      </c>
      <c r="F462" s="25" t="s">
        <v>46</v>
      </c>
      <c r="G462" s="29" t="s">
        <v>1106</v>
      </c>
      <c r="H462" s="26" t="s">
        <v>1107</v>
      </c>
      <c r="I462" s="89">
        <v>43481</v>
      </c>
      <c r="J462" s="90"/>
      <c r="K462" s="90">
        <v>11</v>
      </c>
      <c r="L462" s="88">
        <v>40</v>
      </c>
      <c r="M462" s="88" t="s">
        <v>54</v>
      </c>
      <c r="N462" s="88" t="s">
        <v>50</v>
      </c>
      <c r="O462" s="36" t="s">
        <v>1108</v>
      </c>
      <c r="P462" s="87" t="s">
        <v>1190</v>
      </c>
      <c r="Q462" s="87" t="s">
        <v>1150</v>
      </c>
      <c r="R462" s="88">
        <v>1</v>
      </c>
      <c r="S462" s="91">
        <v>14133</v>
      </c>
      <c r="T462" s="91">
        <v>600</v>
      </c>
      <c r="U462" s="91"/>
      <c r="V462" s="91">
        <f t="shared" si="176"/>
        <v>14733</v>
      </c>
      <c r="W462" s="92"/>
      <c r="X462" s="92"/>
      <c r="Y462" s="92">
        <f t="shared" si="177"/>
        <v>14733</v>
      </c>
      <c r="Z462" s="91">
        <v>1093</v>
      </c>
      <c r="AA462" s="91">
        <v>679</v>
      </c>
      <c r="AB462" s="93"/>
      <c r="AC462" s="92">
        <f t="shared" si="178"/>
        <v>2578.2749999999996</v>
      </c>
      <c r="AD462" s="92">
        <f t="shared" si="179"/>
        <v>441.99</v>
      </c>
      <c r="AE462" s="92">
        <f t="shared" si="180"/>
        <v>751.38299999999992</v>
      </c>
      <c r="AF462" s="92">
        <f t="shared" si="181"/>
        <v>294.66000000000003</v>
      </c>
      <c r="AG462" s="92">
        <f t="shared" si="182"/>
        <v>2750.833333333333</v>
      </c>
      <c r="AH462" s="92">
        <f t="shared" si="183"/>
        <v>27508.333333333332</v>
      </c>
      <c r="AI462" s="92">
        <f t="shared" si="184"/>
        <v>8252.5</v>
      </c>
      <c r="AJ462" s="92">
        <f t="shared" si="185"/>
        <v>23780.613555555559</v>
      </c>
      <c r="AK462" s="92">
        <f t="shared" si="186"/>
        <v>285367.36266666674</v>
      </c>
      <c r="AL462" s="92"/>
      <c r="AM462" s="92"/>
      <c r="AN462" s="92"/>
      <c r="AO462" s="92"/>
      <c r="AP462" s="97"/>
      <c r="AQ462" s="94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7"/>
      <c r="BQ462" s="97"/>
      <c r="BR462" s="97"/>
      <c r="BS462" s="97"/>
      <c r="BT462" s="97"/>
      <c r="BU462" s="97"/>
      <c r="BV462" s="97"/>
      <c r="BW462" s="97"/>
      <c r="BX462" s="97"/>
      <c r="BY462" s="97"/>
      <c r="BZ462" s="97"/>
      <c r="CA462" s="97"/>
      <c r="CB462" s="97"/>
      <c r="CC462" s="97"/>
      <c r="CD462" s="97"/>
      <c r="CE462" s="97"/>
      <c r="CF462" s="97"/>
      <c r="CG462" s="97"/>
      <c r="CH462" s="97"/>
      <c r="CI462" s="97"/>
      <c r="CJ462" s="97"/>
      <c r="CK462" s="97"/>
      <c r="CL462" s="97"/>
      <c r="CM462" s="97"/>
      <c r="CN462" s="97"/>
      <c r="CO462" s="97"/>
      <c r="CP462" s="97"/>
      <c r="CQ462" s="97"/>
      <c r="CR462" s="97"/>
      <c r="CS462" s="97"/>
      <c r="CT462" s="97"/>
      <c r="CU462" s="97"/>
      <c r="CV462" s="97"/>
      <c r="CW462" s="97"/>
      <c r="CX462" s="97"/>
      <c r="CY462" s="97"/>
      <c r="CZ462" s="97"/>
      <c r="DA462" s="97"/>
      <c r="DB462" s="97"/>
      <c r="DC462" s="97"/>
      <c r="DD462" s="97"/>
      <c r="DE462" s="97"/>
      <c r="DF462" s="97"/>
      <c r="DG462" s="97"/>
      <c r="DH462" s="97"/>
      <c r="DI462" s="97"/>
      <c r="DJ462" s="97"/>
      <c r="DK462" s="97"/>
      <c r="DL462" s="97"/>
      <c r="DM462" s="97"/>
      <c r="DN462" s="97"/>
      <c r="DO462" s="97"/>
      <c r="DP462" s="97"/>
      <c r="DQ462" s="97"/>
      <c r="DR462" s="97"/>
      <c r="DS462" s="97"/>
      <c r="DT462" s="97"/>
      <c r="DU462" s="97"/>
      <c r="DV462" s="97"/>
      <c r="DW462" s="97"/>
      <c r="DX462" s="97"/>
      <c r="DY462" s="97"/>
      <c r="DZ462" s="97"/>
      <c r="EA462" s="97"/>
      <c r="EB462" s="97"/>
      <c r="EC462" s="97"/>
      <c r="ED462" s="97"/>
      <c r="EE462" s="97"/>
      <c r="EF462" s="97"/>
      <c r="EG462" s="97"/>
      <c r="EH462" s="97"/>
      <c r="EI462" s="97"/>
      <c r="EJ462" s="97"/>
      <c r="EK462" s="97"/>
      <c r="EL462" s="97"/>
      <c r="EM462" s="97"/>
      <c r="EN462" s="97"/>
      <c r="EO462" s="97"/>
      <c r="EP462" s="97"/>
      <c r="EQ462" s="97"/>
      <c r="ER462" s="97"/>
      <c r="ES462" s="97"/>
      <c r="ET462" s="97"/>
      <c r="EU462" s="97"/>
      <c r="EV462" s="97"/>
      <c r="EW462" s="97"/>
      <c r="EX462" s="97"/>
      <c r="EY462" s="97"/>
      <c r="EZ462" s="97"/>
      <c r="FA462" s="97"/>
      <c r="FB462" s="97"/>
      <c r="FC462" s="97"/>
      <c r="FD462" s="97"/>
      <c r="FE462" s="97"/>
      <c r="FF462" s="97"/>
      <c r="FG462" s="97"/>
      <c r="FH462" s="97"/>
      <c r="FI462" s="97"/>
      <c r="FJ462" s="97"/>
      <c r="FK462" s="97"/>
      <c r="FL462" s="97"/>
      <c r="FM462" s="97"/>
      <c r="FN462" s="97"/>
      <c r="FO462" s="97"/>
      <c r="FP462" s="97"/>
      <c r="FQ462" s="97"/>
      <c r="FR462" s="97"/>
      <c r="FS462" s="97"/>
      <c r="FT462" s="97"/>
      <c r="FU462" s="97"/>
      <c r="FV462" s="97"/>
      <c r="FW462" s="97"/>
      <c r="FX462" s="97"/>
      <c r="FY462" s="97"/>
      <c r="FZ462" s="97"/>
      <c r="GA462" s="97"/>
      <c r="GB462" s="97"/>
      <c r="GC462" s="97"/>
      <c r="GD462" s="97"/>
      <c r="GE462" s="97"/>
      <c r="GF462" s="97"/>
      <c r="GG462" s="97"/>
      <c r="GH462" s="97"/>
      <c r="GI462" s="97"/>
      <c r="GJ462" s="97"/>
      <c r="GK462" s="97"/>
      <c r="GL462" s="97"/>
      <c r="GM462" s="97"/>
      <c r="GN462" s="97"/>
      <c r="GO462" s="97"/>
      <c r="GP462" s="97"/>
      <c r="GQ462" s="97"/>
      <c r="GR462" s="97"/>
      <c r="GS462" s="97"/>
      <c r="GT462" s="97"/>
      <c r="GU462" s="97"/>
      <c r="GV462" s="97"/>
      <c r="GW462" s="97"/>
      <c r="GX462" s="97"/>
      <c r="GY462" s="97"/>
      <c r="GZ462" s="97"/>
      <c r="HA462" s="97"/>
      <c r="HB462" s="97"/>
      <c r="HC462" s="97"/>
      <c r="HD462" s="97"/>
      <c r="HE462" s="97"/>
      <c r="HF462" s="97"/>
      <c r="HG462" s="97"/>
      <c r="HH462" s="97"/>
      <c r="HI462" s="97"/>
      <c r="HJ462" s="97"/>
      <c r="HK462" s="97"/>
      <c r="HL462" s="97"/>
      <c r="HM462" s="97"/>
      <c r="HN462" s="97"/>
      <c r="HO462" s="97"/>
      <c r="HP462" s="97"/>
      <c r="HQ462" s="97"/>
      <c r="HR462" s="97"/>
      <c r="HS462" s="97"/>
      <c r="HT462" s="97"/>
      <c r="HU462" s="97"/>
      <c r="HV462" s="97"/>
      <c r="HW462" s="97"/>
      <c r="HX462" s="97"/>
      <c r="HY462" s="97"/>
      <c r="HZ462" s="97"/>
      <c r="IA462" s="97"/>
      <c r="IB462" s="97"/>
      <c r="IC462" s="97"/>
      <c r="ID462" s="97"/>
      <c r="IE462" s="97"/>
      <c r="IF462" s="97"/>
      <c r="IG462" s="97"/>
      <c r="IH462" s="97"/>
      <c r="II462" s="97"/>
      <c r="IJ462" s="97"/>
      <c r="IK462" s="97"/>
      <c r="IL462" s="97"/>
      <c r="IM462" s="97"/>
      <c r="IN462" s="97"/>
      <c r="IO462" s="97"/>
      <c r="IP462" s="97"/>
      <c r="IQ462" s="97"/>
      <c r="IR462" s="97"/>
      <c r="IS462" s="97"/>
      <c r="IT462" s="97"/>
      <c r="IU462" s="97"/>
      <c r="IV462" s="97"/>
      <c r="IW462" s="97"/>
      <c r="IX462" s="97"/>
      <c r="IY462" s="97"/>
      <c r="IZ462" s="97"/>
      <c r="JA462" s="97"/>
      <c r="JB462" s="97"/>
      <c r="JC462" s="97"/>
      <c r="JD462" s="97"/>
      <c r="JE462" s="97"/>
      <c r="JF462" s="97"/>
      <c r="JG462" s="97"/>
      <c r="JH462" s="97"/>
      <c r="JI462" s="97"/>
      <c r="JJ462" s="97"/>
      <c r="JK462" s="97"/>
      <c r="JL462" s="97"/>
      <c r="JM462" s="97"/>
      <c r="JN462" s="97"/>
      <c r="JO462" s="97"/>
      <c r="JP462" s="97"/>
      <c r="JQ462" s="97"/>
      <c r="JR462" s="97"/>
      <c r="JS462" s="97"/>
      <c r="JT462" s="97"/>
      <c r="JU462" s="97"/>
      <c r="JV462" s="97"/>
      <c r="JW462" s="97"/>
      <c r="JX462" s="97"/>
      <c r="JY462" s="97"/>
      <c r="JZ462" s="97"/>
      <c r="KA462" s="97"/>
      <c r="KB462" s="97"/>
      <c r="KC462" s="97"/>
      <c r="KD462" s="97"/>
      <c r="KE462" s="97"/>
      <c r="KF462" s="97"/>
      <c r="KG462" s="97"/>
      <c r="KH462" s="97"/>
      <c r="KI462" s="97"/>
      <c r="KJ462" s="97"/>
      <c r="KK462" s="97"/>
      <c r="KL462" s="97"/>
      <c r="KM462" s="97"/>
      <c r="KN462" s="97"/>
      <c r="KO462" s="97"/>
      <c r="KP462" s="97"/>
      <c r="KQ462" s="97"/>
      <c r="KR462" s="97"/>
      <c r="KS462" s="97"/>
      <c r="KT462" s="97"/>
      <c r="KU462" s="97"/>
      <c r="KV462" s="97"/>
      <c r="KW462" s="97"/>
      <c r="KX462" s="97"/>
      <c r="KY462" s="97"/>
      <c r="KZ462" s="97"/>
      <c r="LA462" s="97"/>
      <c r="LB462" s="97"/>
      <c r="LC462" s="97"/>
      <c r="LD462" s="97"/>
      <c r="LE462" s="97"/>
      <c r="LF462" s="97"/>
      <c r="LG462" s="97"/>
      <c r="LH462" s="97"/>
      <c r="LI462" s="97"/>
      <c r="LJ462" s="97"/>
      <c r="LK462" s="97"/>
      <c r="LL462" s="97"/>
      <c r="LM462" s="97"/>
      <c r="LN462" s="97"/>
      <c r="LO462" s="97"/>
      <c r="LP462" s="97"/>
      <c r="LQ462" s="97"/>
      <c r="LR462" s="97"/>
      <c r="LS462" s="97"/>
      <c r="LT462" s="97"/>
      <c r="LU462" s="97"/>
      <c r="LV462" s="97"/>
      <c r="LW462" s="97"/>
      <c r="LX462" s="97"/>
      <c r="LY462" s="97"/>
      <c r="LZ462" s="97"/>
      <c r="MA462" s="97"/>
      <c r="MB462" s="97"/>
      <c r="MC462" s="97"/>
      <c r="MD462" s="97"/>
      <c r="ME462" s="97"/>
      <c r="MF462" s="97"/>
      <c r="MG462" s="97"/>
      <c r="MH462" s="97"/>
      <c r="MI462" s="97"/>
      <c r="MJ462" s="97"/>
      <c r="MK462" s="97"/>
      <c r="ML462" s="97"/>
      <c r="MM462" s="97"/>
      <c r="MN462" s="97"/>
      <c r="MO462" s="97"/>
      <c r="MP462" s="97"/>
      <c r="MQ462" s="97"/>
      <c r="MR462" s="97"/>
      <c r="MS462" s="97"/>
      <c r="MT462" s="97"/>
      <c r="MU462" s="97"/>
      <c r="MV462" s="97"/>
      <c r="MW462" s="97"/>
      <c r="MX462" s="97"/>
      <c r="MY462" s="97"/>
      <c r="MZ462" s="97"/>
      <c r="NA462" s="97"/>
      <c r="NB462" s="97"/>
      <c r="NC462" s="97"/>
      <c r="ND462" s="97"/>
      <c r="NE462" s="97"/>
      <c r="NF462" s="97"/>
      <c r="NG462" s="97"/>
      <c r="NH462" s="97"/>
      <c r="NI462" s="97"/>
      <c r="NJ462" s="97"/>
      <c r="NK462" s="97"/>
      <c r="NL462" s="97"/>
      <c r="NM462" s="97"/>
      <c r="NN462" s="97"/>
      <c r="NO462" s="97"/>
      <c r="NP462" s="97"/>
      <c r="NQ462" s="97"/>
      <c r="NR462" s="97"/>
      <c r="NS462" s="97"/>
      <c r="NT462" s="97"/>
      <c r="NU462" s="97"/>
      <c r="NV462" s="97"/>
      <c r="NW462" s="97"/>
      <c r="NX462" s="97"/>
      <c r="NY462" s="97"/>
      <c r="NZ462" s="97"/>
      <c r="OA462" s="97"/>
      <c r="OB462" s="97"/>
      <c r="OC462" s="97"/>
      <c r="OD462" s="97"/>
      <c r="OE462" s="97"/>
      <c r="OF462" s="97"/>
      <c r="OG462" s="97"/>
      <c r="OH462" s="97"/>
      <c r="OI462" s="97"/>
      <c r="OJ462" s="97"/>
      <c r="OK462" s="97"/>
      <c r="OL462" s="97"/>
      <c r="OM462" s="97"/>
      <c r="ON462" s="97"/>
      <c r="OO462" s="97"/>
      <c r="OP462" s="97"/>
      <c r="OQ462" s="97"/>
      <c r="OR462" s="97"/>
      <c r="OS462" s="97"/>
      <c r="OT462" s="97"/>
      <c r="OU462" s="97"/>
      <c r="OV462" s="97"/>
      <c r="OW462" s="97"/>
      <c r="OX462" s="97"/>
      <c r="OY462" s="97"/>
      <c r="OZ462" s="97"/>
      <c r="PA462" s="97"/>
      <c r="PB462" s="97"/>
      <c r="PC462" s="97"/>
      <c r="PD462" s="97"/>
      <c r="PE462" s="97"/>
      <c r="PF462" s="97"/>
      <c r="PG462" s="97"/>
      <c r="PH462" s="97"/>
      <c r="PI462" s="97"/>
      <c r="PJ462" s="97"/>
      <c r="PK462" s="97"/>
      <c r="PL462" s="97"/>
      <c r="PM462" s="97"/>
      <c r="PN462" s="97"/>
      <c r="PO462" s="97"/>
      <c r="PP462" s="97"/>
      <c r="PQ462" s="97"/>
      <c r="PR462" s="97"/>
      <c r="PS462" s="97"/>
      <c r="PT462" s="97"/>
      <c r="PU462" s="97"/>
      <c r="PV462" s="97"/>
      <c r="PW462" s="97"/>
      <c r="PX462" s="97"/>
      <c r="PY462" s="97"/>
      <c r="PZ462" s="97"/>
      <c r="QA462" s="97"/>
      <c r="QB462" s="97"/>
      <c r="QC462" s="97"/>
      <c r="QD462" s="97"/>
      <c r="QE462" s="97"/>
      <c r="QF462" s="97"/>
      <c r="QG462" s="97"/>
      <c r="QH462" s="97"/>
      <c r="QI462" s="97"/>
      <c r="QJ462" s="97"/>
      <c r="QK462" s="97"/>
      <c r="QL462" s="97"/>
      <c r="QM462" s="97"/>
      <c r="QN462" s="97"/>
      <c r="QO462" s="97"/>
      <c r="QP462" s="97"/>
      <c r="QQ462" s="97"/>
      <c r="QR462" s="97"/>
      <c r="QS462" s="97"/>
      <c r="QT462" s="97"/>
      <c r="QU462" s="97"/>
      <c r="QV462" s="97"/>
      <c r="QW462" s="97"/>
      <c r="QX462" s="97"/>
      <c r="QY462" s="97"/>
      <c r="QZ462" s="97"/>
      <c r="RA462" s="97"/>
      <c r="RB462" s="97"/>
      <c r="RC462" s="97"/>
      <c r="RD462" s="97"/>
      <c r="RE462" s="97"/>
      <c r="RF462" s="97"/>
      <c r="RG462" s="97"/>
      <c r="RH462" s="97"/>
      <c r="RI462" s="97"/>
      <c r="RJ462" s="97"/>
      <c r="RK462" s="97"/>
      <c r="RL462" s="97"/>
      <c r="RM462" s="97"/>
      <c r="RN462" s="97"/>
      <c r="RO462" s="97"/>
      <c r="RP462" s="97"/>
      <c r="RQ462" s="97"/>
      <c r="RR462" s="97"/>
      <c r="RS462" s="97"/>
      <c r="RT462" s="97"/>
      <c r="RU462" s="97"/>
      <c r="RV462" s="97"/>
      <c r="RW462" s="97"/>
      <c r="RX462" s="97"/>
      <c r="RY462" s="97"/>
      <c r="RZ462" s="97"/>
      <c r="SA462" s="97"/>
      <c r="SB462" s="97"/>
      <c r="SC462" s="97"/>
      <c r="SD462" s="97"/>
      <c r="SE462" s="97"/>
      <c r="SF462" s="97"/>
      <c r="SG462" s="97"/>
      <c r="SH462" s="97"/>
      <c r="SI462" s="97"/>
      <c r="SJ462" s="97"/>
      <c r="SK462" s="97"/>
      <c r="SL462" s="97"/>
      <c r="SM462" s="97"/>
      <c r="SN462" s="97"/>
      <c r="SO462" s="97"/>
      <c r="SP462" s="97"/>
      <c r="SQ462" s="97"/>
      <c r="SR462" s="97"/>
      <c r="SS462" s="97"/>
      <c r="ST462" s="97"/>
      <c r="SU462" s="97"/>
      <c r="SV462" s="97"/>
      <c r="SW462" s="97"/>
      <c r="SX462" s="97"/>
      <c r="SY462" s="97"/>
      <c r="SZ462" s="97"/>
      <c r="TA462" s="97"/>
      <c r="TB462" s="97"/>
      <c r="TC462" s="97"/>
      <c r="TD462" s="97"/>
      <c r="TE462" s="97"/>
      <c r="TF462" s="97"/>
      <c r="TG462" s="97"/>
      <c r="TH462" s="97"/>
      <c r="TI462" s="97"/>
      <c r="TJ462" s="97"/>
      <c r="TK462" s="97"/>
      <c r="TL462" s="97"/>
      <c r="TM462" s="97"/>
      <c r="TN462" s="97"/>
      <c r="TO462" s="97"/>
      <c r="TP462" s="97"/>
      <c r="TQ462" s="97"/>
      <c r="TR462" s="97"/>
      <c r="TS462" s="97"/>
      <c r="TT462" s="97"/>
      <c r="TU462" s="97"/>
      <c r="TV462" s="97"/>
      <c r="TW462" s="97"/>
      <c r="TX462" s="97"/>
      <c r="TY462" s="97"/>
      <c r="TZ462" s="97"/>
      <c r="UA462" s="97"/>
      <c r="UB462" s="97"/>
      <c r="UC462" s="97"/>
      <c r="UD462" s="97"/>
      <c r="UE462" s="97"/>
      <c r="UF462" s="97"/>
      <c r="UG462" s="97"/>
      <c r="UH462" s="97"/>
      <c r="UI462" s="97"/>
      <c r="UJ462" s="97"/>
      <c r="UK462" s="97"/>
      <c r="UL462" s="97"/>
      <c r="UM462" s="97"/>
      <c r="UN462" s="97"/>
      <c r="UO462" s="97"/>
      <c r="UP462" s="97"/>
      <c r="UQ462" s="97"/>
      <c r="UR462" s="97"/>
      <c r="US462" s="97"/>
      <c r="UT462" s="97"/>
      <c r="UU462" s="97"/>
      <c r="UV462" s="97"/>
      <c r="UW462" s="97"/>
      <c r="UX462" s="97"/>
      <c r="UY462" s="97"/>
      <c r="UZ462" s="97"/>
      <c r="VA462" s="97"/>
      <c r="VB462" s="97"/>
      <c r="VC462" s="97"/>
      <c r="VD462" s="97"/>
      <c r="VE462" s="97"/>
      <c r="VF462" s="97"/>
    </row>
    <row r="463" spans="1:578" s="98" customFormat="1" ht="15">
      <c r="A463" s="84">
        <v>89</v>
      </c>
      <c r="B463" s="29" t="s">
        <v>43</v>
      </c>
      <c r="C463" s="85" t="s">
        <v>44</v>
      </c>
      <c r="D463" s="86">
        <v>203</v>
      </c>
      <c r="E463" s="85" t="s">
        <v>45</v>
      </c>
      <c r="F463" s="29" t="s">
        <v>46</v>
      </c>
      <c r="G463" s="29" t="s">
        <v>1109</v>
      </c>
      <c r="H463" s="26" t="s">
        <v>1110</v>
      </c>
      <c r="I463" s="89">
        <v>37303</v>
      </c>
      <c r="J463" s="90"/>
      <c r="K463" s="90">
        <v>13</v>
      </c>
      <c r="L463" s="88">
        <v>40</v>
      </c>
      <c r="M463" s="88" t="s">
        <v>54</v>
      </c>
      <c r="N463" s="88" t="s">
        <v>50</v>
      </c>
      <c r="O463" s="36" t="s">
        <v>1111</v>
      </c>
      <c r="P463" s="87" t="s">
        <v>1190</v>
      </c>
      <c r="Q463" s="87" t="s">
        <v>1150</v>
      </c>
      <c r="R463" s="88">
        <v>1</v>
      </c>
      <c r="S463" s="91">
        <v>16246</v>
      </c>
      <c r="T463" s="91"/>
      <c r="U463" s="91">
        <v>81</v>
      </c>
      <c r="V463" s="91">
        <f t="shared" si="176"/>
        <v>16327</v>
      </c>
      <c r="W463" s="92"/>
      <c r="X463" s="92"/>
      <c r="Y463" s="92">
        <f t="shared" si="177"/>
        <v>16327</v>
      </c>
      <c r="Z463" s="91">
        <v>1128</v>
      </c>
      <c r="AA463" s="91">
        <v>703</v>
      </c>
      <c r="AB463" s="93">
        <f>102.68*4</f>
        <v>410.72</v>
      </c>
      <c r="AC463" s="92">
        <f t="shared" si="178"/>
        <v>2857.2249999999999</v>
      </c>
      <c r="AD463" s="92">
        <f t="shared" si="179"/>
        <v>489.81</v>
      </c>
      <c r="AE463" s="92">
        <f t="shared" si="180"/>
        <v>832.67699999999991</v>
      </c>
      <c r="AF463" s="92">
        <f t="shared" si="181"/>
        <v>326.54000000000002</v>
      </c>
      <c r="AG463" s="92">
        <f t="shared" si="182"/>
        <v>3026.333333333333</v>
      </c>
      <c r="AH463" s="92">
        <f t="shared" si="183"/>
        <v>30263.333333333332</v>
      </c>
      <c r="AI463" s="92">
        <f t="shared" si="184"/>
        <v>9079</v>
      </c>
      <c r="AJ463" s="92">
        <f t="shared" si="185"/>
        <v>26605.694222222224</v>
      </c>
      <c r="AK463" s="92">
        <f t="shared" si="186"/>
        <v>319268.33066666668</v>
      </c>
      <c r="AL463" s="92"/>
      <c r="AM463" s="92"/>
      <c r="AN463" s="92"/>
      <c r="AO463" s="92"/>
      <c r="AP463" s="97"/>
      <c r="AQ463" s="94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  <c r="BR463" s="97"/>
      <c r="BS463" s="97"/>
      <c r="BT463" s="97"/>
      <c r="BU463" s="97"/>
      <c r="BV463" s="97"/>
      <c r="BW463" s="97"/>
      <c r="BX463" s="97"/>
      <c r="BY463" s="97"/>
      <c r="BZ463" s="97"/>
      <c r="CA463" s="97"/>
      <c r="CB463" s="97"/>
      <c r="CC463" s="97"/>
      <c r="CD463" s="97"/>
      <c r="CE463" s="97"/>
      <c r="CF463" s="97"/>
      <c r="CG463" s="97"/>
      <c r="CH463" s="97"/>
      <c r="CI463" s="97"/>
      <c r="CJ463" s="97"/>
      <c r="CK463" s="97"/>
      <c r="CL463" s="97"/>
      <c r="CM463" s="97"/>
      <c r="CN463" s="97"/>
      <c r="CO463" s="97"/>
      <c r="CP463" s="97"/>
      <c r="CQ463" s="97"/>
      <c r="CR463" s="97"/>
      <c r="CS463" s="97"/>
      <c r="CT463" s="97"/>
      <c r="CU463" s="97"/>
      <c r="CV463" s="97"/>
      <c r="CW463" s="97"/>
      <c r="CX463" s="97"/>
      <c r="CY463" s="97"/>
      <c r="CZ463" s="97"/>
      <c r="DA463" s="97"/>
      <c r="DB463" s="97"/>
      <c r="DC463" s="97"/>
      <c r="DD463" s="97"/>
      <c r="DE463" s="97"/>
      <c r="DF463" s="97"/>
      <c r="DG463" s="97"/>
      <c r="DH463" s="97"/>
      <c r="DI463" s="97"/>
      <c r="DJ463" s="97"/>
      <c r="DK463" s="97"/>
      <c r="DL463" s="97"/>
      <c r="DM463" s="97"/>
      <c r="DN463" s="97"/>
      <c r="DO463" s="97"/>
      <c r="DP463" s="97"/>
      <c r="DQ463" s="97"/>
      <c r="DR463" s="97"/>
      <c r="DS463" s="97"/>
      <c r="DT463" s="97"/>
      <c r="DU463" s="97"/>
      <c r="DV463" s="97"/>
      <c r="DW463" s="97"/>
      <c r="DX463" s="97"/>
      <c r="DY463" s="97"/>
      <c r="DZ463" s="97"/>
      <c r="EA463" s="97"/>
      <c r="EB463" s="97"/>
      <c r="EC463" s="97"/>
      <c r="ED463" s="97"/>
      <c r="EE463" s="97"/>
      <c r="EF463" s="97"/>
      <c r="EG463" s="97"/>
      <c r="EH463" s="97"/>
      <c r="EI463" s="97"/>
      <c r="EJ463" s="97"/>
      <c r="EK463" s="97"/>
      <c r="EL463" s="97"/>
      <c r="EM463" s="97"/>
      <c r="EN463" s="97"/>
      <c r="EO463" s="97"/>
      <c r="EP463" s="97"/>
      <c r="EQ463" s="97"/>
      <c r="ER463" s="97"/>
      <c r="ES463" s="97"/>
      <c r="ET463" s="97"/>
      <c r="EU463" s="97"/>
      <c r="EV463" s="97"/>
      <c r="EW463" s="97"/>
      <c r="EX463" s="97"/>
      <c r="EY463" s="97"/>
      <c r="EZ463" s="97"/>
      <c r="FA463" s="97"/>
      <c r="FB463" s="97"/>
      <c r="FC463" s="97"/>
      <c r="FD463" s="97"/>
      <c r="FE463" s="97"/>
      <c r="FF463" s="97"/>
      <c r="FG463" s="97"/>
      <c r="FH463" s="97"/>
      <c r="FI463" s="97"/>
      <c r="FJ463" s="97"/>
      <c r="FK463" s="97"/>
      <c r="FL463" s="97"/>
      <c r="FM463" s="97"/>
      <c r="FN463" s="97"/>
      <c r="FO463" s="97"/>
      <c r="FP463" s="97"/>
      <c r="FQ463" s="97"/>
      <c r="FR463" s="97"/>
      <c r="FS463" s="97"/>
      <c r="FT463" s="97"/>
      <c r="FU463" s="97"/>
      <c r="FV463" s="97"/>
      <c r="FW463" s="97"/>
      <c r="FX463" s="97"/>
      <c r="FY463" s="97"/>
      <c r="FZ463" s="97"/>
      <c r="GA463" s="97"/>
      <c r="GB463" s="97"/>
      <c r="GC463" s="97"/>
      <c r="GD463" s="97"/>
      <c r="GE463" s="97"/>
      <c r="GF463" s="97"/>
      <c r="GG463" s="97"/>
      <c r="GH463" s="97"/>
      <c r="GI463" s="97"/>
      <c r="GJ463" s="97"/>
      <c r="GK463" s="97"/>
      <c r="GL463" s="97"/>
      <c r="GM463" s="97"/>
      <c r="GN463" s="97"/>
      <c r="GO463" s="97"/>
      <c r="GP463" s="97"/>
      <c r="GQ463" s="97"/>
      <c r="GR463" s="97"/>
      <c r="GS463" s="97"/>
      <c r="GT463" s="97"/>
      <c r="GU463" s="97"/>
      <c r="GV463" s="97"/>
      <c r="GW463" s="97"/>
      <c r="GX463" s="97"/>
      <c r="GY463" s="97"/>
      <c r="GZ463" s="97"/>
      <c r="HA463" s="97"/>
      <c r="HB463" s="97"/>
      <c r="HC463" s="97"/>
      <c r="HD463" s="97"/>
      <c r="HE463" s="97"/>
      <c r="HF463" s="97"/>
      <c r="HG463" s="97"/>
      <c r="HH463" s="97"/>
      <c r="HI463" s="97"/>
      <c r="HJ463" s="97"/>
      <c r="HK463" s="97"/>
      <c r="HL463" s="97"/>
      <c r="HM463" s="97"/>
      <c r="HN463" s="97"/>
      <c r="HO463" s="97"/>
      <c r="HP463" s="97"/>
      <c r="HQ463" s="97"/>
      <c r="HR463" s="97"/>
      <c r="HS463" s="97"/>
      <c r="HT463" s="97"/>
      <c r="HU463" s="97"/>
      <c r="HV463" s="97"/>
      <c r="HW463" s="97"/>
      <c r="HX463" s="97"/>
      <c r="HY463" s="97"/>
      <c r="HZ463" s="97"/>
      <c r="IA463" s="97"/>
      <c r="IB463" s="97"/>
      <c r="IC463" s="97"/>
      <c r="ID463" s="97"/>
      <c r="IE463" s="97"/>
      <c r="IF463" s="97"/>
      <c r="IG463" s="97"/>
      <c r="IH463" s="97"/>
      <c r="II463" s="97"/>
      <c r="IJ463" s="97"/>
      <c r="IK463" s="97"/>
      <c r="IL463" s="97"/>
      <c r="IM463" s="97"/>
      <c r="IN463" s="97"/>
      <c r="IO463" s="97"/>
      <c r="IP463" s="97"/>
      <c r="IQ463" s="97"/>
      <c r="IR463" s="97"/>
      <c r="IS463" s="97"/>
      <c r="IT463" s="97"/>
      <c r="IU463" s="97"/>
      <c r="IV463" s="97"/>
      <c r="IW463" s="97"/>
      <c r="IX463" s="97"/>
      <c r="IY463" s="97"/>
      <c r="IZ463" s="97"/>
      <c r="JA463" s="97"/>
      <c r="JB463" s="97"/>
      <c r="JC463" s="97"/>
      <c r="JD463" s="97"/>
      <c r="JE463" s="97"/>
      <c r="JF463" s="97"/>
      <c r="JG463" s="97"/>
      <c r="JH463" s="97"/>
      <c r="JI463" s="97"/>
      <c r="JJ463" s="97"/>
      <c r="JK463" s="97"/>
      <c r="JL463" s="97"/>
      <c r="JM463" s="97"/>
      <c r="JN463" s="97"/>
      <c r="JO463" s="97"/>
      <c r="JP463" s="97"/>
      <c r="JQ463" s="97"/>
      <c r="JR463" s="97"/>
      <c r="JS463" s="97"/>
      <c r="JT463" s="97"/>
      <c r="JU463" s="97"/>
      <c r="JV463" s="97"/>
      <c r="JW463" s="97"/>
      <c r="JX463" s="97"/>
      <c r="JY463" s="97"/>
      <c r="JZ463" s="97"/>
      <c r="KA463" s="97"/>
      <c r="KB463" s="97"/>
      <c r="KC463" s="97"/>
      <c r="KD463" s="97"/>
      <c r="KE463" s="97"/>
      <c r="KF463" s="97"/>
      <c r="KG463" s="97"/>
      <c r="KH463" s="97"/>
      <c r="KI463" s="97"/>
      <c r="KJ463" s="97"/>
      <c r="KK463" s="97"/>
      <c r="KL463" s="97"/>
      <c r="KM463" s="97"/>
      <c r="KN463" s="97"/>
      <c r="KO463" s="97"/>
      <c r="KP463" s="97"/>
      <c r="KQ463" s="97"/>
      <c r="KR463" s="97"/>
      <c r="KS463" s="97"/>
      <c r="KT463" s="97"/>
      <c r="KU463" s="97"/>
      <c r="KV463" s="97"/>
      <c r="KW463" s="97"/>
      <c r="KX463" s="97"/>
      <c r="KY463" s="97"/>
      <c r="KZ463" s="97"/>
      <c r="LA463" s="97"/>
      <c r="LB463" s="97"/>
      <c r="LC463" s="97"/>
      <c r="LD463" s="97"/>
      <c r="LE463" s="97"/>
      <c r="LF463" s="97"/>
      <c r="LG463" s="97"/>
      <c r="LH463" s="97"/>
      <c r="LI463" s="97"/>
      <c r="LJ463" s="97"/>
      <c r="LK463" s="97"/>
      <c r="LL463" s="97"/>
      <c r="LM463" s="97"/>
      <c r="LN463" s="97"/>
      <c r="LO463" s="97"/>
      <c r="LP463" s="97"/>
      <c r="LQ463" s="97"/>
      <c r="LR463" s="97"/>
      <c r="LS463" s="97"/>
      <c r="LT463" s="97"/>
      <c r="LU463" s="97"/>
      <c r="LV463" s="97"/>
      <c r="LW463" s="97"/>
      <c r="LX463" s="97"/>
      <c r="LY463" s="97"/>
      <c r="LZ463" s="97"/>
      <c r="MA463" s="97"/>
      <c r="MB463" s="97"/>
      <c r="MC463" s="97"/>
      <c r="MD463" s="97"/>
      <c r="ME463" s="97"/>
      <c r="MF463" s="97"/>
      <c r="MG463" s="97"/>
      <c r="MH463" s="97"/>
      <c r="MI463" s="97"/>
      <c r="MJ463" s="97"/>
      <c r="MK463" s="97"/>
      <c r="ML463" s="97"/>
      <c r="MM463" s="97"/>
      <c r="MN463" s="97"/>
      <c r="MO463" s="97"/>
      <c r="MP463" s="97"/>
      <c r="MQ463" s="97"/>
      <c r="MR463" s="97"/>
      <c r="MS463" s="97"/>
      <c r="MT463" s="97"/>
      <c r="MU463" s="97"/>
      <c r="MV463" s="97"/>
      <c r="MW463" s="97"/>
      <c r="MX463" s="97"/>
      <c r="MY463" s="97"/>
      <c r="MZ463" s="97"/>
      <c r="NA463" s="97"/>
      <c r="NB463" s="97"/>
      <c r="NC463" s="97"/>
      <c r="ND463" s="97"/>
      <c r="NE463" s="97"/>
      <c r="NF463" s="97"/>
      <c r="NG463" s="97"/>
      <c r="NH463" s="97"/>
      <c r="NI463" s="97"/>
      <c r="NJ463" s="97"/>
      <c r="NK463" s="97"/>
      <c r="NL463" s="97"/>
      <c r="NM463" s="97"/>
      <c r="NN463" s="97"/>
      <c r="NO463" s="97"/>
      <c r="NP463" s="97"/>
      <c r="NQ463" s="97"/>
      <c r="NR463" s="97"/>
      <c r="NS463" s="97"/>
      <c r="NT463" s="97"/>
      <c r="NU463" s="97"/>
      <c r="NV463" s="97"/>
      <c r="NW463" s="97"/>
      <c r="NX463" s="97"/>
      <c r="NY463" s="97"/>
      <c r="NZ463" s="97"/>
      <c r="OA463" s="97"/>
      <c r="OB463" s="97"/>
      <c r="OC463" s="97"/>
      <c r="OD463" s="97"/>
      <c r="OE463" s="97"/>
      <c r="OF463" s="97"/>
      <c r="OG463" s="97"/>
      <c r="OH463" s="97"/>
      <c r="OI463" s="97"/>
      <c r="OJ463" s="97"/>
      <c r="OK463" s="97"/>
      <c r="OL463" s="97"/>
      <c r="OM463" s="97"/>
      <c r="ON463" s="97"/>
      <c r="OO463" s="97"/>
      <c r="OP463" s="97"/>
      <c r="OQ463" s="97"/>
      <c r="OR463" s="97"/>
      <c r="OS463" s="97"/>
      <c r="OT463" s="97"/>
      <c r="OU463" s="97"/>
      <c r="OV463" s="97"/>
      <c r="OW463" s="97"/>
      <c r="OX463" s="97"/>
      <c r="OY463" s="97"/>
      <c r="OZ463" s="97"/>
      <c r="PA463" s="97"/>
      <c r="PB463" s="97"/>
      <c r="PC463" s="97"/>
      <c r="PD463" s="97"/>
      <c r="PE463" s="97"/>
      <c r="PF463" s="97"/>
      <c r="PG463" s="97"/>
      <c r="PH463" s="97"/>
      <c r="PI463" s="97"/>
      <c r="PJ463" s="97"/>
      <c r="PK463" s="97"/>
      <c r="PL463" s="97"/>
      <c r="PM463" s="97"/>
      <c r="PN463" s="97"/>
      <c r="PO463" s="97"/>
      <c r="PP463" s="97"/>
      <c r="PQ463" s="97"/>
      <c r="PR463" s="97"/>
      <c r="PS463" s="97"/>
      <c r="PT463" s="97"/>
      <c r="PU463" s="97"/>
      <c r="PV463" s="97"/>
      <c r="PW463" s="97"/>
      <c r="PX463" s="97"/>
      <c r="PY463" s="97"/>
      <c r="PZ463" s="97"/>
      <c r="QA463" s="97"/>
      <c r="QB463" s="97"/>
      <c r="QC463" s="97"/>
      <c r="QD463" s="97"/>
      <c r="QE463" s="97"/>
      <c r="QF463" s="97"/>
      <c r="QG463" s="97"/>
      <c r="QH463" s="97"/>
      <c r="QI463" s="97"/>
      <c r="QJ463" s="97"/>
      <c r="QK463" s="97"/>
      <c r="QL463" s="97"/>
      <c r="QM463" s="97"/>
      <c r="QN463" s="97"/>
      <c r="QO463" s="97"/>
      <c r="QP463" s="97"/>
      <c r="QQ463" s="97"/>
      <c r="QR463" s="97"/>
      <c r="QS463" s="97"/>
      <c r="QT463" s="97"/>
      <c r="QU463" s="97"/>
      <c r="QV463" s="97"/>
      <c r="QW463" s="97"/>
      <c r="QX463" s="97"/>
      <c r="QY463" s="97"/>
      <c r="QZ463" s="97"/>
      <c r="RA463" s="97"/>
      <c r="RB463" s="97"/>
      <c r="RC463" s="97"/>
      <c r="RD463" s="97"/>
      <c r="RE463" s="97"/>
      <c r="RF463" s="97"/>
      <c r="RG463" s="97"/>
      <c r="RH463" s="97"/>
      <c r="RI463" s="97"/>
      <c r="RJ463" s="97"/>
      <c r="RK463" s="97"/>
      <c r="RL463" s="97"/>
      <c r="RM463" s="97"/>
      <c r="RN463" s="97"/>
      <c r="RO463" s="97"/>
      <c r="RP463" s="97"/>
      <c r="RQ463" s="97"/>
      <c r="RR463" s="97"/>
      <c r="RS463" s="97"/>
      <c r="RT463" s="97"/>
      <c r="RU463" s="97"/>
      <c r="RV463" s="97"/>
      <c r="RW463" s="97"/>
      <c r="RX463" s="97"/>
      <c r="RY463" s="97"/>
      <c r="RZ463" s="97"/>
      <c r="SA463" s="97"/>
      <c r="SB463" s="97"/>
      <c r="SC463" s="97"/>
      <c r="SD463" s="97"/>
      <c r="SE463" s="97"/>
      <c r="SF463" s="97"/>
      <c r="SG463" s="97"/>
      <c r="SH463" s="97"/>
      <c r="SI463" s="97"/>
      <c r="SJ463" s="97"/>
      <c r="SK463" s="97"/>
      <c r="SL463" s="97"/>
      <c r="SM463" s="97"/>
      <c r="SN463" s="97"/>
      <c r="SO463" s="97"/>
      <c r="SP463" s="97"/>
      <c r="SQ463" s="97"/>
      <c r="SR463" s="97"/>
      <c r="SS463" s="97"/>
      <c r="ST463" s="97"/>
      <c r="SU463" s="97"/>
      <c r="SV463" s="97"/>
      <c r="SW463" s="97"/>
      <c r="SX463" s="97"/>
      <c r="SY463" s="97"/>
      <c r="SZ463" s="97"/>
      <c r="TA463" s="97"/>
      <c r="TB463" s="97"/>
      <c r="TC463" s="97"/>
      <c r="TD463" s="97"/>
      <c r="TE463" s="97"/>
      <c r="TF463" s="97"/>
      <c r="TG463" s="97"/>
      <c r="TH463" s="97"/>
      <c r="TI463" s="97"/>
      <c r="TJ463" s="97"/>
      <c r="TK463" s="97"/>
      <c r="TL463" s="97"/>
      <c r="TM463" s="97"/>
      <c r="TN463" s="97"/>
      <c r="TO463" s="97"/>
      <c r="TP463" s="97"/>
      <c r="TQ463" s="97"/>
      <c r="TR463" s="97"/>
      <c r="TS463" s="97"/>
      <c r="TT463" s="97"/>
      <c r="TU463" s="97"/>
      <c r="TV463" s="97"/>
      <c r="TW463" s="97"/>
      <c r="TX463" s="97"/>
      <c r="TY463" s="97"/>
      <c r="TZ463" s="97"/>
      <c r="UA463" s="97"/>
      <c r="UB463" s="97"/>
      <c r="UC463" s="97"/>
      <c r="UD463" s="97"/>
      <c r="UE463" s="97"/>
      <c r="UF463" s="97"/>
      <c r="UG463" s="97"/>
      <c r="UH463" s="97"/>
      <c r="UI463" s="97"/>
      <c r="UJ463" s="97"/>
      <c r="UK463" s="97"/>
      <c r="UL463" s="97"/>
      <c r="UM463" s="97"/>
      <c r="UN463" s="97"/>
      <c r="UO463" s="97"/>
      <c r="UP463" s="97"/>
      <c r="UQ463" s="97"/>
      <c r="UR463" s="97"/>
      <c r="US463" s="97"/>
      <c r="UT463" s="97"/>
      <c r="UU463" s="97"/>
      <c r="UV463" s="97"/>
      <c r="UW463" s="97"/>
      <c r="UX463" s="97"/>
      <c r="UY463" s="97"/>
      <c r="UZ463" s="97"/>
      <c r="VA463" s="97"/>
      <c r="VB463" s="97"/>
      <c r="VC463" s="97"/>
      <c r="VD463" s="97"/>
      <c r="VE463" s="97"/>
    </row>
    <row r="464" spans="1:578" s="98" customFormat="1" ht="15">
      <c r="A464" s="84">
        <v>90</v>
      </c>
      <c r="B464" s="29" t="s">
        <v>43</v>
      </c>
      <c r="C464" s="85" t="s">
        <v>44</v>
      </c>
      <c r="D464" s="86">
        <v>203</v>
      </c>
      <c r="E464" s="85" t="s">
        <v>45</v>
      </c>
      <c r="F464" s="29" t="s">
        <v>46</v>
      </c>
      <c r="G464" s="29" t="s">
        <v>1112</v>
      </c>
      <c r="H464" s="26" t="s">
        <v>1113</v>
      </c>
      <c r="I464" s="89">
        <v>35816</v>
      </c>
      <c r="J464" s="90" t="s">
        <v>251</v>
      </c>
      <c r="K464" s="90"/>
      <c r="L464" s="88">
        <v>40</v>
      </c>
      <c r="M464" s="88" t="s">
        <v>54</v>
      </c>
      <c r="N464" s="88" t="s">
        <v>59</v>
      </c>
      <c r="O464" s="36" t="s">
        <v>252</v>
      </c>
      <c r="P464" s="87" t="s">
        <v>1190</v>
      </c>
      <c r="Q464" s="87" t="s">
        <v>1150</v>
      </c>
      <c r="R464" s="88">
        <v>1</v>
      </c>
      <c r="S464" s="92">
        <v>10419</v>
      </c>
      <c r="T464" s="92">
        <v>600</v>
      </c>
      <c r="U464" s="92"/>
      <c r="V464" s="91">
        <f t="shared" si="176"/>
        <v>11019</v>
      </c>
      <c r="W464" s="92"/>
      <c r="X464" s="92"/>
      <c r="Y464" s="92">
        <f t="shared" si="177"/>
        <v>11019</v>
      </c>
      <c r="Z464" s="92">
        <v>788</v>
      </c>
      <c r="AA464" s="92">
        <v>468</v>
      </c>
      <c r="AB464" s="92">
        <f>102.68*5</f>
        <v>513.40000000000009</v>
      </c>
      <c r="AC464" s="92">
        <f t="shared" si="178"/>
        <v>1928.3249999999998</v>
      </c>
      <c r="AD464" s="92">
        <f t="shared" si="179"/>
        <v>330.57</v>
      </c>
      <c r="AE464" s="92">
        <f t="shared" si="180"/>
        <v>561.96899999999994</v>
      </c>
      <c r="AF464" s="92">
        <f t="shared" si="181"/>
        <v>220.38</v>
      </c>
      <c r="AG464" s="92">
        <f t="shared" si="182"/>
        <v>2045.8333333333335</v>
      </c>
      <c r="AH464" s="92">
        <f t="shared" si="183"/>
        <v>20458.333333333336</v>
      </c>
      <c r="AI464" s="92">
        <f t="shared" si="184"/>
        <v>6137.5</v>
      </c>
      <c r="AJ464" s="92">
        <f t="shared" si="185"/>
        <v>18216.449555555551</v>
      </c>
      <c r="AK464" s="92">
        <f t="shared" si="186"/>
        <v>218597.39466666663</v>
      </c>
      <c r="AL464" s="92"/>
      <c r="AM464" s="92"/>
      <c r="AN464" s="92"/>
      <c r="AO464" s="92"/>
      <c r="AP464" s="97"/>
      <c r="AQ464" s="94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7"/>
      <c r="BQ464" s="97"/>
      <c r="BR464" s="97"/>
      <c r="BS464" s="97"/>
      <c r="BT464" s="97"/>
      <c r="BU464" s="97"/>
      <c r="BV464" s="97"/>
      <c r="BW464" s="97"/>
      <c r="BX464" s="97"/>
      <c r="BY464" s="97"/>
      <c r="BZ464" s="97"/>
      <c r="CA464" s="97"/>
      <c r="CB464" s="97"/>
      <c r="CC464" s="97"/>
      <c r="CD464" s="97"/>
      <c r="CE464" s="97"/>
      <c r="CF464" s="97"/>
      <c r="CG464" s="97"/>
      <c r="CH464" s="97"/>
      <c r="CI464" s="97"/>
      <c r="CJ464" s="97"/>
      <c r="CK464" s="97"/>
      <c r="CL464" s="97"/>
      <c r="CM464" s="97"/>
      <c r="CN464" s="97"/>
      <c r="CO464" s="97"/>
      <c r="CP464" s="97"/>
      <c r="CQ464" s="97"/>
      <c r="CR464" s="97"/>
      <c r="CS464" s="97"/>
      <c r="CT464" s="97"/>
      <c r="CU464" s="97"/>
      <c r="CV464" s="97"/>
      <c r="CW464" s="97"/>
      <c r="CX464" s="97"/>
      <c r="CY464" s="97"/>
      <c r="CZ464" s="97"/>
      <c r="DA464" s="97"/>
      <c r="DB464" s="97"/>
      <c r="DC464" s="97"/>
      <c r="DD464" s="97"/>
      <c r="DE464" s="97"/>
      <c r="DF464" s="97"/>
      <c r="DG464" s="97"/>
      <c r="DH464" s="97"/>
      <c r="DI464" s="97"/>
      <c r="DJ464" s="97"/>
      <c r="DK464" s="97"/>
      <c r="DL464" s="97"/>
      <c r="DM464" s="97"/>
      <c r="DN464" s="97"/>
      <c r="DO464" s="97"/>
      <c r="DP464" s="97"/>
      <c r="DQ464" s="97"/>
      <c r="DR464" s="97"/>
      <c r="DS464" s="97"/>
      <c r="DT464" s="97"/>
      <c r="DU464" s="97"/>
      <c r="DV464" s="97"/>
      <c r="DW464" s="97"/>
      <c r="DX464" s="97"/>
      <c r="DY464" s="97"/>
      <c r="DZ464" s="97"/>
      <c r="EA464" s="97"/>
      <c r="EB464" s="97"/>
      <c r="EC464" s="97"/>
      <c r="ED464" s="97"/>
      <c r="EE464" s="97"/>
      <c r="EF464" s="97"/>
      <c r="EG464" s="97"/>
      <c r="EH464" s="97"/>
      <c r="EI464" s="97"/>
      <c r="EJ464" s="97"/>
      <c r="EK464" s="97"/>
      <c r="EL464" s="97"/>
      <c r="EM464" s="97"/>
      <c r="EN464" s="97"/>
      <c r="EO464" s="97"/>
      <c r="EP464" s="97"/>
      <c r="EQ464" s="97"/>
      <c r="ER464" s="97"/>
      <c r="ES464" s="97"/>
      <c r="ET464" s="97"/>
      <c r="EU464" s="97"/>
      <c r="EV464" s="97"/>
      <c r="EW464" s="97"/>
      <c r="EX464" s="97"/>
      <c r="EY464" s="97"/>
      <c r="EZ464" s="97"/>
      <c r="FA464" s="97"/>
      <c r="FB464" s="97"/>
      <c r="FC464" s="97"/>
      <c r="FD464" s="97"/>
      <c r="FE464" s="97"/>
      <c r="FF464" s="97"/>
      <c r="FG464" s="97"/>
      <c r="FH464" s="97"/>
      <c r="FI464" s="97"/>
      <c r="FJ464" s="97"/>
      <c r="FK464" s="97"/>
      <c r="FL464" s="97"/>
      <c r="FM464" s="97"/>
      <c r="FN464" s="97"/>
      <c r="FO464" s="97"/>
      <c r="FP464" s="97"/>
      <c r="FQ464" s="97"/>
      <c r="FR464" s="97"/>
      <c r="FS464" s="97"/>
      <c r="FT464" s="97"/>
      <c r="FU464" s="97"/>
      <c r="FV464" s="97"/>
      <c r="FW464" s="97"/>
      <c r="FX464" s="97"/>
      <c r="FY464" s="97"/>
      <c r="FZ464" s="97"/>
      <c r="GA464" s="97"/>
      <c r="GB464" s="97"/>
      <c r="GC464" s="97"/>
      <c r="GD464" s="97"/>
      <c r="GE464" s="97"/>
      <c r="GF464" s="97"/>
      <c r="GG464" s="97"/>
      <c r="GH464" s="97"/>
      <c r="GI464" s="97"/>
      <c r="GJ464" s="97"/>
      <c r="GK464" s="97"/>
      <c r="GL464" s="97"/>
      <c r="GM464" s="97"/>
      <c r="GN464" s="97"/>
      <c r="GO464" s="97"/>
      <c r="GP464" s="97"/>
      <c r="GQ464" s="97"/>
      <c r="GR464" s="97"/>
      <c r="GS464" s="97"/>
      <c r="GT464" s="97"/>
      <c r="GU464" s="97"/>
      <c r="GV464" s="97"/>
      <c r="GW464" s="97"/>
      <c r="GX464" s="97"/>
      <c r="GY464" s="97"/>
      <c r="GZ464" s="97"/>
      <c r="HA464" s="97"/>
      <c r="HB464" s="97"/>
      <c r="HC464" s="97"/>
      <c r="HD464" s="97"/>
      <c r="HE464" s="97"/>
      <c r="HF464" s="97"/>
      <c r="HG464" s="97"/>
      <c r="HH464" s="97"/>
      <c r="HI464" s="97"/>
      <c r="HJ464" s="97"/>
      <c r="HK464" s="97"/>
      <c r="HL464" s="97"/>
      <c r="HM464" s="97"/>
      <c r="HN464" s="97"/>
      <c r="HO464" s="97"/>
      <c r="HP464" s="97"/>
      <c r="HQ464" s="97"/>
      <c r="HR464" s="97"/>
      <c r="HS464" s="97"/>
      <c r="HT464" s="97"/>
      <c r="HU464" s="97"/>
      <c r="HV464" s="97"/>
      <c r="HW464" s="97"/>
      <c r="HX464" s="97"/>
      <c r="HY464" s="97"/>
      <c r="HZ464" s="97"/>
      <c r="IA464" s="97"/>
      <c r="IB464" s="97"/>
      <c r="IC464" s="97"/>
      <c r="ID464" s="97"/>
      <c r="IE464" s="97"/>
      <c r="IF464" s="97"/>
      <c r="IG464" s="97"/>
      <c r="IH464" s="97"/>
      <c r="II464" s="97"/>
      <c r="IJ464" s="97"/>
      <c r="IK464" s="97"/>
      <c r="IL464" s="97"/>
      <c r="IM464" s="97"/>
      <c r="IN464" s="97"/>
      <c r="IO464" s="97"/>
      <c r="IP464" s="97"/>
      <c r="IQ464" s="97"/>
      <c r="IR464" s="97"/>
      <c r="IS464" s="97"/>
      <c r="IT464" s="97"/>
      <c r="IU464" s="97"/>
      <c r="IV464" s="97"/>
      <c r="IW464" s="97"/>
      <c r="IX464" s="97"/>
      <c r="IY464" s="97"/>
      <c r="IZ464" s="97"/>
      <c r="JA464" s="97"/>
      <c r="JB464" s="97"/>
      <c r="JC464" s="97"/>
      <c r="JD464" s="97"/>
      <c r="JE464" s="97"/>
      <c r="JF464" s="97"/>
      <c r="JG464" s="97"/>
      <c r="JH464" s="97"/>
      <c r="JI464" s="97"/>
      <c r="JJ464" s="97"/>
      <c r="JK464" s="97"/>
      <c r="JL464" s="97"/>
      <c r="JM464" s="97"/>
      <c r="JN464" s="97"/>
      <c r="JO464" s="97"/>
      <c r="JP464" s="97"/>
      <c r="JQ464" s="97"/>
      <c r="JR464" s="97"/>
      <c r="JS464" s="97"/>
      <c r="JT464" s="97"/>
      <c r="JU464" s="97"/>
      <c r="JV464" s="97"/>
      <c r="JW464" s="97"/>
      <c r="JX464" s="97"/>
      <c r="JY464" s="97"/>
      <c r="JZ464" s="97"/>
      <c r="KA464" s="97"/>
      <c r="KB464" s="97"/>
      <c r="KC464" s="97"/>
      <c r="KD464" s="97"/>
      <c r="KE464" s="97"/>
      <c r="KF464" s="97"/>
      <c r="KG464" s="97"/>
      <c r="KH464" s="97"/>
      <c r="KI464" s="97"/>
      <c r="KJ464" s="97"/>
      <c r="KK464" s="97"/>
      <c r="KL464" s="97"/>
      <c r="KM464" s="97"/>
      <c r="KN464" s="97"/>
      <c r="KO464" s="97"/>
      <c r="KP464" s="97"/>
      <c r="KQ464" s="97"/>
      <c r="KR464" s="97"/>
      <c r="KS464" s="97"/>
      <c r="KT464" s="97"/>
      <c r="KU464" s="97"/>
      <c r="KV464" s="97"/>
      <c r="KW464" s="97"/>
      <c r="KX464" s="97"/>
      <c r="KY464" s="97"/>
      <c r="KZ464" s="97"/>
      <c r="LA464" s="97"/>
      <c r="LB464" s="97"/>
      <c r="LC464" s="97"/>
      <c r="LD464" s="97"/>
      <c r="LE464" s="97"/>
      <c r="LF464" s="97"/>
      <c r="LG464" s="97"/>
      <c r="LH464" s="97"/>
      <c r="LI464" s="97"/>
      <c r="LJ464" s="97"/>
      <c r="LK464" s="97"/>
      <c r="LL464" s="97"/>
      <c r="LM464" s="97"/>
      <c r="LN464" s="97"/>
      <c r="LO464" s="97"/>
      <c r="LP464" s="97"/>
      <c r="LQ464" s="97"/>
      <c r="LR464" s="97"/>
      <c r="LS464" s="97"/>
      <c r="LT464" s="97"/>
      <c r="LU464" s="97"/>
      <c r="LV464" s="97"/>
      <c r="LW464" s="97"/>
      <c r="LX464" s="97"/>
      <c r="LY464" s="97"/>
      <c r="LZ464" s="97"/>
      <c r="MA464" s="97"/>
      <c r="MB464" s="97"/>
      <c r="MC464" s="97"/>
      <c r="MD464" s="97"/>
      <c r="ME464" s="97"/>
      <c r="MF464" s="97"/>
      <c r="MG464" s="97"/>
      <c r="MH464" s="97"/>
      <c r="MI464" s="97"/>
      <c r="MJ464" s="97"/>
      <c r="MK464" s="97"/>
      <c r="ML464" s="97"/>
      <c r="MM464" s="97"/>
      <c r="MN464" s="97"/>
      <c r="MO464" s="97"/>
      <c r="MP464" s="97"/>
      <c r="MQ464" s="97"/>
      <c r="MR464" s="97"/>
      <c r="MS464" s="97"/>
      <c r="MT464" s="97"/>
      <c r="MU464" s="97"/>
      <c r="MV464" s="97"/>
      <c r="MW464" s="97"/>
      <c r="MX464" s="97"/>
      <c r="MY464" s="97"/>
      <c r="MZ464" s="97"/>
      <c r="NA464" s="97"/>
      <c r="NB464" s="97"/>
      <c r="NC464" s="97"/>
      <c r="ND464" s="97"/>
      <c r="NE464" s="97"/>
      <c r="NF464" s="97"/>
      <c r="NG464" s="97"/>
      <c r="NH464" s="97"/>
      <c r="NI464" s="97"/>
      <c r="NJ464" s="97"/>
      <c r="NK464" s="97"/>
      <c r="NL464" s="97"/>
      <c r="NM464" s="97"/>
      <c r="NN464" s="97"/>
      <c r="NO464" s="97"/>
      <c r="NP464" s="97"/>
      <c r="NQ464" s="97"/>
      <c r="NR464" s="97"/>
      <c r="NS464" s="97"/>
      <c r="NT464" s="97"/>
      <c r="NU464" s="97"/>
      <c r="NV464" s="97"/>
      <c r="NW464" s="97"/>
      <c r="NX464" s="97"/>
      <c r="NY464" s="97"/>
      <c r="NZ464" s="97"/>
      <c r="OA464" s="97"/>
      <c r="OB464" s="97"/>
      <c r="OC464" s="97"/>
      <c r="OD464" s="97"/>
      <c r="OE464" s="97"/>
      <c r="OF464" s="97"/>
      <c r="OG464" s="97"/>
      <c r="OH464" s="97"/>
      <c r="OI464" s="97"/>
      <c r="OJ464" s="97"/>
      <c r="OK464" s="97"/>
      <c r="OL464" s="97"/>
      <c r="OM464" s="97"/>
      <c r="ON464" s="97"/>
      <c r="OO464" s="97"/>
      <c r="OP464" s="97"/>
      <c r="OQ464" s="97"/>
      <c r="OR464" s="97"/>
      <c r="OS464" s="97"/>
      <c r="OT464" s="97"/>
      <c r="OU464" s="97"/>
      <c r="OV464" s="97"/>
      <c r="OW464" s="97"/>
      <c r="OX464" s="97"/>
      <c r="OY464" s="97"/>
      <c r="OZ464" s="97"/>
      <c r="PA464" s="97"/>
      <c r="PB464" s="97"/>
      <c r="PC464" s="97"/>
      <c r="PD464" s="97"/>
      <c r="PE464" s="97"/>
      <c r="PF464" s="97"/>
      <c r="PG464" s="97"/>
      <c r="PH464" s="97"/>
      <c r="PI464" s="97"/>
      <c r="PJ464" s="97"/>
      <c r="PK464" s="97"/>
      <c r="PL464" s="97"/>
      <c r="PM464" s="97"/>
      <c r="PN464" s="97"/>
      <c r="PO464" s="97"/>
      <c r="PP464" s="97"/>
      <c r="PQ464" s="97"/>
      <c r="PR464" s="97"/>
      <c r="PS464" s="97"/>
      <c r="PT464" s="97"/>
      <c r="PU464" s="97"/>
      <c r="PV464" s="97"/>
      <c r="PW464" s="97"/>
      <c r="PX464" s="97"/>
      <c r="PY464" s="97"/>
      <c r="PZ464" s="97"/>
      <c r="QA464" s="97"/>
      <c r="QB464" s="97"/>
      <c r="QC464" s="97"/>
      <c r="QD464" s="97"/>
      <c r="QE464" s="97"/>
      <c r="QF464" s="97"/>
      <c r="QG464" s="97"/>
      <c r="QH464" s="97"/>
      <c r="QI464" s="97"/>
      <c r="QJ464" s="97"/>
      <c r="QK464" s="97"/>
      <c r="QL464" s="97"/>
      <c r="QM464" s="97"/>
      <c r="QN464" s="97"/>
      <c r="QO464" s="97"/>
      <c r="QP464" s="97"/>
      <c r="QQ464" s="97"/>
      <c r="QR464" s="97"/>
      <c r="QS464" s="97"/>
      <c r="QT464" s="97"/>
      <c r="QU464" s="97"/>
      <c r="QV464" s="97"/>
      <c r="QW464" s="97"/>
      <c r="QX464" s="97"/>
      <c r="QY464" s="97"/>
      <c r="QZ464" s="97"/>
      <c r="RA464" s="97"/>
      <c r="RB464" s="97"/>
      <c r="RC464" s="97"/>
      <c r="RD464" s="97"/>
      <c r="RE464" s="97"/>
      <c r="RF464" s="97"/>
      <c r="RG464" s="97"/>
      <c r="RH464" s="97"/>
      <c r="RI464" s="97"/>
      <c r="RJ464" s="97"/>
      <c r="RK464" s="97"/>
      <c r="RL464" s="97"/>
      <c r="RM464" s="97"/>
      <c r="RN464" s="97"/>
      <c r="RO464" s="97"/>
      <c r="RP464" s="97"/>
      <c r="RQ464" s="97"/>
      <c r="RR464" s="97"/>
      <c r="RS464" s="97"/>
      <c r="RT464" s="97"/>
      <c r="RU464" s="97"/>
      <c r="RV464" s="97"/>
      <c r="RW464" s="97"/>
      <c r="RX464" s="97"/>
      <c r="RY464" s="97"/>
      <c r="RZ464" s="97"/>
      <c r="SA464" s="97"/>
      <c r="SB464" s="97"/>
      <c r="SC464" s="97"/>
      <c r="SD464" s="97"/>
      <c r="SE464" s="97"/>
      <c r="SF464" s="97"/>
      <c r="SG464" s="97"/>
      <c r="SH464" s="97"/>
      <c r="SI464" s="97"/>
      <c r="SJ464" s="97"/>
      <c r="SK464" s="97"/>
      <c r="SL464" s="97"/>
      <c r="SM464" s="97"/>
      <c r="SN464" s="97"/>
      <c r="SO464" s="97"/>
      <c r="SP464" s="97"/>
      <c r="SQ464" s="97"/>
      <c r="SR464" s="97"/>
      <c r="SS464" s="97"/>
      <c r="ST464" s="97"/>
      <c r="SU464" s="97"/>
      <c r="SV464" s="97"/>
      <c r="SW464" s="97"/>
      <c r="SX464" s="97"/>
      <c r="SY464" s="97"/>
      <c r="SZ464" s="97"/>
      <c r="TA464" s="97"/>
      <c r="TB464" s="97"/>
      <c r="TC464" s="97"/>
      <c r="TD464" s="97"/>
      <c r="TE464" s="97"/>
      <c r="TF464" s="97"/>
      <c r="TG464" s="97"/>
      <c r="TH464" s="97"/>
      <c r="TI464" s="97"/>
      <c r="TJ464" s="97"/>
      <c r="TK464" s="97"/>
      <c r="TL464" s="97"/>
      <c r="TM464" s="97"/>
      <c r="TN464" s="97"/>
      <c r="TO464" s="97"/>
      <c r="TP464" s="97"/>
      <c r="TQ464" s="97"/>
      <c r="TR464" s="97"/>
      <c r="TS464" s="97"/>
      <c r="TT464" s="97"/>
      <c r="TU464" s="97"/>
      <c r="TV464" s="97"/>
      <c r="TW464" s="97"/>
      <c r="TX464" s="97"/>
      <c r="TY464" s="97"/>
      <c r="TZ464" s="97"/>
      <c r="UA464" s="97"/>
      <c r="UB464" s="97"/>
      <c r="UC464" s="97"/>
      <c r="UD464" s="97"/>
      <c r="UE464" s="97"/>
      <c r="UF464" s="97"/>
      <c r="UG464" s="97"/>
      <c r="UH464" s="97"/>
      <c r="UI464" s="97"/>
      <c r="UJ464" s="97"/>
      <c r="UK464" s="97"/>
      <c r="UL464" s="97"/>
      <c r="UM464" s="97"/>
      <c r="UN464" s="97"/>
      <c r="UO464" s="97"/>
      <c r="UP464" s="97"/>
      <c r="UQ464" s="97"/>
      <c r="UR464" s="97"/>
      <c r="US464" s="97"/>
      <c r="UT464" s="97"/>
      <c r="UU464" s="97"/>
      <c r="UV464" s="97"/>
      <c r="UW464" s="97"/>
      <c r="UX464" s="97"/>
      <c r="UY464" s="97"/>
      <c r="UZ464" s="97"/>
      <c r="VA464" s="97"/>
      <c r="VB464" s="97"/>
      <c r="VC464" s="97"/>
      <c r="VD464" s="97"/>
      <c r="VE464" s="97"/>
      <c r="VF464" s="97"/>
    </row>
    <row r="465" spans="1:578" s="98" customFormat="1" ht="15">
      <c r="A465" s="84">
        <v>91</v>
      </c>
      <c r="B465" s="29" t="s">
        <v>43</v>
      </c>
      <c r="C465" s="85" t="s">
        <v>44</v>
      </c>
      <c r="D465" s="86">
        <v>203</v>
      </c>
      <c r="E465" s="85" t="s">
        <v>45</v>
      </c>
      <c r="F465" s="29" t="s">
        <v>46</v>
      </c>
      <c r="G465" s="29" t="s">
        <v>1114</v>
      </c>
      <c r="H465" s="26" t="s">
        <v>1115</v>
      </c>
      <c r="I465" s="89">
        <v>38084</v>
      </c>
      <c r="J465" s="90" t="s">
        <v>251</v>
      </c>
      <c r="K465" s="90"/>
      <c r="L465" s="88">
        <v>40</v>
      </c>
      <c r="M465" s="88" t="s">
        <v>54</v>
      </c>
      <c r="N465" s="88" t="s">
        <v>59</v>
      </c>
      <c r="O465" s="36" t="s">
        <v>252</v>
      </c>
      <c r="P465" s="87" t="s">
        <v>1190</v>
      </c>
      <c r="Q465" s="87" t="s">
        <v>1150</v>
      </c>
      <c r="R465" s="88">
        <v>1</v>
      </c>
      <c r="S465" s="92">
        <v>10419</v>
      </c>
      <c r="T465" s="92">
        <v>600</v>
      </c>
      <c r="U465" s="92"/>
      <c r="V465" s="91">
        <f t="shared" si="176"/>
        <v>11019</v>
      </c>
      <c r="W465" s="92"/>
      <c r="X465" s="92"/>
      <c r="Y465" s="92">
        <f t="shared" si="177"/>
        <v>11019</v>
      </c>
      <c r="Z465" s="92">
        <v>788</v>
      </c>
      <c r="AA465" s="92">
        <v>468</v>
      </c>
      <c r="AB465" s="93">
        <f>102.68*4</f>
        <v>410.72</v>
      </c>
      <c r="AC465" s="92">
        <f t="shared" si="178"/>
        <v>1928.3249999999998</v>
      </c>
      <c r="AD465" s="92">
        <f t="shared" si="179"/>
        <v>330.57</v>
      </c>
      <c r="AE465" s="92">
        <f t="shared" si="180"/>
        <v>561.96899999999994</v>
      </c>
      <c r="AF465" s="92">
        <f t="shared" si="181"/>
        <v>220.38</v>
      </c>
      <c r="AG465" s="92">
        <f t="shared" si="182"/>
        <v>2045.8333333333335</v>
      </c>
      <c r="AH465" s="92">
        <f t="shared" si="183"/>
        <v>20458.333333333336</v>
      </c>
      <c r="AI465" s="92">
        <f t="shared" si="184"/>
        <v>6137.5</v>
      </c>
      <c r="AJ465" s="92">
        <f t="shared" si="185"/>
        <v>18113.769555555551</v>
      </c>
      <c r="AK465" s="92">
        <f t="shared" si="186"/>
        <v>217365.2346666666</v>
      </c>
      <c r="AL465" s="92"/>
      <c r="AM465" s="92"/>
      <c r="AN465" s="92"/>
      <c r="AO465" s="92"/>
      <c r="AP465" s="97"/>
      <c r="AQ465" s="94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7"/>
      <c r="BQ465" s="97"/>
      <c r="BR465" s="97"/>
      <c r="BS465" s="97"/>
      <c r="BT465" s="97"/>
      <c r="BU465" s="97"/>
      <c r="BV465" s="97"/>
      <c r="BW465" s="97"/>
      <c r="BX465" s="97"/>
      <c r="BY465" s="97"/>
      <c r="BZ465" s="97"/>
      <c r="CA465" s="97"/>
      <c r="CB465" s="97"/>
      <c r="CC465" s="97"/>
      <c r="CD465" s="97"/>
      <c r="CE465" s="97"/>
      <c r="CF465" s="97"/>
      <c r="CG465" s="97"/>
      <c r="CH465" s="97"/>
      <c r="CI465" s="97"/>
      <c r="CJ465" s="97"/>
      <c r="CK465" s="97"/>
      <c r="CL465" s="97"/>
      <c r="CM465" s="97"/>
      <c r="CN465" s="97"/>
      <c r="CO465" s="97"/>
      <c r="CP465" s="97"/>
      <c r="CQ465" s="97"/>
      <c r="CR465" s="97"/>
      <c r="CS465" s="97"/>
      <c r="CT465" s="97"/>
      <c r="CU465" s="97"/>
      <c r="CV465" s="97"/>
      <c r="CW465" s="97"/>
      <c r="CX465" s="97"/>
      <c r="CY465" s="97"/>
      <c r="CZ465" s="97"/>
      <c r="DA465" s="97"/>
      <c r="DB465" s="97"/>
      <c r="DC465" s="97"/>
      <c r="DD465" s="97"/>
      <c r="DE465" s="97"/>
      <c r="DF465" s="97"/>
      <c r="DG465" s="97"/>
      <c r="DH465" s="97"/>
      <c r="DI465" s="97"/>
      <c r="DJ465" s="97"/>
      <c r="DK465" s="97"/>
      <c r="DL465" s="97"/>
      <c r="DM465" s="97"/>
      <c r="DN465" s="97"/>
      <c r="DO465" s="97"/>
      <c r="DP465" s="97"/>
      <c r="DQ465" s="97"/>
      <c r="DR465" s="97"/>
      <c r="DS465" s="97"/>
      <c r="DT465" s="97"/>
      <c r="DU465" s="97"/>
      <c r="DV465" s="97"/>
      <c r="DW465" s="97"/>
      <c r="DX465" s="97"/>
      <c r="DY465" s="97"/>
      <c r="DZ465" s="97"/>
      <c r="EA465" s="97"/>
      <c r="EB465" s="97"/>
      <c r="EC465" s="97"/>
      <c r="ED465" s="97"/>
      <c r="EE465" s="97"/>
      <c r="EF465" s="97"/>
      <c r="EG465" s="97"/>
      <c r="EH465" s="97"/>
      <c r="EI465" s="97"/>
      <c r="EJ465" s="97"/>
      <c r="EK465" s="97"/>
      <c r="EL465" s="97"/>
      <c r="EM465" s="97"/>
      <c r="EN465" s="97"/>
      <c r="EO465" s="97"/>
      <c r="EP465" s="97"/>
      <c r="EQ465" s="97"/>
      <c r="ER465" s="97"/>
      <c r="ES465" s="97"/>
      <c r="ET465" s="97"/>
      <c r="EU465" s="97"/>
      <c r="EV465" s="97"/>
      <c r="EW465" s="97"/>
      <c r="EX465" s="97"/>
      <c r="EY465" s="97"/>
      <c r="EZ465" s="97"/>
      <c r="FA465" s="97"/>
      <c r="FB465" s="97"/>
      <c r="FC465" s="97"/>
      <c r="FD465" s="97"/>
      <c r="FE465" s="97"/>
      <c r="FF465" s="97"/>
      <c r="FG465" s="97"/>
      <c r="FH465" s="97"/>
      <c r="FI465" s="97"/>
      <c r="FJ465" s="97"/>
      <c r="FK465" s="97"/>
      <c r="FL465" s="97"/>
      <c r="FM465" s="97"/>
      <c r="FN465" s="97"/>
      <c r="FO465" s="97"/>
      <c r="FP465" s="97"/>
      <c r="FQ465" s="97"/>
      <c r="FR465" s="97"/>
      <c r="FS465" s="97"/>
      <c r="FT465" s="97"/>
      <c r="FU465" s="97"/>
      <c r="FV465" s="97"/>
      <c r="FW465" s="97"/>
      <c r="FX465" s="97"/>
      <c r="FY465" s="97"/>
      <c r="FZ465" s="97"/>
      <c r="GA465" s="97"/>
      <c r="GB465" s="97"/>
      <c r="GC465" s="97"/>
      <c r="GD465" s="97"/>
      <c r="GE465" s="97"/>
      <c r="GF465" s="97"/>
      <c r="GG465" s="97"/>
      <c r="GH465" s="97"/>
      <c r="GI465" s="97"/>
      <c r="GJ465" s="97"/>
      <c r="GK465" s="97"/>
      <c r="GL465" s="97"/>
      <c r="GM465" s="97"/>
      <c r="GN465" s="97"/>
      <c r="GO465" s="97"/>
      <c r="GP465" s="97"/>
      <c r="GQ465" s="97"/>
      <c r="GR465" s="97"/>
      <c r="GS465" s="97"/>
      <c r="GT465" s="97"/>
      <c r="GU465" s="97"/>
      <c r="GV465" s="97"/>
      <c r="GW465" s="97"/>
      <c r="GX465" s="97"/>
      <c r="GY465" s="97"/>
      <c r="GZ465" s="97"/>
      <c r="HA465" s="97"/>
      <c r="HB465" s="97"/>
      <c r="HC465" s="97"/>
      <c r="HD465" s="97"/>
      <c r="HE465" s="97"/>
      <c r="HF465" s="97"/>
      <c r="HG465" s="97"/>
      <c r="HH465" s="97"/>
      <c r="HI465" s="97"/>
      <c r="HJ465" s="97"/>
      <c r="HK465" s="97"/>
      <c r="HL465" s="97"/>
      <c r="HM465" s="97"/>
      <c r="HN465" s="97"/>
      <c r="HO465" s="97"/>
      <c r="HP465" s="97"/>
      <c r="HQ465" s="97"/>
      <c r="HR465" s="97"/>
      <c r="HS465" s="97"/>
      <c r="HT465" s="97"/>
      <c r="HU465" s="97"/>
      <c r="HV465" s="97"/>
      <c r="HW465" s="97"/>
      <c r="HX465" s="97"/>
      <c r="HY465" s="97"/>
      <c r="HZ465" s="97"/>
      <c r="IA465" s="97"/>
      <c r="IB465" s="97"/>
      <c r="IC465" s="97"/>
      <c r="ID465" s="97"/>
      <c r="IE465" s="97"/>
      <c r="IF465" s="97"/>
      <c r="IG465" s="97"/>
      <c r="IH465" s="97"/>
      <c r="II465" s="97"/>
      <c r="IJ465" s="97"/>
      <c r="IK465" s="97"/>
      <c r="IL465" s="97"/>
      <c r="IM465" s="97"/>
      <c r="IN465" s="97"/>
      <c r="IO465" s="97"/>
      <c r="IP465" s="97"/>
      <c r="IQ465" s="97"/>
      <c r="IR465" s="97"/>
      <c r="IS465" s="97"/>
      <c r="IT465" s="97"/>
      <c r="IU465" s="97"/>
      <c r="IV465" s="97"/>
      <c r="IW465" s="97"/>
      <c r="IX465" s="97"/>
      <c r="IY465" s="97"/>
      <c r="IZ465" s="97"/>
      <c r="JA465" s="97"/>
      <c r="JB465" s="97"/>
      <c r="JC465" s="97"/>
      <c r="JD465" s="97"/>
      <c r="JE465" s="97"/>
      <c r="JF465" s="97"/>
      <c r="JG465" s="97"/>
      <c r="JH465" s="97"/>
      <c r="JI465" s="97"/>
      <c r="JJ465" s="97"/>
      <c r="JK465" s="97"/>
      <c r="JL465" s="97"/>
      <c r="JM465" s="97"/>
      <c r="JN465" s="97"/>
      <c r="JO465" s="97"/>
      <c r="JP465" s="97"/>
      <c r="JQ465" s="97"/>
      <c r="JR465" s="97"/>
      <c r="JS465" s="97"/>
      <c r="JT465" s="97"/>
      <c r="JU465" s="97"/>
      <c r="JV465" s="97"/>
      <c r="JW465" s="97"/>
      <c r="JX465" s="97"/>
      <c r="JY465" s="97"/>
      <c r="JZ465" s="97"/>
      <c r="KA465" s="97"/>
      <c r="KB465" s="97"/>
      <c r="KC465" s="97"/>
      <c r="KD465" s="97"/>
      <c r="KE465" s="97"/>
      <c r="KF465" s="97"/>
      <c r="KG465" s="97"/>
      <c r="KH465" s="97"/>
      <c r="KI465" s="97"/>
      <c r="KJ465" s="97"/>
      <c r="KK465" s="97"/>
      <c r="KL465" s="97"/>
      <c r="KM465" s="97"/>
      <c r="KN465" s="97"/>
      <c r="KO465" s="97"/>
      <c r="KP465" s="97"/>
      <c r="KQ465" s="97"/>
      <c r="KR465" s="97"/>
      <c r="KS465" s="97"/>
      <c r="KT465" s="97"/>
      <c r="KU465" s="97"/>
      <c r="KV465" s="97"/>
      <c r="KW465" s="97"/>
      <c r="KX465" s="97"/>
      <c r="KY465" s="97"/>
      <c r="KZ465" s="97"/>
      <c r="LA465" s="97"/>
      <c r="LB465" s="97"/>
      <c r="LC465" s="97"/>
      <c r="LD465" s="97"/>
      <c r="LE465" s="97"/>
      <c r="LF465" s="97"/>
      <c r="LG465" s="97"/>
      <c r="LH465" s="97"/>
      <c r="LI465" s="97"/>
      <c r="LJ465" s="97"/>
      <c r="LK465" s="97"/>
      <c r="LL465" s="97"/>
      <c r="LM465" s="97"/>
      <c r="LN465" s="97"/>
      <c r="LO465" s="97"/>
      <c r="LP465" s="97"/>
      <c r="LQ465" s="97"/>
      <c r="LR465" s="97"/>
      <c r="LS465" s="97"/>
      <c r="LT465" s="97"/>
      <c r="LU465" s="97"/>
      <c r="LV465" s="97"/>
      <c r="LW465" s="97"/>
      <c r="LX465" s="97"/>
      <c r="LY465" s="97"/>
      <c r="LZ465" s="97"/>
      <c r="MA465" s="97"/>
      <c r="MB465" s="97"/>
      <c r="MC465" s="97"/>
      <c r="MD465" s="97"/>
      <c r="ME465" s="97"/>
      <c r="MF465" s="97"/>
      <c r="MG465" s="97"/>
      <c r="MH465" s="97"/>
      <c r="MI465" s="97"/>
      <c r="MJ465" s="97"/>
      <c r="MK465" s="97"/>
      <c r="ML465" s="97"/>
      <c r="MM465" s="97"/>
      <c r="MN465" s="97"/>
      <c r="MO465" s="97"/>
      <c r="MP465" s="97"/>
      <c r="MQ465" s="97"/>
      <c r="MR465" s="97"/>
      <c r="MS465" s="97"/>
      <c r="MT465" s="97"/>
      <c r="MU465" s="97"/>
      <c r="MV465" s="97"/>
      <c r="MW465" s="97"/>
      <c r="MX465" s="97"/>
      <c r="MY465" s="97"/>
      <c r="MZ465" s="97"/>
      <c r="NA465" s="97"/>
      <c r="NB465" s="97"/>
      <c r="NC465" s="97"/>
      <c r="ND465" s="97"/>
      <c r="NE465" s="97"/>
      <c r="NF465" s="97"/>
      <c r="NG465" s="97"/>
      <c r="NH465" s="97"/>
      <c r="NI465" s="97"/>
      <c r="NJ465" s="97"/>
      <c r="NK465" s="97"/>
      <c r="NL465" s="97"/>
      <c r="NM465" s="97"/>
      <c r="NN465" s="97"/>
      <c r="NO465" s="97"/>
      <c r="NP465" s="97"/>
      <c r="NQ465" s="97"/>
      <c r="NR465" s="97"/>
      <c r="NS465" s="97"/>
      <c r="NT465" s="97"/>
      <c r="NU465" s="97"/>
      <c r="NV465" s="97"/>
      <c r="NW465" s="97"/>
      <c r="NX465" s="97"/>
      <c r="NY465" s="97"/>
      <c r="NZ465" s="97"/>
      <c r="OA465" s="97"/>
      <c r="OB465" s="97"/>
      <c r="OC465" s="97"/>
      <c r="OD465" s="97"/>
      <c r="OE465" s="97"/>
      <c r="OF465" s="97"/>
      <c r="OG465" s="97"/>
      <c r="OH465" s="97"/>
      <c r="OI465" s="97"/>
      <c r="OJ465" s="97"/>
      <c r="OK465" s="97"/>
      <c r="OL465" s="97"/>
      <c r="OM465" s="97"/>
      <c r="ON465" s="97"/>
      <c r="OO465" s="97"/>
      <c r="OP465" s="97"/>
      <c r="OQ465" s="97"/>
      <c r="OR465" s="97"/>
      <c r="OS465" s="97"/>
      <c r="OT465" s="97"/>
      <c r="OU465" s="97"/>
      <c r="OV465" s="97"/>
      <c r="OW465" s="97"/>
      <c r="OX465" s="97"/>
      <c r="OY465" s="97"/>
      <c r="OZ465" s="97"/>
      <c r="PA465" s="97"/>
      <c r="PB465" s="97"/>
      <c r="PC465" s="97"/>
      <c r="PD465" s="97"/>
      <c r="PE465" s="97"/>
      <c r="PF465" s="97"/>
      <c r="PG465" s="97"/>
      <c r="PH465" s="97"/>
      <c r="PI465" s="97"/>
      <c r="PJ465" s="97"/>
      <c r="PK465" s="97"/>
      <c r="PL465" s="97"/>
      <c r="PM465" s="97"/>
      <c r="PN465" s="97"/>
      <c r="PO465" s="97"/>
      <c r="PP465" s="97"/>
      <c r="PQ465" s="97"/>
      <c r="PR465" s="97"/>
      <c r="PS465" s="97"/>
      <c r="PT465" s="97"/>
      <c r="PU465" s="97"/>
      <c r="PV465" s="97"/>
      <c r="PW465" s="97"/>
      <c r="PX465" s="97"/>
      <c r="PY465" s="97"/>
      <c r="PZ465" s="97"/>
      <c r="QA465" s="97"/>
      <c r="QB465" s="97"/>
      <c r="QC465" s="97"/>
      <c r="QD465" s="97"/>
      <c r="QE465" s="97"/>
      <c r="QF465" s="97"/>
      <c r="QG465" s="97"/>
      <c r="QH465" s="97"/>
      <c r="QI465" s="97"/>
      <c r="QJ465" s="97"/>
      <c r="QK465" s="97"/>
      <c r="QL465" s="97"/>
      <c r="QM465" s="97"/>
      <c r="QN465" s="97"/>
      <c r="QO465" s="97"/>
      <c r="QP465" s="97"/>
      <c r="QQ465" s="97"/>
      <c r="QR465" s="97"/>
      <c r="QS465" s="97"/>
      <c r="QT465" s="97"/>
      <c r="QU465" s="97"/>
      <c r="QV465" s="97"/>
      <c r="QW465" s="97"/>
      <c r="QX465" s="97"/>
      <c r="QY465" s="97"/>
      <c r="QZ465" s="97"/>
      <c r="RA465" s="97"/>
      <c r="RB465" s="97"/>
      <c r="RC465" s="97"/>
      <c r="RD465" s="97"/>
      <c r="RE465" s="97"/>
      <c r="RF465" s="97"/>
      <c r="RG465" s="97"/>
      <c r="RH465" s="97"/>
      <c r="RI465" s="97"/>
      <c r="RJ465" s="97"/>
      <c r="RK465" s="97"/>
      <c r="RL465" s="97"/>
      <c r="RM465" s="97"/>
      <c r="RN465" s="97"/>
      <c r="RO465" s="97"/>
      <c r="RP465" s="97"/>
      <c r="RQ465" s="97"/>
      <c r="RR465" s="97"/>
      <c r="RS465" s="97"/>
      <c r="RT465" s="97"/>
      <c r="RU465" s="97"/>
      <c r="RV465" s="97"/>
      <c r="RW465" s="97"/>
      <c r="RX465" s="97"/>
      <c r="RY465" s="97"/>
      <c r="RZ465" s="97"/>
      <c r="SA465" s="97"/>
      <c r="SB465" s="97"/>
      <c r="SC465" s="97"/>
      <c r="SD465" s="97"/>
      <c r="SE465" s="97"/>
      <c r="SF465" s="97"/>
      <c r="SG465" s="97"/>
      <c r="SH465" s="97"/>
      <c r="SI465" s="97"/>
      <c r="SJ465" s="97"/>
      <c r="SK465" s="97"/>
      <c r="SL465" s="97"/>
      <c r="SM465" s="97"/>
      <c r="SN465" s="97"/>
      <c r="SO465" s="97"/>
      <c r="SP465" s="97"/>
      <c r="SQ465" s="97"/>
      <c r="SR465" s="97"/>
      <c r="SS465" s="97"/>
      <c r="ST465" s="97"/>
      <c r="SU465" s="97"/>
      <c r="SV465" s="97"/>
      <c r="SW465" s="97"/>
      <c r="SX465" s="97"/>
      <c r="SY465" s="97"/>
      <c r="SZ465" s="97"/>
      <c r="TA465" s="97"/>
      <c r="TB465" s="97"/>
      <c r="TC465" s="97"/>
      <c r="TD465" s="97"/>
      <c r="TE465" s="97"/>
      <c r="TF465" s="97"/>
      <c r="TG465" s="97"/>
      <c r="TH465" s="97"/>
      <c r="TI465" s="97"/>
      <c r="TJ465" s="97"/>
      <c r="TK465" s="97"/>
      <c r="TL465" s="97"/>
      <c r="TM465" s="97"/>
      <c r="TN465" s="97"/>
      <c r="TO465" s="97"/>
      <c r="TP465" s="97"/>
      <c r="TQ465" s="97"/>
      <c r="TR465" s="97"/>
      <c r="TS465" s="97"/>
      <c r="TT465" s="97"/>
      <c r="TU465" s="97"/>
      <c r="TV465" s="97"/>
      <c r="TW465" s="97"/>
      <c r="TX465" s="97"/>
      <c r="TY465" s="97"/>
      <c r="TZ465" s="97"/>
      <c r="UA465" s="97"/>
      <c r="UB465" s="97"/>
      <c r="UC465" s="97"/>
      <c r="UD465" s="97"/>
      <c r="UE465" s="97"/>
      <c r="UF465" s="97"/>
      <c r="UG465" s="97"/>
      <c r="UH465" s="97"/>
      <c r="UI465" s="97"/>
      <c r="UJ465" s="97"/>
      <c r="UK465" s="97"/>
      <c r="UL465" s="97"/>
      <c r="UM465" s="97"/>
      <c r="UN465" s="97"/>
      <c r="UO465" s="97"/>
      <c r="UP465" s="97"/>
      <c r="UQ465" s="97"/>
      <c r="UR465" s="97"/>
      <c r="US465" s="97"/>
      <c r="UT465" s="97"/>
      <c r="UU465" s="97"/>
      <c r="UV465" s="97"/>
      <c r="UW465" s="97"/>
      <c r="UX465" s="97"/>
      <c r="UY465" s="97"/>
      <c r="UZ465" s="97"/>
      <c r="VA465" s="97"/>
      <c r="VB465" s="97"/>
      <c r="VC465" s="97"/>
      <c r="VD465" s="97"/>
      <c r="VE465" s="97"/>
      <c r="VF465" s="97"/>
    </row>
    <row r="466" spans="1:578" s="98" customFormat="1" ht="15">
      <c r="A466" s="84">
        <v>92</v>
      </c>
      <c r="B466" s="29" t="s">
        <v>43</v>
      </c>
      <c r="C466" s="85" t="s">
        <v>44</v>
      </c>
      <c r="D466" s="86">
        <v>203</v>
      </c>
      <c r="E466" s="85" t="s">
        <v>45</v>
      </c>
      <c r="F466" s="29" t="s">
        <v>46</v>
      </c>
      <c r="G466" s="29" t="s">
        <v>1116</v>
      </c>
      <c r="H466" s="26" t="s">
        <v>1117</v>
      </c>
      <c r="I466" s="89">
        <v>41233</v>
      </c>
      <c r="J466" s="90" t="s">
        <v>251</v>
      </c>
      <c r="K466" s="90"/>
      <c r="L466" s="88">
        <v>40</v>
      </c>
      <c r="M466" s="88" t="s">
        <v>54</v>
      </c>
      <c r="N466" s="88" t="s">
        <v>59</v>
      </c>
      <c r="O466" s="36" t="s">
        <v>252</v>
      </c>
      <c r="P466" s="87" t="s">
        <v>1190</v>
      </c>
      <c r="Q466" s="87" t="s">
        <v>1150</v>
      </c>
      <c r="R466" s="88">
        <v>1</v>
      </c>
      <c r="S466" s="92">
        <v>10419</v>
      </c>
      <c r="T466" s="92">
        <v>600</v>
      </c>
      <c r="U466" s="92"/>
      <c r="V466" s="91">
        <f t="shared" si="176"/>
        <v>11019</v>
      </c>
      <c r="W466" s="92"/>
      <c r="X466" s="92"/>
      <c r="Y466" s="92">
        <f t="shared" si="177"/>
        <v>11019</v>
      </c>
      <c r="Z466" s="92">
        <v>788</v>
      </c>
      <c r="AA466" s="92">
        <v>468</v>
      </c>
      <c r="AB466" s="93">
        <f>102.68*2</f>
        <v>205.36</v>
      </c>
      <c r="AC466" s="92">
        <f t="shared" si="178"/>
        <v>1928.3249999999998</v>
      </c>
      <c r="AD466" s="92">
        <f t="shared" si="179"/>
        <v>330.57</v>
      </c>
      <c r="AE466" s="92">
        <f t="shared" si="180"/>
        <v>561.96899999999994</v>
      </c>
      <c r="AF466" s="92">
        <f t="shared" si="181"/>
        <v>220.38</v>
      </c>
      <c r="AG466" s="92">
        <f t="shared" si="182"/>
        <v>2045.8333333333335</v>
      </c>
      <c r="AH466" s="92">
        <f t="shared" si="183"/>
        <v>20458.333333333336</v>
      </c>
      <c r="AI466" s="92">
        <f t="shared" si="184"/>
        <v>6137.5</v>
      </c>
      <c r="AJ466" s="92">
        <f t="shared" si="185"/>
        <v>17908.409555555554</v>
      </c>
      <c r="AK466" s="92">
        <f t="shared" si="186"/>
        <v>214900.91466666665</v>
      </c>
      <c r="AL466" s="92"/>
      <c r="AM466" s="92"/>
      <c r="AN466" s="92"/>
      <c r="AO466" s="92"/>
      <c r="AP466" s="97"/>
      <c r="AQ466" s="94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7"/>
      <c r="BQ466" s="97"/>
      <c r="BR466" s="97"/>
      <c r="BS466" s="97"/>
      <c r="BT466" s="97"/>
      <c r="BU466" s="97"/>
      <c r="BV466" s="97"/>
      <c r="BW466" s="97"/>
      <c r="BX466" s="97"/>
      <c r="BY466" s="97"/>
      <c r="BZ466" s="97"/>
      <c r="CA466" s="97"/>
      <c r="CB466" s="97"/>
      <c r="CC466" s="97"/>
      <c r="CD466" s="97"/>
      <c r="CE466" s="97"/>
      <c r="CF466" s="97"/>
      <c r="CG466" s="97"/>
      <c r="CH466" s="97"/>
      <c r="CI466" s="97"/>
      <c r="CJ466" s="97"/>
      <c r="CK466" s="97"/>
      <c r="CL466" s="97"/>
      <c r="CM466" s="97"/>
      <c r="CN466" s="97"/>
      <c r="CO466" s="97"/>
      <c r="CP466" s="97"/>
      <c r="CQ466" s="97"/>
      <c r="CR466" s="97"/>
      <c r="CS466" s="97"/>
      <c r="CT466" s="97"/>
      <c r="CU466" s="97"/>
      <c r="CV466" s="97"/>
      <c r="CW466" s="97"/>
      <c r="CX466" s="97"/>
      <c r="CY466" s="97"/>
      <c r="CZ466" s="97"/>
      <c r="DA466" s="97"/>
      <c r="DB466" s="97"/>
      <c r="DC466" s="97"/>
      <c r="DD466" s="97"/>
      <c r="DE466" s="97"/>
      <c r="DF466" s="97"/>
      <c r="DG466" s="97"/>
      <c r="DH466" s="97"/>
      <c r="DI466" s="97"/>
      <c r="DJ466" s="97"/>
      <c r="DK466" s="97"/>
      <c r="DL466" s="97"/>
      <c r="DM466" s="97"/>
      <c r="DN466" s="97"/>
      <c r="DO466" s="97"/>
      <c r="DP466" s="97"/>
      <c r="DQ466" s="97"/>
      <c r="DR466" s="97"/>
      <c r="DS466" s="97"/>
      <c r="DT466" s="97"/>
      <c r="DU466" s="97"/>
      <c r="DV466" s="97"/>
      <c r="DW466" s="97"/>
      <c r="DX466" s="97"/>
      <c r="DY466" s="97"/>
      <c r="DZ466" s="97"/>
      <c r="EA466" s="97"/>
      <c r="EB466" s="97"/>
      <c r="EC466" s="97"/>
      <c r="ED466" s="97"/>
      <c r="EE466" s="97"/>
      <c r="EF466" s="97"/>
      <c r="EG466" s="97"/>
      <c r="EH466" s="97"/>
      <c r="EI466" s="97"/>
      <c r="EJ466" s="97"/>
      <c r="EK466" s="97"/>
      <c r="EL466" s="97"/>
      <c r="EM466" s="97"/>
      <c r="EN466" s="97"/>
      <c r="EO466" s="97"/>
      <c r="EP466" s="97"/>
      <c r="EQ466" s="97"/>
      <c r="ER466" s="97"/>
      <c r="ES466" s="97"/>
      <c r="ET466" s="97"/>
      <c r="EU466" s="97"/>
      <c r="EV466" s="97"/>
      <c r="EW466" s="97"/>
      <c r="EX466" s="97"/>
      <c r="EY466" s="97"/>
      <c r="EZ466" s="97"/>
      <c r="FA466" s="97"/>
      <c r="FB466" s="97"/>
      <c r="FC466" s="97"/>
      <c r="FD466" s="97"/>
      <c r="FE466" s="97"/>
      <c r="FF466" s="97"/>
      <c r="FG466" s="97"/>
      <c r="FH466" s="97"/>
      <c r="FI466" s="97"/>
      <c r="FJ466" s="97"/>
      <c r="FK466" s="97"/>
      <c r="FL466" s="97"/>
      <c r="FM466" s="97"/>
      <c r="FN466" s="97"/>
      <c r="FO466" s="97"/>
      <c r="FP466" s="97"/>
      <c r="FQ466" s="97"/>
      <c r="FR466" s="97"/>
      <c r="FS466" s="97"/>
      <c r="FT466" s="97"/>
      <c r="FU466" s="97"/>
      <c r="FV466" s="97"/>
      <c r="FW466" s="97"/>
      <c r="FX466" s="97"/>
      <c r="FY466" s="97"/>
      <c r="FZ466" s="97"/>
      <c r="GA466" s="97"/>
      <c r="GB466" s="97"/>
      <c r="GC466" s="97"/>
      <c r="GD466" s="97"/>
      <c r="GE466" s="97"/>
      <c r="GF466" s="97"/>
      <c r="GG466" s="97"/>
      <c r="GH466" s="97"/>
      <c r="GI466" s="97"/>
      <c r="GJ466" s="97"/>
      <c r="GK466" s="97"/>
      <c r="GL466" s="97"/>
      <c r="GM466" s="97"/>
      <c r="GN466" s="97"/>
      <c r="GO466" s="97"/>
      <c r="GP466" s="97"/>
      <c r="GQ466" s="97"/>
      <c r="GR466" s="97"/>
      <c r="GS466" s="97"/>
      <c r="GT466" s="97"/>
      <c r="GU466" s="97"/>
      <c r="GV466" s="97"/>
      <c r="GW466" s="97"/>
      <c r="GX466" s="97"/>
      <c r="GY466" s="97"/>
      <c r="GZ466" s="97"/>
      <c r="HA466" s="97"/>
      <c r="HB466" s="97"/>
      <c r="HC466" s="97"/>
      <c r="HD466" s="97"/>
      <c r="HE466" s="97"/>
      <c r="HF466" s="97"/>
      <c r="HG466" s="97"/>
      <c r="HH466" s="97"/>
      <c r="HI466" s="97"/>
      <c r="HJ466" s="97"/>
      <c r="HK466" s="97"/>
      <c r="HL466" s="97"/>
      <c r="HM466" s="97"/>
      <c r="HN466" s="97"/>
      <c r="HO466" s="97"/>
      <c r="HP466" s="97"/>
      <c r="HQ466" s="97"/>
      <c r="HR466" s="97"/>
      <c r="HS466" s="97"/>
      <c r="HT466" s="97"/>
      <c r="HU466" s="97"/>
      <c r="HV466" s="97"/>
      <c r="HW466" s="97"/>
      <c r="HX466" s="97"/>
      <c r="HY466" s="97"/>
      <c r="HZ466" s="97"/>
      <c r="IA466" s="97"/>
      <c r="IB466" s="97"/>
      <c r="IC466" s="97"/>
      <c r="ID466" s="97"/>
      <c r="IE466" s="97"/>
      <c r="IF466" s="97"/>
      <c r="IG466" s="97"/>
      <c r="IH466" s="97"/>
      <c r="II466" s="97"/>
      <c r="IJ466" s="97"/>
      <c r="IK466" s="97"/>
      <c r="IL466" s="97"/>
      <c r="IM466" s="97"/>
      <c r="IN466" s="97"/>
      <c r="IO466" s="97"/>
      <c r="IP466" s="97"/>
      <c r="IQ466" s="97"/>
      <c r="IR466" s="97"/>
      <c r="IS466" s="97"/>
      <c r="IT466" s="97"/>
      <c r="IU466" s="97"/>
      <c r="IV466" s="97"/>
      <c r="IW466" s="97"/>
      <c r="IX466" s="97"/>
      <c r="IY466" s="97"/>
      <c r="IZ466" s="97"/>
      <c r="JA466" s="97"/>
      <c r="JB466" s="97"/>
      <c r="JC466" s="97"/>
      <c r="JD466" s="97"/>
      <c r="JE466" s="97"/>
      <c r="JF466" s="97"/>
      <c r="JG466" s="97"/>
      <c r="JH466" s="97"/>
      <c r="JI466" s="97"/>
      <c r="JJ466" s="97"/>
      <c r="JK466" s="97"/>
      <c r="JL466" s="97"/>
      <c r="JM466" s="97"/>
      <c r="JN466" s="97"/>
      <c r="JO466" s="97"/>
      <c r="JP466" s="97"/>
      <c r="JQ466" s="97"/>
      <c r="JR466" s="97"/>
      <c r="JS466" s="97"/>
      <c r="JT466" s="97"/>
      <c r="JU466" s="97"/>
      <c r="JV466" s="97"/>
      <c r="JW466" s="97"/>
      <c r="JX466" s="97"/>
      <c r="JY466" s="97"/>
      <c r="JZ466" s="97"/>
      <c r="KA466" s="97"/>
      <c r="KB466" s="97"/>
      <c r="KC466" s="97"/>
      <c r="KD466" s="97"/>
      <c r="KE466" s="97"/>
      <c r="KF466" s="97"/>
      <c r="KG466" s="97"/>
      <c r="KH466" s="97"/>
      <c r="KI466" s="97"/>
      <c r="KJ466" s="97"/>
      <c r="KK466" s="97"/>
      <c r="KL466" s="97"/>
      <c r="KM466" s="97"/>
      <c r="KN466" s="97"/>
      <c r="KO466" s="97"/>
      <c r="KP466" s="97"/>
      <c r="KQ466" s="97"/>
      <c r="KR466" s="97"/>
      <c r="KS466" s="97"/>
      <c r="KT466" s="97"/>
      <c r="KU466" s="97"/>
      <c r="KV466" s="97"/>
      <c r="KW466" s="97"/>
      <c r="KX466" s="97"/>
      <c r="KY466" s="97"/>
      <c r="KZ466" s="97"/>
      <c r="LA466" s="97"/>
      <c r="LB466" s="97"/>
      <c r="LC466" s="97"/>
      <c r="LD466" s="97"/>
      <c r="LE466" s="97"/>
      <c r="LF466" s="97"/>
      <c r="LG466" s="97"/>
      <c r="LH466" s="97"/>
      <c r="LI466" s="97"/>
      <c r="LJ466" s="97"/>
      <c r="LK466" s="97"/>
      <c r="LL466" s="97"/>
      <c r="LM466" s="97"/>
      <c r="LN466" s="97"/>
      <c r="LO466" s="97"/>
      <c r="LP466" s="97"/>
      <c r="LQ466" s="97"/>
      <c r="LR466" s="97"/>
      <c r="LS466" s="97"/>
      <c r="LT466" s="97"/>
      <c r="LU466" s="97"/>
      <c r="LV466" s="97"/>
      <c r="LW466" s="97"/>
      <c r="LX466" s="97"/>
      <c r="LY466" s="97"/>
      <c r="LZ466" s="97"/>
      <c r="MA466" s="97"/>
      <c r="MB466" s="97"/>
      <c r="MC466" s="97"/>
      <c r="MD466" s="97"/>
      <c r="ME466" s="97"/>
      <c r="MF466" s="97"/>
      <c r="MG466" s="97"/>
      <c r="MH466" s="97"/>
      <c r="MI466" s="97"/>
      <c r="MJ466" s="97"/>
      <c r="MK466" s="97"/>
      <c r="ML466" s="97"/>
      <c r="MM466" s="97"/>
      <c r="MN466" s="97"/>
      <c r="MO466" s="97"/>
      <c r="MP466" s="97"/>
      <c r="MQ466" s="97"/>
      <c r="MR466" s="97"/>
      <c r="MS466" s="97"/>
      <c r="MT466" s="97"/>
      <c r="MU466" s="97"/>
      <c r="MV466" s="97"/>
      <c r="MW466" s="97"/>
      <c r="MX466" s="97"/>
      <c r="MY466" s="97"/>
      <c r="MZ466" s="97"/>
      <c r="NA466" s="97"/>
      <c r="NB466" s="97"/>
      <c r="NC466" s="97"/>
      <c r="ND466" s="97"/>
      <c r="NE466" s="97"/>
      <c r="NF466" s="97"/>
      <c r="NG466" s="97"/>
      <c r="NH466" s="97"/>
      <c r="NI466" s="97"/>
      <c r="NJ466" s="97"/>
      <c r="NK466" s="97"/>
      <c r="NL466" s="97"/>
      <c r="NM466" s="97"/>
      <c r="NN466" s="97"/>
      <c r="NO466" s="97"/>
      <c r="NP466" s="97"/>
      <c r="NQ466" s="97"/>
      <c r="NR466" s="97"/>
      <c r="NS466" s="97"/>
      <c r="NT466" s="97"/>
      <c r="NU466" s="97"/>
      <c r="NV466" s="97"/>
      <c r="NW466" s="97"/>
      <c r="NX466" s="97"/>
      <c r="NY466" s="97"/>
      <c r="NZ466" s="97"/>
      <c r="OA466" s="97"/>
      <c r="OB466" s="97"/>
      <c r="OC466" s="97"/>
      <c r="OD466" s="97"/>
      <c r="OE466" s="97"/>
      <c r="OF466" s="97"/>
      <c r="OG466" s="97"/>
      <c r="OH466" s="97"/>
      <c r="OI466" s="97"/>
      <c r="OJ466" s="97"/>
      <c r="OK466" s="97"/>
      <c r="OL466" s="97"/>
      <c r="OM466" s="97"/>
      <c r="ON466" s="97"/>
      <c r="OO466" s="97"/>
      <c r="OP466" s="97"/>
      <c r="OQ466" s="97"/>
      <c r="OR466" s="97"/>
      <c r="OS466" s="97"/>
      <c r="OT466" s="97"/>
      <c r="OU466" s="97"/>
      <c r="OV466" s="97"/>
      <c r="OW466" s="97"/>
      <c r="OX466" s="97"/>
      <c r="OY466" s="97"/>
      <c r="OZ466" s="97"/>
      <c r="PA466" s="97"/>
      <c r="PB466" s="97"/>
      <c r="PC466" s="97"/>
      <c r="PD466" s="97"/>
      <c r="PE466" s="97"/>
      <c r="PF466" s="97"/>
      <c r="PG466" s="97"/>
      <c r="PH466" s="97"/>
      <c r="PI466" s="97"/>
      <c r="PJ466" s="97"/>
      <c r="PK466" s="97"/>
      <c r="PL466" s="97"/>
      <c r="PM466" s="97"/>
      <c r="PN466" s="97"/>
      <c r="PO466" s="97"/>
      <c r="PP466" s="97"/>
      <c r="PQ466" s="97"/>
      <c r="PR466" s="97"/>
      <c r="PS466" s="97"/>
      <c r="PT466" s="97"/>
      <c r="PU466" s="97"/>
      <c r="PV466" s="97"/>
      <c r="PW466" s="97"/>
      <c r="PX466" s="97"/>
      <c r="PY466" s="97"/>
      <c r="PZ466" s="97"/>
      <c r="QA466" s="97"/>
      <c r="QB466" s="97"/>
      <c r="QC466" s="97"/>
      <c r="QD466" s="97"/>
      <c r="QE466" s="97"/>
      <c r="QF466" s="97"/>
      <c r="QG466" s="97"/>
      <c r="QH466" s="97"/>
      <c r="QI466" s="97"/>
      <c r="QJ466" s="97"/>
      <c r="QK466" s="97"/>
      <c r="QL466" s="97"/>
      <c r="QM466" s="97"/>
      <c r="QN466" s="97"/>
      <c r="QO466" s="97"/>
      <c r="QP466" s="97"/>
      <c r="QQ466" s="97"/>
      <c r="QR466" s="97"/>
      <c r="QS466" s="97"/>
      <c r="QT466" s="97"/>
      <c r="QU466" s="97"/>
      <c r="QV466" s="97"/>
      <c r="QW466" s="97"/>
      <c r="QX466" s="97"/>
      <c r="QY466" s="97"/>
      <c r="QZ466" s="97"/>
      <c r="RA466" s="97"/>
      <c r="RB466" s="97"/>
      <c r="RC466" s="97"/>
      <c r="RD466" s="97"/>
      <c r="RE466" s="97"/>
      <c r="RF466" s="97"/>
      <c r="RG466" s="97"/>
      <c r="RH466" s="97"/>
      <c r="RI466" s="97"/>
      <c r="RJ466" s="97"/>
      <c r="RK466" s="97"/>
      <c r="RL466" s="97"/>
      <c r="RM466" s="97"/>
      <c r="RN466" s="97"/>
      <c r="RO466" s="97"/>
      <c r="RP466" s="97"/>
      <c r="RQ466" s="97"/>
      <c r="RR466" s="97"/>
      <c r="RS466" s="97"/>
      <c r="RT466" s="97"/>
      <c r="RU466" s="97"/>
      <c r="RV466" s="97"/>
      <c r="RW466" s="97"/>
      <c r="RX466" s="97"/>
      <c r="RY466" s="97"/>
      <c r="RZ466" s="97"/>
      <c r="SA466" s="97"/>
      <c r="SB466" s="97"/>
      <c r="SC466" s="97"/>
      <c r="SD466" s="97"/>
      <c r="SE466" s="97"/>
      <c r="SF466" s="97"/>
      <c r="SG466" s="97"/>
      <c r="SH466" s="97"/>
      <c r="SI466" s="97"/>
      <c r="SJ466" s="97"/>
      <c r="SK466" s="97"/>
      <c r="SL466" s="97"/>
      <c r="SM466" s="97"/>
      <c r="SN466" s="97"/>
      <c r="SO466" s="97"/>
      <c r="SP466" s="97"/>
      <c r="SQ466" s="97"/>
      <c r="SR466" s="97"/>
      <c r="SS466" s="97"/>
      <c r="ST466" s="97"/>
      <c r="SU466" s="97"/>
      <c r="SV466" s="97"/>
      <c r="SW466" s="97"/>
      <c r="SX466" s="97"/>
      <c r="SY466" s="97"/>
      <c r="SZ466" s="97"/>
      <c r="TA466" s="97"/>
      <c r="TB466" s="97"/>
      <c r="TC466" s="97"/>
      <c r="TD466" s="97"/>
      <c r="TE466" s="97"/>
      <c r="TF466" s="97"/>
      <c r="TG466" s="97"/>
      <c r="TH466" s="97"/>
      <c r="TI466" s="97"/>
      <c r="TJ466" s="97"/>
      <c r="TK466" s="97"/>
      <c r="TL466" s="97"/>
      <c r="TM466" s="97"/>
      <c r="TN466" s="97"/>
      <c r="TO466" s="97"/>
      <c r="TP466" s="97"/>
      <c r="TQ466" s="97"/>
      <c r="TR466" s="97"/>
      <c r="TS466" s="97"/>
      <c r="TT466" s="97"/>
      <c r="TU466" s="97"/>
      <c r="TV466" s="97"/>
      <c r="TW466" s="97"/>
      <c r="TX466" s="97"/>
      <c r="TY466" s="97"/>
      <c r="TZ466" s="97"/>
      <c r="UA466" s="97"/>
      <c r="UB466" s="97"/>
      <c r="UC466" s="97"/>
      <c r="UD466" s="97"/>
      <c r="UE466" s="97"/>
      <c r="UF466" s="97"/>
      <c r="UG466" s="97"/>
      <c r="UH466" s="97"/>
      <c r="UI466" s="97"/>
      <c r="UJ466" s="97"/>
      <c r="UK466" s="97"/>
      <c r="UL466" s="97"/>
      <c r="UM466" s="97"/>
      <c r="UN466" s="97"/>
      <c r="UO466" s="97"/>
      <c r="UP466" s="97"/>
      <c r="UQ466" s="97"/>
      <c r="UR466" s="97"/>
      <c r="US466" s="97"/>
      <c r="UT466" s="97"/>
      <c r="UU466" s="97"/>
      <c r="UV466" s="97"/>
      <c r="UW466" s="97"/>
      <c r="UX466" s="97"/>
      <c r="UY466" s="97"/>
      <c r="UZ466" s="97"/>
      <c r="VA466" s="97"/>
      <c r="VB466" s="97"/>
      <c r="VC466" s="97"/>
      <c r="VD466" s="97"/>
      <c r="VE466" s="97"/>
      <c r="VF466" s="97"/>
    </row>
    <row r="467" spans="1:578" s="98" customFormat="1" ht="15">
      <c r="A467" s="84">
        <v>93</v>
      </c>
      <c r="B467" s="29" t="s">
        <v>43</v>
      </c>
      <c r="C467" s="85" t="s">
        <v>44</v>
      </c>
      <c r="D467" s="86">
        <v>203</v>
      </c>
      <c r="E467" s="85" t="s">
        <v>45</v>
      </c>
      <c r="F467" s="29" t="s">
        <v>46</v>
      </c>
      <c r="G467" s="29" t="s">
        <v>1118</v>
      </c>
      <c r="H467" s="26" t="s">
        <v>1119</v>
      </c>
      <c r="I467" s="89">
        <v>38792</v>
      </c>
      <c r="J467" s="90" t="s">
        <v>251</v>
      </c>
      <c r="K467" s="90"/>
      <c r="L467" s="88">
        <v>40</v>
      </c>
      <c r="M467" s="88" t="s">
        <v>54</v>
      </c>
      <c r="N467" s="88" t="s">
        <v>59</v>
      </c>
      <c r="O467" s="36" t="s">
        <v>252</v>
      </c>
      <c r="P467" s="87" t="s">
        <v>1190</v>
      </c>
      <c r="Q467" s="87" t="s">
        <v>1150</v>
      </c>
      <c r="R467" s="88">
        <v>1</v>
      </c>
      <c r="S467" s="92">
        <v>10419</v>
      </c>
      <c r="T467" s="92">
        <v>600</v>
      </c>
      <c r="U467" s="92"/>
      <c r="V467" s="91">
        <f t="shared" si="176"/>
        <v>11019</v>
      </c>
      <c r="W467" s="92"/>
      <c r="X467" s="92"/>
      <c r="Y467" s="92">
        <f t="shared" si="177"/>
        <v>11019</v>
      </c>
      <c r="Z467" s="92">
        <v>788</v>
      </c>
      <c r="AA467" s="92">
        <v>468</v>
      </c>
      <c r="AB467" s="92">
        <f>102.68*3</f>
        <v>308.04000000000002</v>
      </c>
      <c r="AC467" s="92">
        <f t="shared" si="178"/>
        <v>1928.3249999999998</v>
      </c>
      <c r="AD467" s="92">
        <f t="shared" si="179"/>
        <v>330.57</v>
      </c>
      <c r="AE467" s="92">
        <f t="shared" si="180"/>
        <v>561.96899999999994</v>
      </c>
      <c r="AF467" s="92">
        <f t="shared" si="181"/>
        <v>220.38</v>
      </c>
      <c r="AG467" s="92">
        <f t="shared" si="182"/>
        <v>2045.8333333333335</v>
      </c>
      <c r="AH467" s="92">
        <f t="shared" si="183"/>
        <v>20458.333333333336</v>
      </c>
      <c r="AI467" s="92">
        <f t="shared" si="184"/>
        <v>6137.5</v>
      </c>
      <c r="AJ467" s="92">
        <f t="shared" si="185"/>
        <v>18011.089555555554</v>
      </c>
      <c r="AK467" s="92">
        <f t="shared" si="186"/>
        <v>216133.07466666665</v>
      </c>
      <c r="AL467" s="92"/>
      <c r="AM467" s="92"/>
      <c r="AN467" s="92"/>
      <c r="AO467" s="92"/>
      <c r="AP467" s="97"/>
      <c r="AQ467" s="94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7"/>
      <c r="BQ467" s="97"/>
      <c r="BR467" s="97"/>
      <c r="BS467" s="97"/>
      <c r="BT467" s="97"/>
      <c r="BU467" s="97"/>
      <c r="BV467" s="97"/>
      <c r="BW467" s="97"/>
      <c r="BX467" s="97"/>
      <c r="BY467" s="97"/>
      <c r="BZ467" s="97"/>
      <c r="CA467" s="97"/>
      <c r="CB467" s="97"/>
      <c r="CC467" s="97"/>
      <c r="CD467" s="97"/>
      <c r="CE467" s="97"/>
      <c r="CF467" s="97"/>
      <c r="CG467" s="97"/>
      <c r="CH467" s="97"/>
      <c r="CI467" s="97"/>
      <c r="CJ467" s="97"/>
      <c r="CK467" s="97"/>
      <c r="CL467" s="97"/>
      <c r="CM467" s="97"/>
      <c r="CN467" s="97"/>
      <c r="CO467" s="97"/>
      <c r="CP467" s="97"/>
      <c r="CQ467" s="97"/>
      <c r="CR467" s="97"/>
      <c r="CS467" s="97"/>
      <c r="CT467" s="97"/>
      <c r="CU467" s="97"/>
      <c r="CV467" s="97"/>
      <c r="CW467" s="97"/>
      <c r="CX467" s="97"/>
      <c r="CY467" s="97"/>
      <c r="CZ467" s="97"/>
      <c r="DA467" s="97"/>
      <c r="DB467" s="97"/>
      <c r="DC467" s="97"/>
      <c r="DD467" s="97"/>
      <c r="DE467" s="97"/>
      <c r="DF467" s="97"/>
      <c r="DG467" s="97"/>
      <c r="DH467" s="97"/>
      <c r="DI467" s="97"/>
      <c r="DJ467" s="97"/>
      <c r="DK467" s="97"/>
      <c r="DL467" s="97"/>
      <c r="DM467" s="97"/>
      <c r="DN467" s="97"/>
      <c r="DO467" s="97"/>
      <c r="DP467" s="97"/>
      <c r="DQ467" s="97"/>
      <c r="DR467" s="97"/>
      <c r="DS467" s="97"/>
      <c r="DT467" s="97"/>
      <c r="DU467" s="97"/>
      <c r="DV467" s="97"/>
      <c r="DW467" s="97"/>
      <c r="DX467" s="97"/>
      <c r="DY467" s="97"/>
      <c r="DZ467" s="97"/>
      <c r="EA467" s="97"/>
      <c r="EB467" s="97"/>
      <c r="EC467" s="97"/>
      <c r="ED467" s="97"/>
      <c r="EE467" s="97"/>
      <c r="EF467" s="97"/>
      <c r="EG467" s="97"/>
      <c r="EH467" s="97"/>
      <c r="EI467" s="97"/>
      <c r="EJ467" s="97"/>
      <c r="EK467" s="97"/>
      <c r="EL467" s="97"/>
      <c r="EM467" s="97"/>
      <c r="EN467" s="97"/>
      <c r="EO467" s="97"/>
      <c r="EP467" s="97"/>
      <c r="EQ467" s="97"/>
      <c r="ER467" s="97"/>
      <c r="ES467" s="97"/>
      <c r="ET467" s="97"/>
      <c r="EU467" s="97"/>
      <c r="EV467" s="97"/>
      <c r="EW467" s="97"/>
      <c r="EX467" s="97"/>
      <c r="EY467" s="97"/>
      <c r="EZ467" s="97"/>
      <c r="FA467" s="97"/>
      <c r="FB467" s="97"/>
      <c r="FC467" s="97"/>
      <c r="FD467" s="97"/>
      <c r="FE467" s="97"/>
      <c r="FF467" s="97"/>
      <c r="FG467" s="97"/>
      <c r="FH467" s="97"/>
      <c r="FI467" s="97"/>
      <c r="FJ467" s="97"/>
      <c r="FK467" s="97"/>
      <c r="FL467" s="97"/>
      <c r="FM467" s="97"/>
      <c r="FN467" s="97"/>
      <c r="FO467" s="97"/>
      <c r="FP467" s="97"/>
      <c r="FQ467" s="97"/>
      <c r="FR467" s="97"/>
      <c r="FS467" s="97"/>
      <c r="FT467" s="97"/>
      <c r="FU467" s="97"/>
      <c r="FV467" s="97"/>
      <c r="FW467" s="97"/>
      <c r="FX467" s="97"/>
      <c r="FY467" s="97"/>
      <c r="FZ467" s="97"/>
      <c r="GA467" s="97"/>
      <c r="GB467" s="97"/>
      <c r="GC467" s="97"/>
      <c r="GD467" s="97"/>
      <c r="GE467" s="97"/>
      <c r="GF467" s="97"/>
      <c r="GG467" s="97"/>
      <c r="GH467" s="97"/>
      <c r="GI467" s="97"/>
      <c r="GJ467" s="97"/>
      <c r="GK467" s="97"/>
      <c r="GL467" s="97"/>
      <c r="GM467" s="97"/>
      <c r="GN467" s="97"/>
      <c r="GO467" s="97"/>
      <c r="GP467" s="97"/>
      <c r="GQ467" s="97"/>
      <c r="GR467" s="97"/>
      <c r="GS467" s="97"/>
      <c r="GT467" s="97"/>
      <c r="GU467" s="97"/>
      <c r="GV467" s="97"/>
      <c r="GW467" s="97"/>
      <c r="GX467" s="97"/>
      <c r="GY467" s="97"/>
      <c r="GZ467" s="97"/>
      <c r="HA467" s="97"/>
      <c r="HB467" s="97"/>
      <c r="HC467" s="97"/>
      <c r="HD467" s="97"/>
      <c r="HE467" s="97"/>
      <c r="HF467" s="97"/>
      <c r="HG467" s="97"/>
      <c r="HH467" s="97"/>
      <c r="HI467" s="97"/>
      <c r="HJ467" s="97"/>
      <c r="HK467" s="97"/>
      <c r="HL467" s="97"/>
      <c r="HM467" s="97"/>
      <c r="HN467" s="97"/>
      <c r="HO467" s="97"/>
      <c r="HP467" s="97"/>
      <c r="HQ467" s="97"/>
      <c r="HR467" s="97"/>
      <c r="HS467" s="97"/>
      <c r="HT467" s="97"/>
      <c r="HU467" s="97"/>
      <c r="HV467" s="97"/>
      <c r="HW467" s="97"/>
      <c r="HX467" s="97"/>
      <c r="HY467" s="97"/>
      <c r="HZ467" s="97"/>
      <c r="IA467" s="97"/>
      <c r="IB467" s="97"/>
      <c r="IC467" s="97"/>
      <c r="ID467" s="97"/>
      <c r="IE467" s="97"/>
      <c r="IF467" s="97"/>
      <c r="IG467" s="97"/>
      <c r="IH467" s="97"/>
      <c r="II467" s="97"/>
      <c r="IJ467" s="97"/>
      <c r="IK467" s="97"/>
      <c r="IL467" s="97"/>
      <c r="IM467" s="97"/>
      <c r="IN467" s="97"/>
      <c r="IO467" s="97"/>
      <c r="IP467" s="97"/>
      <c r="IQ467" s="97"/>
      <c r="IR467" s="97"/>
      <c r="IS467" s="97"/>
      <c r="IT467" s="97"/>
      <c r="IU467" s="97"/>
      <c r="IV467" s="97"/>
      <c r="IW467" s="97"/>
      <c r="IX467" s="97"/>
      <c r="IY467" s="97"/>
      <c r="IZ467" s="97"/>
      <c r="JA467" s="97"/>
      <c r="JB467" s="97"/>
      <c r="JC467" s="97"/>
      <c r="JD467" s="97"/>
      <c r="JE467" s="97"/>
      <c r="JF467" s="97"/>
      <c r="JG467" s="97"/>
      <c r="JH467" s="97"/>
      <c r="JI467" s="97"/>
      <c r="JJ467" s="97"/>
      <c r="JK467" s="97"/>
      <c r="JL467" s="97"/>
      <c r="JM467" s="97"/>
      <c r="JN467" s="97"/>
      <c r="JO467" s="97"/>
      <c r="JP467" s="97"/>
      <c r="JQ467" s="97"/>
      <c r="JR467" s="97"/>
      <c r="JS467" s="97"/>
      <c r="JT467" s="97"/>
      <c r="JU467" s="97"/>
      <c r="JV467" s="97"/>
      <c r="JW467" s="97"/>
      <c r="JX467" s="97"/>
      <c r="JY467" s="97"/>
      <c r="JZ467" s="97"/>
      <c r="KA467" s="97"/>
      <c r="KB467" s="97"/>
      <c r="KC467" s="97"/>
      <c r="KD467" s="97"/>
      <c r="KE467" s="97"/>
      <c r="KF467" s="97"/>
      <c r="KG467" s="97"/>
      <c r="KH467" s="97"/>
      <c r="KI467" s="97"/>
      <c r="KJ467" s="97"/>
      <c r="KK467" s="97"/>
      <c r="KL467" s="97"/>
      <c r="KM467" s="97"/>
      <c r="KN467" s="97"/>
      <c r="KO467" s="97"/>
      <c r="KP467" s="97"/>
      <c r="KQ467" s="97"/>
      <c r="KR467" s="97"/>
      <c r="KS467" s="97"/>
      <c r="KT467" s="97"/>
      <c r="KU467" s="97"/>
      <c r="KV467" s="97"/>
      <c r="KW467" s="97"/>
      <c r="KX467" s="97"/>
      <c r="KY467" s="97"/>
      <c r="KZ467" s="97"/>
      <c r="LA467" s="97"/>
      <c r="LB467" s="97"/>
      <c r="LC467" s="97"/>
      <c r="LD467" s="97"/>
      <c r="LE467" s="97"/>
      <c r="LF467" s="97"/>
      <c r="LG467" s="97"/>
      <c r="LH467" s="97"/>
      <c r="LI467" s="97"/>
      <c r="LJ467" s="97"/>
      <c r="LK467" s="97"/>
      <c r="LL467" s="97"/>
      <c r="LM467" s="97"/>
      <c r="LN467" s="97"/>
      <c r="LO467" s="97"/>
      <c r="LP467" s="97"/>
      <c r="LQ467" s="97"/>
      <c r="LR467" s="97"/>
      <c r="LS467" s="97"/>
      <c r="LT467" s="97"/>
      <c r="LU467" s="97"/>
      <c r="LV467" s="97"/>
      <c r="LW467" s="97"/>
      <c r="LX467" s="97"/>
      <c r="LY467" s="97"/>
      <c r="LZ467" s="97"/>
      <c r="MA467" s="97"/>
      <c r="MB467" s="97"/>
      <c r="MC467" s="97"/>
      <c r="MD467" s="97"/>
      <c r="ME467" s="97"/>
      <c r="MF467" s="97"/>
      <c r="MG467" s="97"/>
      <c r="MH467" s="97"/>
      <c r="MI467" s="97"/>
      <c r="MJ467" s="97"/>
      <c r="MK467" s="97"/>
      <c r="ML467" s="97"/>
      <c r="MM467" s="97"/>
      <c r="MN467" s="97"/>
      <c r="MO467" s="97"/>
      <c r="MP467" s="97"/>
      <c r="MQ467" s="97"/>
      <c r="MR467" s="97"/>
      <c r="MS467" s="97"/>
      <c r="MT467" s="97"/>
      <c r="MU467" s="97"/>
      <c r="MV467" s="97"/>
      <c r="MW467" s="97"/>
      <c r="MX467" s="97"/>
      <c r="MY467" s="97"/>
      <c r="MZ467" s="97"/>
      <c r="NA467" s="97"/>
      <c r="NB467" s="97"/>
      <c r="NC467" s="97"/>
      <c r="ND467" s="97"/>
      <c r="NE467" s="97"/>
      <c r="NF467" s="97"/>
      <c r="NG467" s="97"/>
      <c r="NH467" s="97"/>
      <c r="NI467" s="97"/>
      <c r="NJ467" s="97"/>
      <c r="NK467" s="97"/>
      <c r="NL467" s="97"/>
      <c r="NM467" s="97"/>
      <c r="NN467" s="97"/>
      <c r="NO467" s="97"/>
      <c r="NP467" s="97"/>
      <c r="NQ467" s="97"/>
      <c r="NR467" s="97"/>
      <c r="NS467" s="97"/>
      <c r="NT467" s="97"/>
      <c r="NU467" s="97"/>
      <c r="NV467" s="97"/>
      <c r="NW467" s="97"/>
      <c r="NX467" s="97"/>
      <c r="NY467" s="97"/>
      <c r="NZ467" s="97"/>
      <c r="OA467" s="97"/>
      <c r="OB467" s="97"/>
      <c r="OC467" s="97"/>
      <c r="OD467" s="97"/>
      <c r="OE467" s="97"/>
      <c r="OF467" s="97"/>
      <c r="OG467" s="97"/>
      <c r="OH467" s="97"/>
      <c r="OI467" s="97"/>
      <c r="OJ467" s="97"/>
      <c r="OK467" s="97"/>
      <c r="OL467" s="97"/>
      <c r="OM467" s="97"/>
      <c r="ON467" s="97"/>
      <c r="OO467" s="97"/>
      <c r="OP467" s="97"/>
      <c r="OQ467" s="97"/>
      <c r="OR467" s="97"/>
      <c r="OS467" s="97"/>
      <c r="OT467" s="97"/>
      <c r="OU467" s="97"/>
      <c r="OV467" s="97"/>
      <c r="OW467" s="97"/>
      <c r="OX467" s="97"/>
      <c r="OY467" s="97"/>
      <c r="OZ467" s="97"/>
      <c r="PA467" s="97"/>
      <c r="PB467" s="97"/>
      <c r="PC467" s="97"/>
      <c r="PD467" s="97"/>
      <c r="PE467" s="97"/>
      <c r="PF467" s="97"/>
      <c r="PG467" s="97"/>
      <c r="PH467" s="97"/>
      <c r="PI467" s="97"/>
      <c r="PJ467" s="97"/>
      <c r="PK467" s="97"/>
      <c r="PL467" s="97"/>
      <c r="PM467" s="97"/>
      <c r="PN467" s="97"/>
      <c r="PO467" s="97"/>
      <c r="PP467" s="97"/>
      <c r="PQ467" s="97"/>
      <c r="PR467" s="97"/>
      <c r="PS467" s="97"/>
      <c r="PT467" s="97"/>
      <c r="PU467" s="97"/>
      <c r="PV467" s="97"/>
      <c r="PW467" s="97"/>
      <c r="PX467" s="97"/>
      <c r="PY467" s="97"/>
      <c r="PZ467" s="97"/>
      <c r="QA467" s="97"/>
      <c r="QB467" s="97"/>
      <c r="QC467" s="97"/>
      <c r="QD467" s="97"/>
      <c r="QE467" s="97"/>
      <c r="QF467" s="97"/>
      <c r="QG467" s="97"/>
      <c r="QH467" s="97"/>
      <c r="QI467" s="97"/>
      <c r="QJ467" s="97"/>
      <c r="QK467" s="97"/>
      <c r="QL467" s="97"/>
      <c r="QM467" s="97"/>
      <c r="QN467" s="97"/>
      <c r="QO467" s="97"/>
      <c r="QP467" s="97"/>
      <c r="QQ467" s="97"/>
      <c r="QR467" s="97"/>
      <c r="QS467" s="97"/>
      <c r="QT467" s="97"/>
      <c r="QU467" s="97"/>
      <c r="QV467" s="97"/>
      <c r="QW467" s="97"/>
      <c r="QX467" s="97"/>
      <c r="QY467" s="97"/>
      <c r="QZ467" s="97"/>
      <c r="RA467" s="97"/>
      <c r="RB467" s="97"/>
      <c r="RC467" s="97"/>
      <c r="RD467" s="97"/>
      <c r="RE467" s="97"/>
      <c r="RF467" s="97"/>
      <c r="RG467" s="97"/>
      <c r="RH467" s="97"/>
      <c r="RI467" s="97"/>
      <c r="RJ467" s="97"/>
      <c r="RK467" s="97"/>
      <c r="RL467" s="97"/>
      <c r="RM467" s="97"/>
      <c r="RN467" s="97"/>
      <c r="RO467" s="97"/>
      <c r="RP467" s="97"/>
      <c r="RQ467" s="97"/>
      <c r="RR467" s="97"/>
      <c r="RS467" s="97"/>
      <c r="RT467" s="97"/>
      <c r="RU467" s="97"/>
      <c r="RV467" s="97"/>
      <c r="RW467" s="97"/>
      <c r="RX467" s="97"/>
      <c r="RY467" s="97"/>
      <c r="RZ467" s="97"/>
      <c r="SA467" s="97"/>
      <c r="SB467" s="97"/>
      <c r="SC467" s="97"/>
      <c r="SD467" s="97"/>
      <c r="SE467" s="97"/>
      <c r="SF467" s="97"/>
      <c r="SG467" s="97"/>
      <c r="SH467" s="97"/>
      <c r="SI467" s="97"/>
      <c r="SJ467" s="97"/>
      <c r="SK467" s="97"/>
      <c r="SL467" s="97"/>
      <c r="SM467" s="97"/>
      <c r="SN467" s="97"/>
      <c r="SO467" s="97"/>
      <c r="SP467" s="97"/>
      <c r="SQ467" s="97"/>
      <c r="SR467" s="97"/>
      <c r="SS467" s="97"/>
      <c r="ST467" s="97"/>
      <c r="SU467" s="97"/>
      <c r="SV467" s="97"/>
      <c r="SW467" s="97"/>
      <c r="SX467" s="97"/>
      <c r="SY467" s="97"/>
      <c r="SZ467" s="97"/>
      <c r="TA467" s="97"/>
      <c r="TB467" s="97"/>
      <c r="TC467" s="97"/>
      <c r="TD467" s="97"/>
      <c r="TE467" s="97"/>
      <c r="TF467" s="97"/>
      <c r="TG467" s="97"/>
      <c r="TH467" s="97"/>
      <c r="TI467" s="97"/>
      <c r="TJ467" s="97"/>
      <c r="TK467" s="97"/>
      <c r="TL467" s="97"/>
      <c r="TM467" s="97"/>
      <c r="TN467" s="97"/>
      <c r="TO467" s="97"/>
      <c r="TP467" s="97"/>
      <c r="TQ467" s="97"/>
      <c r="TR467" s="97"/>
      <c r="TS467" s="97"/>
      <c r="TT467" s="97"/>
      <c r="TU467" s="97"/>
      <c r="TV467" s="97"/>
      <c r="TW467" s="97"/>
      <c r="TX467" s="97"/>
      <c r="TY467" s="97"/>
      <c r="TZ467" s="97"/>
      <c r="UA467" s="97"/>
      <c r="UB467" s="97"/>
      <c r="UC467" s="97"/>
      <c r="UD467" s="97"/>
      <c r="UE467" s="97"/>
      <c r="UF467" s="97"/>
      <c r="UG467" s="97"/>
      <c r="UH467" s="97"/>
      <c r="UI467" s="97"/>
      <c r="UJ467" s="97"/>
      <c r="UK467" s="97"/>
      <c r="UL467" s="97"/>
      <c r="UM467" s="97"/>
      <c r="UN467" s="97"/>
      <c r="UO467" s="97"/>
      <c r="UP467" s="97"/>
      <c r="UQ467" s="97"/>
      <c r="UR467" s="97"/>
      <c r="US467" s="97"/>
      <c r="UT467" s="97"/>
      <c r="UU467" s="97"/>
      <c r="UV467" s="97"/>
      <c r="UW467" s="97"/>
      <c r="UX467" s="97"/>
      <c r="UY467" s="97"/>
      <c r="UZ467" s="97"/>
      <c r="VA467" s="97"/>
      <c r="VB467" s="97"/>
      <c r="VC467" s="97"/>
      <c r="VD467" s="97"/>
      <c r="VE467" s="97"/>
      <c r="VF467" s="97"/>
    </row>
    <row r="468" spans="1:578" s="98" customFormat="1" ht="15">
      <c r="A468" s="84">
        <v>94</v>
      </c>
      <c r="B468" s="29" t="s">
        <v>43</v>
      </c>
      <c r="C468" s="85" t="s">
        <v>44</v>
      </c>
      <c r="D468" s="86">
        <v>203</v>
      </c>
      <c r="E468" s="85" t="s">
        <v>45</v>
      </c>
      <c r="F468" s="29" t="s">
        <v>46</v>
      </c>
      <c r="G468" s="29" t="s">
        <v>1120</v>
      </c>
      <c r="H468" s="26" t="s">
        <v>1121</v>
      </c>
      <c r="I468" s="89">
        <v>41695</v>
      </c>
      <c r="J468" s="90" t="s">
        <v>251</v>
      </c>
      <c r="K468" s="90"/>
      <c r="L468" s="88">
        <v>40</v>
      </c>
      <c r="M468" s="88" t="s">
        <v>54</v>
      </c>
      <c r="N468" s="88" t="s">
        <v>59</v>
      </c>
      <c r="O468" s="36" t="s">
        <v>252</v>
      </c>
      <c r="P468" s="87" t="s">
        <v>1190</v>
      </c>
      <c r="Q468" s="87" t="s">
        <v>1150</v>
      </c>
      <c r="R468" s="88">
        <v>1</v>
      </c>
      <c r="S468" s="92">
        <v>10419</v>
      </c>
      <c r="T468" s="92">
        <v>600</v>
      </c>
      <c r="U468" s="92"/>
      <c r="V468" s="91">
        <f t="shared" si="176"/>
        <v>11019</v>
      </c>
      <c r="W468" s="92"/>
      <c r="X468" s="92"/>
      <c r="Y468" s="92">
        <f t="shared" si="177"/>
        <v>11019</v>
      </c>
      <c r="Z468" s="92">
        <v>788</v>
      </c>
      <c r="AA468" s="92">
        <v>468</v>
      </c>
      <c r="AB468" s="93">
        <f>102.68*2</f>
        <v>205.36</v>
      </c>
      <c r="AC468" s="92">
        <f t="shared" si="178"/>
        <v>1928.3249999999998</v>
      </c>
      <c r="AD468" s="92">
        <f t="shared" si="179"/>
        <v>330.57</v>
      </c>
      <c r="AE468" s="92">
        <f t="shared" si="180"/>
        <v>561.96899999999994</v>
      </c>
      <c r="AF468" s="92">
        <f t="shared" si="181"/>
        <v>220.38</v>
      </c>
      <c r="AG468" s="92">
        <f t="shared" si="182"/>
        <v>2045.8333333333335</v>
      </c>
      <c r="AH468" s="92">
        <f t="shared" si="183"/>
        <v>20458.333333333336</v>
      </c>
      <c r="AI468" s="92">
        <f t="shared" si="184"/>
        <v>6137.5</v>
      </c>
      <c r="AJ468" s="92">
        <f t="shared" si="185"/>
        <v>17908.409555555554</v>
      </c>
      <c r="AK468" s="92">
        <f t="shared" si="186"/>
        <v>214900.91466666665</v>
      </c>
      <c r="AL468" s="92"/>
      <c r="AM468" s="92"/>
      <c r="AN468" s="92"/>
      <c r="AO468" s="92"/>
      <c r="AP468" s="97"/>
      <c r="AQ468" s="94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7"/>
      <c r="BQ468" s="97"/>
      <c r="BR468" s="97"/>
      <c r="BS468" s="97"/>
      <c r="BT468" s="97"/>
      <c r="BU468" s="97"/>
      <c r="BV468" s="97"/>
      <c r="BW468" s="97"/>
      <c r="BX468" s="97"/>
      <c r="BY468" s="97"/>
      <c r="BZ468" s="97"/>
      <c r="CA468" s="97"/>
      <c r="CB468" s="97"/>
      <c r="CC468" s="97"/>
      <c r="CD468" s="97"/>
      <c r="CE468" s="97"/>
      <c r="CF468" s="97"/>
      <c r="CG468" s="97"/>
      <c r="CH468" s="97"/>
      <c r="CI468" s="97"/>
      <c r="CJ468" s="97"/>
      <c r="CK468" s="97"/>
      <c r="CL468" s="97"/>
      <c r="CM468" s="97"/>
      <c r="CN468" s="97"/>
      <c r="CO468" s="97"/>
      <c r="CP468" s="97"/>
      <c r="CQ468" s="97"/>
      <c r="CR468" s="97"/>
      <c r="CS468" s="97"/>
      <c r="CT468" s="97"/>
      <c r="CU468" s="97"/>
      <c r="CV468" s="97"/>
      <c r="CW468" s="97"/>
      <c r="CX468" s="97"/>
      <c r="CY468" s="97"/>
      <c r="CZ468" s="97"/>
      <c r="DA468" s="97"/>
      <c r="DB468" s="97"/>
      <c r="DC468" s="97"/>
      <c r="DD468" s="97"/>
      <c r="DE468" s="97"/>
      <c r="DF468" s="97"/>
      <c r="DG468" s="97"/>
      <c r="DH468" s="97"/>
      <c r="DI468" s="97"/>
      <c r="DJ468" s="97"/>
      <c r="DK468" s="97"/>
      <c r="DL468" s="97"/>
      <c r="DM468" s="97"/>
      <c r="DN468" s="97"/>
      <c r="DO468" s="97"/>
      <c r="DP468" s="97"/>
      <c r="DQ468" s="97"/>
      <c r="DR468" s="97"/>
      <c r="DS468" s="97"/>
      <c r="DT468" s="97"/>
      <c r="DU468" s="97"/>
      <c r="DV468" s="97"/>
      <c r="DW468" s="97"/>
      <c r="DX468" s="97"/>
      <c r="DY468" s="97"/>
      <c r="DZ468" s="97"/>
      <c r="EA468" s="97"/>
      <c r="EB468" s="97"/>
      <c r="EC468" s="97"/>
      <c r="ED468" s="97"/>
      <c r="EE468" s="97"/>
      <c r="EF468" s="97"/>
      <c r="EG468" s="97"/>
      <c r="EH468" s="97"/>
      <c r="EI468" s="97"/>
      <c r="EJ468" s="97"/>
      <c r="EK468" s="97"/>
      <c r="EL468" s="97"/>
      <c r="EM468" s="97"/>
      <c r="EN468" s="97"/>
      <c r="EO468" s="97"/>
      <c r="EP468" s="97"/>
      <c r="EQ468" s="97"/>
      <c r="ER468" s="97"/>
      <c r="ES468" s="97"/>
      <c r="ET468" s="97"/>
      <c r="EU468" s="97"/>
      <c r="EV468" s="97"/>
      <c r="EW468" s="97"/>
      <c r="EX468" s="97"/>
      <c r="EY468" s="97"/>
      <c r="EZ468" s="97"/>
      <c r="FA468" s="97"/>
      <c r="FB468" s="97"/>
      <c r="FC468" s="97"/>
      <c r="FD468" s="97"/>
      <c r="FE468" s="97"/>
      <c r="FF468" s="97"/>
      <c r="FG468" s="97"/>
      <c r="FH468" s="97"/>
      <c r="FI468" s="97"/>
      <c r="FJ468" s="97"/>
      <c r="FK468" s="97"/>
      <c r="FL468" s="97"/>
      <c r="FM468" s="97"/>
      <c r="FN468" s="97"/>
      <c r="FO468" s="97"/>
      <c r="FP468" s="97"/>
      <c r="FQ468" s="97"/>
      <c r="FR468" s="97"/>
      <c r="FS468" s="97"/>
      <c r="FT468" s="97"/>
      <c r="FU468" s="97"/>
      <c r="FV468" s="97"/>
      <c r="FW468" s="97"/>
      <c r="FX468" s="97"/>
      <c r="FY468" s="97"/>
      <c r="FZ468" s="97"/>
      <c r="GA468" s="97"/>
      <c r="GB468" s="97"/>
      <c r="GC468" s="97"/>
      <c r="GD468" s="97"/>
      <c r="GE468" s="97"/>
      <c r="GF468" s="97"/>
      <c r="GG468" s="97"/>
      <c r="GH468" s="97"/>
      <c r="GI468" s="97"/>
      <c r="GJ468" s="97"/>
      <c r="GK468" s="97"/>
      <c r="GL468" s="97"/>
      <c r="GM468" s="97"/>
      <c r="GN468" s="97"/>
      <c r="GO468" s="97"/>
      <c r="GP468" s="97"/>
      <c r="GQ468" s="97"/>
      <c r="GR468" s="97"/>
      <c r="GS468" s="97"/>
      <c r="GT468" s="97"/>
      <c r="GU468" s="97"/>
      <c r="GV468" s="97"/>
      <c r="GW468" s="97"/>
      <c r="GX468" s="97"/>
      <c r="GY468" s="97"/>
      <c r="GZ468" s="97"/>
      <c r="HA468" s="97"/>
      <c r="HB468" s="97"/>
      <c r="HC468" s="97"/>
      <c r="HD468" s="97"/>
      <c r="HE468" s="97"/>
      <c r="HF468" s="97"/>
      <c r="HG468" s="97"/>
      <c r="HH468" s="97"/>
      <c r="HI468" s="97"/>
      <c r="HJ468" s="97"/>
      <c r="HK468" s="97"/>
      <c r="HL468" s="97"/>
      <c r="HM468" s="97"/>
      <c r="HN468" s="97"/>
      <c r="HO468" s="97"/>
      <c r="HP468" s="97"/>
      <c r="HQ468" s="97"/>
      <c r="HR468" s="97"/>
      <c r="HS468" s="97"/>
      <c r="HT468" s="97"/>
      <c r="HU468" s="97"/>
      <c r="HV468" s="97"/>
      <c r="HW468" s="97"/>
      <c r="HX468" s="97"/>
      <c r="HY468" s="97"/>
      <c r="HZ468" s="97"/>
      <c r="IA468" s="97"/>
      <c r="IB468" s="97"/>
      <c r="IC468" s="97"/>
      <c r="ID468" s="97"/>
      <c r="IE468" s="97"/>
      <c r="IF468" s="97"/>
      <c r="IG468" s="97"/>
      <c r="IH468" s="97"/>
      <c r="II468" s="97"/>
      <c r="IJ468" s="97"/>
      <c r="IK468" s="97"/>
      <c r="IL468" s="97"/>
      <c r="IM468" s="97"/>
      <c r="IN468" s="97"/>
      <c r="IO468" s="97"/>
      <c r="IP468" s="97"/>
      <c r="IQ468" s="97"/>
      <c r="IR468" s="97"/>
      <c r="IS468" s="97"/>
      <c r="IT468" s="97"/>
      <c r="IU468" s="97"/>
      <c r="IV468" s="97"/>
      <c r="IW468" s="97"/>
      <c r="IX468" s="97"/>
      <c r="IY468" s="97"/>
      <c r="IZ468" s="97"/>
      <c r="JA468" s="97"/>
      <c r="JB468" s="97"/>
      <c r="JC468" s="97"/>
      <c r="JD468" s="97"/>
      <c r="JE468" s="97"/>
      <c r="JF468" s="97"/>
      <c r="JG468" s="97"/>
      <c r="JH468" s="97"/>
      <c r="JI468" s="97"/>
      <c r="JJ468" s="97"/>
      <c r="JK468" s="97"/>
      <c r="JL468" s="97"/>
      <c r="JM468" s="97"/>
      <c r="JN468" s="97"/>
      <c r="JO468" s="97"/>
      <c r="JP468" s="97"/>
      <c r="JQ468" s="97"/>
      <c r="JR468" s="97"/>
      <c r="JS468" s="97"/>
      <c r="JT468" s="97"/>
      <c r="JU468" s="97"/>
      <c r="JV468" s="97"/>
      <c r="JW468" s="97"/>
      <c r="JX468" s="97"/>
      <c r="JY468" s="97"/>
      <c r="JZ468" s="97"/>
      <c r="KA468" s="97"/>
      <c r="KB468" s="97"/>
      <c r="KC468" s="97"/>
      <c r="KD468" s="97"/>
      <c r="KE468" s="97"/>
      <c r="KF468" s="97"/>
      <c r="KG468" s="97"/>
      <c r="KH468" s="97"/>
      <c r="KI468" s="97"/>
      <c r="KJ468" s="97"/>
      <c r="KK468" s="97"/>
      <c r="KL468" s="97"/>
      <c r="KM468" s="97"/>
      <c r="KN468" s="97"/>
      <c r="KO468" s="97"/>
      <c r="KP468" s="97"/>
      <c r="KQ468" s="97"/>
      <c r="KR468" s="97"/>
      <c r="KS468" s="97"/>
      <c r="KT468" s="97"/>
      <c r="KU468" s="97"/>
      <c r="KV468" s="97"/>
      <c r="KW468" s="97"/>
      <c r="KX468" s="97"/>
      <c r="KY468" s="97"/>
      <c r="KZ468" s="97"/>
      <c r="LA468" s="97"/>
      <c r="LB468" s="97"/>
      <c r="LC468" s="97"/>
      <c r="LD468" s="97"/>
      <c r="LE468" s="97"/>
      <c r="LF468" s="97"/>
      <c r="LG468" s="97"/>
      <c r="LH468" s="97"/>
      <c r="LI468" s="97"/>
      <c r="LJ468" s="97"/>
      <c r="LK468" s="97"/>
      <c r="LL468" s="97"/>
      <c r="LM468" s="97"/>
      <c r="LN468" s="97"/>
      <c r="LO468" s="97"/>
      <c r="LP468" s="97"/>
      <c r="LQ468" s="97"/>
      <c r="LR468" s="97"/>
      <c r="LS468" s="97"/>
      <c r="LT468" s="97"/>
      <c r="LU468" s="97"/>
      <c r="LV468" s="97"/>
      <c r="LW468" s="97"/>
      <c r="LX468" s="97"/>
      <c r="LY468" s="97"/>
      <c r="LZ468" s="97"/>
      <c r="MA468" s="97"/>
      <c r="MB468" s="97"/>
      <c r="MC468" s="97"/>
      <c r="MD468" s="97"/>
      <c r="ME468" s="97"/>
      <c r="MF468" s="97"/>
      <c r="MG468" s="97"/>
      <c r="MH468" s="97"/>
      <c r="MI468" s="97"/>
      <c r="MJ468" s="97"/>
      <c r="MK468" s="97"/>
      <c r="ML468" s="97"/>
      <c r="MM468" s="97"/>
      <c r="MN468" s="97"/>
      <c r="MO468" s="97"/>
      <c r="MP468" s="97"/>
      <c r="MQ468" s="97"/>
      <c r="MR468" s="97"/>
      <c r="MS468" s="97"/>
      <c r="MT468" s="97"/>
      <c r="MU468" s="97"/>
      <c r="MV468" s="97"/>
      <c r="MW468" s="97"/>
      <c r="MX468" s="97"/>
      <c r="MY468" s="97"/>
      <c r="MZ468" s="97"/>
      <c r="NA468" s="97"/>
      <c r="NB468" s="97"/>
      <c r="NC468" s="97"/>
      <c r="ND468" s="97"/>
      <c r="NE468" s="97"/>
      <c r="NF468" s="97"/>
      <c r="NG468" s="97"/>
      <c r="NH468" s="97"/>
      <c r="NI468" s="97"/>
      <c r="NJ468" s="97"/>
      <c r="NK468" s="97"/>
      <c r="NL468" s="97"/>
      <c r="NM468" s="97"/>
      <c r="NN468" s="97"/>
      <c r="NO468" s="97"/>
      <c r="NP468" s="97"/>
      <c r="NQ468" s="97"/>
      <c r="NR468" s="97"/>
      <c r="NS468" s="97"/>
      <c r="NT468" s="97"/>
      <c r="NU468" s="97"/>
      <c r="NV468" s="97"/>
      <c r="NW468" s="97"/>
      <c r="NX468" s="97"/>
      <c r="NY468" s="97"/>
      <c r="NZ468" s="97"/>
      <c r="OA468" s="97"/>
      <c r="OB468" s="97"/>
      <c r="OC468" s="97"/>
      <c r="OD468" s="97"/>
      <c r="OE468" s="97"/>
      <c r="OF468" s="97"/>
      <c r="OG468" s="97"/>
      <c r="OH468" s="97"/>
      <c r="OI468" s="97"/>
      <c r="OJ468" s="97"/>
      <c r="OK468" s="97"/>
      <c r="OL468" s="97"/>
      <c r="OM468" s="97"/>
      <c r="ON468" s="97"/>
      <c r="OO468" s="97"/>
      <c r="OP468" s="97"/>
      <c r="OQ468" s="97"/>
      <c r="OR468" s="97"/>
      <c r="OS468" s="97"/>
      <c r="OT468" s="97"/>
      <c r="OU468" s="97"/>
      <c r="OV468" s="97"/>
      <c r="OW468" s="97"/>
      <c r="OX468" s="97"/>
      <c r="OY468" s="97"/>
      <c r="OZ468" s="97"/>
      <c r="PA468" s="97"/>
      <c r="PB468" s="97"/>
      <c r="PC468" s="97"/>
      <c r="PD468" s="97"/>
      <c r="PE468" s="97"/>
      <c r="PF468" s="97"/>
      <c r="PG468" s="97"/>
      <c r="PH468" s="97"/>
      <c r="PI468" s="97"/>
      <c r="PJ468" s="97"/>
      <c r="PK468" s="97"/>
      <c r="PL468" s="97"/>
      <c r="PM468" s="97"/>
      <c r="PN468" s="97"/>
      <c r="PO468" s="97"/>
      <c r="PP468" s="97"/>
      <c r="PQ468" s="97"/>
      <c r="PR468" s="97"/>
      <c r="PS468" s="97"/>
      <c r="PT468" s="97"/>
      <c r="PU468" s="97"/>
      <c r="PV468" s="97"/>
      <c r="PW468" s="97"/>
      <c r="PX468" s="97"/>
      <c r="PY468" s="97"/>
      <c r="PZ468" s="97"/>
      <c r="QA468" s="97"/>
      <c r="QB468" s="97"/>
      <c r="QC468" s="97"/>
      <c r="QD468" s="97"/>
      <c r="QE468" s="97"/>
      <c r="QF468" s="97"/>
      <c r="QG468" s="97"/>
      <c r="QH468" s="97"/>
      <c r="QI468" s="97"/>
      <c r="QJ468" s="97"/>
      <c r="QK468" s="97"/>
      <c r="QL468" s="97"/>
      <c r="QM468" s="97"/>
      <c r="QN468" s="97"/>
      <c r="QO468" s="97"/>
      <c r="QP468" s="97"/>
      <c r="QQ468" s="97"/>
      <c r="QR468" s="97"/>
      <c r="QS468" s="97"/>
      <c r="QT468" s="97"/>
      <c r="QU468" s="97"/>
      <c r="QV468" s="97"/>
      <c r="QW468" s="97"/>
      <c r="QX468" s="97"/>
      <c r="QY468" s="97"/>
      <c r="QZ468" s="97"/>
      <c r="RA468" s="97"/>
      <c r="RB468" s="97"/>
      <c r="RC468" s="97"/>
      <c r="RD468" s="97"/>
      <c r="RE468" s="97"/>
      <c r="RF468" s="97"/>
      <c r="RG468" s="97"/>
      <c r="RH468" s="97"/>
      <c r="RI468" s="97"/>
      <c r="RJ468" s="97"/>
      <c r="RK468" s="97"/>
      <c r="RL468" s="97"/>
      <c r="RM468" s="97"/>
      <c r="RN468" s="97"/>
      <c r="RO468" s="97"/>
      <c r="RP468" s="97"/>
      <c r="RQ468" s="97"/>
      <c r="RR468" s="97"/>
      <c r="RS468" s="97"/>
      <c r="RT468" s="97"/>
      <c r="RU468" s="97"/>
      <c r="RV468" s="97"/>
      <c r="RW468" s="97"/>
      <c r="RX468" s="97"/>
      <c r="RY468" s="97"/>
      <c r="RZ468" s="97"/>
      <c r="SA468" s="97"/>
      <c r="SB468" s="97"/>
      <c r="SC468" s="97"/>
      <c r="SD468" s="97"/>
      <c r="SE468" s="97"/>
      <c r="SF468" s="97"/>
      <c r="SG468" s="97"/>
      <c r="SH468" s="97"/>
      <c r="SI468" s="97"/>
      <c r="SJ468" s="97"/>
      <c r="SK468" s="97"/>
      <c r="SL468" s="97"/>
      <c r="SM468" s="97"/>
      <c r="SN468" s="97"/>
      <c r="SO468" s="97"/>
      <c r="SP468" s="97"/>
      <c r="SQ468" s="97"/>
      <c r="SR468" s="97"/>
      <c r="SS468" s="97"/>
      <c r="ST468" s="97"/>
      <c r="SU468" s="97"/>
      <c r="SV468" s="97"/>
      <c r="SW468" s="97"/>
      <c r="SX468" s="97"/>
      <c r="SY468" s="97"/>
      <c r="SZ468" s="97"/>
      <c r="TA468" s="97"/>
      <c r="TB468" s="97"/>
      <c r="TC468" s="97"/>
      <c r="TD468" s="97"/>
      <c r="TE468" s="97"/>
      <c r="TF468" s="97"/>
      <c r="TG468" s="97"/>
      <c r="TH468" s="97"/>
      <c r="TI468" s="97"/>
      <c r="TJ468" s="97"/>
      <c r="TK468" s="97"/>
      <c r="TL468" s="97"/>
      <c r="TM468" s="97"/>
      <c r="TN468" s="97"/>
      <c r="TO468" s="97"/>
      <c r="TP468" s="97"/>
      <c r="TQ468" s="97"/>
      <c r="TR468" s="97"/>
      <c r="TS468" s="97"/>
      <c r="TT468" s="97"/>
      <c r="TU468" s="97"/>
      <c r="TV468" s="97"/>
      <c r="TW468" s="97"/>
      <c r="TX468" s="97"/>
      <c r="TY468" s="97"/>
      <c r="TZ468" s="97"/>
      <c r="UA468" s="97"/>
      <c r="UB468" s="97"/>
      <c r="UC468" s="97"/>
      <c r="UD468" s="97"/>
      <c r="UE468" s="97"/>
      <c r="UF468" s="97"/>
      <c r="UG468" s="97"/>
      <c r="UH468" s="97"/>
      <c r="UI468" s="97"/>
      <c r="UJ468" s="97"/>
      <c r="UK468" s="97"/>
      <c r="UL468" s="97"/>
      <c r="UM468" s="97"/>
      <c r="UN468" s="97"/>
      <c r="UO468" s="97"/>
      <c r="UP468" s="97"/>
      <c r="UQ468" s="97"/>
      <c r="UR468" s="97"/>
      <c r="US468" s="97"/>
      <c r="UT468" s="97"/>
      <c r="UU468" s="97"/>
      <c r="UV468" s="97"/>
      <c r="UW468" s="97"/>
      <c r="UX468" s="97"/>
      <c r="UY468" s="97"/>
      <c r="UZ468" s="97"/>
      <c r="VA468" s="97"/>
      <c r="VB468" s="97"/>
      <c r="VC468" s="97"/>
      <c r="VD468" s="97"/>
      <c r="VE468" s="97"/>
      <c r="VF468" s="97"/>
    </row>
    <row r="469" spans="1:578" s="98" customFormat="1" ht="15">
      <c r="A469" s="84">
        <v>95</v>
      </c>
      <c r="B469" s="29" t="s">
        <v>43</v>
      </c>
      <c r="C469" s="85" t="s">
        <v>44</v>
      </c>
      <c r="D469" s="86">
        <v>203</v>
      </c>
      <c r="E469" s="85" t="s">
        <v>45</v>
      </c>
      <c r="F469" s="29" t="s">
        <v>46</v>
      </c>
      <c r="G469" s="29" t="s">
        <v>1122</v>
      </c>
      <c r="H469" s="26" t="s">
        <v>1123</v>
      </c>
      <c r="I469" s="89">
        <v>37469</v>
      </c>
      <c r="J469" s="90" t="s">
        <v>251</v>
      </c>
      <c r="K469" s="90"/>
      <c r="L469" s="88">
        <v>40</v>
      </c>
      <c r="M469" s="88" t="s">
        <v>54</v>
      </c>
      <c r="N469" s="88" t="s">
        <v>59</v>
      </c>
      <c r="O469" s="36" t="s">
        <v>252</v>
      </c>
      <c r="P469" s="87" t="s">
        <v>1190</v>
      </c>
      <c r="Q469" s="87" t="s">
        <v>1150</v>
      </c>
      <c r="R469" s="88">
        <v>1</v>
      </c>
      <c r="S469" s="92">
        <v>10419</v>
      </c>
      <c r="T469" s="92">
        <v>600</v>
      </c>
      <c r="U469" s="92"/>
      <c r="V469" s="91">
        <f t="shared" si="176"/>
        <v>11019</v>
      </c>
      <c r="W469" s="92"/>
      <c r="X469" s="92"/>
      <c r="Y469" s="92">
        <f t="shared" si="177"/>
        <v>11019</v>
      </c>
      <c r="Z469" s="92">
        <v>788</v>
      </c>
      <c r="AA469" s="92">
        <v>468</v>
      </c>
      <c r="AB469" s="93">
        <f>102.68*4</f>
        <v>410.72</v>
      </c>
      <c r="AC469" s="92">
        <f t="shared" si="178"/>
        <v>1928.3249999999998</v>
      </c>
      <c r="AD469" s="92">
        <f t="shared" si="179"/>
        <v>330.57</v>
      </c>
      <c r="AE469" s="92">
        <f t="shared" si="180"/>
        <v>561.96899999999994</v>
      </c>
      <c r="AF469" s="92">
        <f t="shared" si="181"/>
        <v>220.38</v>
      </c>
      <c r="AG469" s="92">
        <f t="shared" si="182"/>
        <v>2045.8333333333335</v>
      </c>
      <c r="AH469" s="92">
        <f t="shared" si="183"/>
        <v>20458.333333333336</v>
      </c>
      <c r="AI469" s="92">
        <f t="shared" si="184"/>
        <v>6137.5</v>
      </c>
      <c r="AJ469" s="92">
        <f t="shared" si="185"/>
        <v>18113.769555555551</v>
      </c>
      <c r="AK469" s="92">
        <f t="shared" si="186"/>
        <v>217365.2346666666</v>
      </c>
      <c r="AL469" s="92"/>
      <c r="AM469" s="92"/>
      <c r="AN469" s="92"/>
      <c r="AO469" s="92"/>
      <c r="AP469" s="97"/>
      <c r="AQ469" s="94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7"/>
      <c r="BQ469" s="97"/>
      <c r="BR469" s="97"/>
      <c r="BS469" s="97"/>
      <c r="BT469" s="97"/>
      <c r="BU469" s="97"/>
      <c r="BV469" s="97"/>
      <c r="BW469" s="97"/>
      <c r="BX469" s="97"/>
      <c r="BY469" s="97"/>
      <c r="BZ469" s="97"/>
      <c r="CA469" s="97"/>
      <c r="CB469" s="97"/>
      <c r="CC469" s="97"/>
      <c r="CD469" s="97"/>
      <c r="CE469" s="97"/>
      <c r="CF469" s="97"/>
      <c r="CG469" s="97"/>
      <c r="CH469" s="97"/>
      <c r="CI469" s="97"/>
      <c r="CJ469" s="97"/>
      <c r="CK469" s="97"/>
      <c r="CL469" s="97"/>
      <c r="CM469" s="97"/>
      <c r="CN469" s="97"/>
      <c r="CO469" s="97"/>
      <c r="CP469" s="97"/>
      <c r="CQ469" s="97"/>
      <c r="CR469" s="97"/>
      <c r="CS469" s="97"/>
      <c r="CT469" s="97"/>
      <c r="CU469" s="97"/>
      <c r="CV469" s="97"/>
      <c r="CW469" s="97"/>
      <c r="CX469" s="97"/>
      <c r="CY469" s="97"/>
      <c r="CZ469" s="97"/>
      <c r="DA469" s="97"/>
      <c r="DB469" s="97"/>
      <c r="DC469" s="97"/>
      <c r="DD469" s="97"/>
      <c r="DE469" s="97"/>
      <c r="DF469" s="97"/>
      <c r="DG469" s="97"/>
      <c r="DH469" s="97"/>
      <c r="DI469" s="97"/>
      <c r="DJ469" s="97"/>
      <c r="DK469" s="97"/>
      <c r="DL469" s="97"/>
      <c r="DM469" s="97"/>
      <c r="DN469" s="97"/>
      <c r="DO469" s="97"/>
      <c r="DP469" s="97"/>
      <c r="DQ469" s="97"/>
      <c r="DR469" s="97"/>
      <c r="DS469" s="97"/>
      <c r="DT469" s="97"/>
      <c r="DU469" s="97"/>
      <c r="DV469" s="97"/>
      <c r="DW469" s="97"/>
      <c r="DX469" s="97"/>
      <c r="DY469" s="97"/>
      <c r="DZ469" s="97"/>
      <c r="EA469" s="97"/>
      <c r="EB469" s="97"/>
      <c r="EC469" s="97"/>
      <c r="ED469" s="97"/>
      <c r="EE469" s="97"/>
      <c r="EF469" s="97"/>
      <c r="EG469" s="97"/>
      <c r="EH469" s="97"/>
      <c r="EI469" s="97"/>
      <c r="EJ469" s="97"/>
      <c r="EK469" s="97"/>
      <c r="EL469" s="97"/>
      <c r="EM469" s="97"/>
      <c r="EN469" s="97"/>
      <c r="EO469" s="97"/>
      <c r="EP469" s="97"/>
      <c r="EQ469" s="97"/>
      <c r="ER469" s="97"/>
      <c r="ES469" s="97"/>
      <c r="ET469" s="97"/>
      <c r="EU469" s="97"/>
      <c r="EV469" s="97"/>
      <c r="EW469" s="97"/>
      <c r="EX469" s="97"/>
      <c r="EY469" s="97"/>
      <c r="EZ469" s="97"/>
      <c r="FA469" s="97"/>
      <c r="FB469" s="97"/>
      <c r="FC469" s="97"/>
      <c r="FD469" s="97"/>
      <c r="FE469" s="97"/>
      <c r="FF469" s="97"/>
      <c r="FG469" s="97"/>
      <c r="FH469" s="97"/>
      <c r="FI469" s="97"/>
      <c r="FJ469" s="97"/>
      <c r="FK469" s="97"/>
      <c r="FL469" s="97"/>
      <c r="FM469" s="97"/>
      <c r="FN469" s="97"/>
      <c r="FO469" s="97"/>
      <c r="FP469" s="97"/>
      <c r="FQ469" s="97"/>
      <c r="FR469" s="97"/>
      <c r="FS469" s="97"/>
      <c r="FT469" s="97"/>
      <c r="FU469" s="97"/>
      <c r="FV469" s="97"/>
      <c r="FW469" s="97"/>
      <c r="FX469" s="97"/>
      <c r="FY469" s="97"/>
      <c r="FZ469" s="97"/>
      <c r="GA469" s="97"/>
      <c r="GB469" s="97"/>
      <c r="GC469" s="97"/>
      <c r="GD469" s="97"/>
      <c r="GE469" s="97"/>
      <c r="GF469" s="97"/>
      <c r="GG469" s="97"/>
      <c r="GH469" s="97"/>
      <c r="GI469" s="97"/>
      <c r="GJ469" s="97"/>
      <c r="GK469" s="97"/>
      <c r="GL469" s="97"/>
      <c r="GM469" s="97"/>
      <c r="GN469" s="97"/>
      <c r="GO469" s="97"/>
      <c r="GP469" s="97"/>
      <c r="GQ469" s="97"/>
      <c r="GR469" s="97"/>
      <c r="GS469" s="97"/>
      <c r="GT469" s="97"/>
      <c r="GU469" s="97"/>
      <c r="GV469" s="97"/>
      <c r="GW469" s="97"/>
      <c r="GX469" s="97"/>
      <c r="GY469" s="97"/>
      <c r="GZ469" s="97"/>
      <c r="HA469" s="97"/>
      <c r="HB469" s="97"/>
      <c r="HC469" s="97"/>
      <c r="HD469" s="97"/>
      <c r="HE469" s="97"/>
      <c r="HF469" s="97"/>
      <c r="HG469" s="97"/>
      <c r="HH469" s="97"/>
      <c r="HI469" s="97"/>
      <c r="HJ469" s="97"/>
      <c r="HK469" s="97"/>
      <c r="HL469" s="97"/>
      <c r="HM469" s="97"/>
      <c r="HN469" s="97"/>
      <c r="HO469" s="97"/>
      <c r="HP469" s="97"/>
      <c r="HQ469" s="97"/>
      <c r="HR469" s="97"/>
      <c r="HS469" s="97"/>
      <c r="HT469" s="97"/>
      <c r="HU469" s="97"/>
      <c r="HV469" s="97"/>
      <c r="HW469" s="97"/>
      <c r="HX469" s="97"/>
      <c r="HY469" s="97"/>
      <c r="HZ469" s="97"/>
      <c r="IA469" s="97"/>
      <c r="IB469" s="97"/>
      <c r="IC469" s="97"/>
      <c r="ID469" s="97"/>
      <c r="IE469" s="97"/>
      <c r="IF469" s="97"/>
      <c r="IG469" s="97"/>
      <c r="IH469" s="97"/>
      <c r="II469" s="97"/>
      <c r="IJ469" s="97"/>
      <c r="IK469" s="97"/>
      <c r="IL469" s="97"/>
      <c r="IM469" s="97"/>
      <c r="IN469" s="97"/>
      <c r="IO469" s="97"/>
      <c r="IP469" s="97"/>
      <c r="IQ469" s="97"/>
      <c r="IR469" s="97"/>
      <c r="IS469" s="97"/>
      <c r="IT469" s="97"/>
      <c r="IU469" s="97"/>
      <c r="IV469" s="97"/>
      <c r="IW469" s="97"/>
      <c r="IX469" s="97"/>
      <c r="IY469" s="97"/>
      <c r="IZ469" s="97"/>
      <c r="JA469" s="97"/>
      <c r="JB469" s="97"/>
      <c r="JC469" s="97"/>
      <c r="JD469" s="97"/>
      <c r="JE469" s="97"/>
      <c r="JF469" s="97"/>
      <c r="JG469" s="97"/>
      <c r="JH469" s="97"/>
      <c r="JI469" s="97"/>
      <c r="JJ469" s="97"/>
      <c r="JK469" s="97"/>
      <c r="JL469" s="97"/>
      <c r="JM469" s="97"/>
      <c r="JN469" s="97"/>
      <c r="JO469" s="97"/>
      <c r="JP469" s="97"/>
      <c r="JQ469" s="97"/>
      <c r="JR469" s="97"/>
      <c r="JS469" s="97"/>
      <c r="JT469" s="97"/>
      <c r="JU469" s="97"/>
      <c r="JV469" s="97"/>
      <c r="JW469" s="97"/>
      <c r="JX469" s="97"/>
      <c r="JY469" s="97"/>
      <c r="JZ469" s="97"/>
      <c r="KA469" s="97"/>
      <c r="KB469" s="97"/>
      <c r="KC469" s="97"/>
      <c r="KD469" s="97"/>
      <c r="KE469" s="97"/>
      <c r="KF469" s="97"/>
      <c r="KG469" s="97"/>
      <c r="KH469" s="97"/>
      <c r="KI469" s="97"/>
      <c r="KJ469" s="97"/>
      <c r="KK469" s="97"/>
      <c r="KL469" s="97"/>
      <c r="KM469" s="97"/>
      <c r="KN469" s="97"/>
      <c r="KO469" s="97"/>
      <c r="KP469" s="97"/>
      <c r="KQ469" s="97"/>
      <c r="KR469" s="97"/>
      <c r="KS469" s="97"/>
      <c r="KT469" s="97"/>
      <c r="KU469" s="97"/>
      <c r="KV469" s="97"/>
      <c r="KW469" s="97"/>
      <c r="KX469" s="97"/>
      <c r="KY469" s="97"/>
      <c r="KZ469" s="97"/>
      <c r="LA469" s="97"/>
      <c r="LB469" s="97"/>
      <c r="LC469" s="97"/>
      <c r="LD469" s="97"/>
      <c r="LE469" s="97"/>
      <c r="LF469" s="97"/>
      <c r="LG469" s="97"/>
      <c r="LH469" s="97"/>
      <c r="LI469" s="97"/>
      <c r="LJ469" s="97"/>
      <c r="LK469" s="97"/>
      <c r="LL469" s="97"/>
      <c r="LM469" s="97"/>
      <c r="LN469" s="97"/>
      <c r="LO469" s="97"/>
      <c r="LP469" s="97"/>
      <c r="LQ469" s="97"/>
      <c r="LR469" s="97"/>
      <c r="LS469" s="97"/>
      <c r="LT469" s="97"/>
      <c r="LU469" s="97"/>
      <c r="LV469" s="97"/>
      <c r="LW469" s="97"/>
      <c r="LX469" s="97"/>
      <c r="LY469" s="97"/>
      <c r="LZ469" s="97"/>
      <c r="MA469" s="97"/>
      <c r="MB469" s="97"/>
      <c r="MC469" s="97"/>
      <c r="MD469" s="97"/>
      <c r="ME469" s="97"/>
      <c r="MF469" s="97"/>
      <c r="MG469" s="97"/>
      <c r="MH469" s="97"/>
      <c r="MI469" s="97"/>
      <c r="MJ469" s="97"/>
      <c r="MK469" s="97"/>
      <c r="ML469" s="97"/>
      <c r="MM469" s="97"/>
      <c r="MN469" s="97"/>
      <c r="MO469" s="97"/>
      <c r="MP469" s="97"/>
      <c r="MQ469" s="97"/>
      <c r="MR469" s="97"/>
      <c r="MS469" s="97"/>
      <c r="MT469" s="97"/>
      <c r="MU469" s="97"/>
      <c r="MV469" s="97"/>
      <c r="MW469" s="97"/>
      <c r="MX469" s="97"/>
      <c r="MY469" s="97"/>
      <c r="MZ469" s="97"/>
      <c r="NA469" s="97"/>
      <c r="NB469" s="97"/>
      <c r="NC469" s="97"/>
      <c r="ND469" s="97"/>
      <c r="NE469" s="97"/>
      <c r="NF469" s="97"/>
      <c r="NG469" s="97"/>
      <c r="NH469" s="97"/>
      <c r="NI469" s="97"/>
      <c r="NJ469" s="97"/>
      <c r="NK469" s="97"/>
      <c r="NL469" s="97"/>
      <c r="NM469" s="97"/>
      <c r="NN469" s="97"/>
      <c r="NO469" s="97"/>
      <c r="NP469" s="97"/>
      <c r="NQ469" s="97"/>
      <c r="NR469" s="97"/>
      <c r="NS469" s="97"/>
      <c r="NT469" s="97"/>
      <c r="NU469" s="97"/>
      <c r="NV469" s="97"/>
      <c r="NW469" s="97"/>
      <c r="NX469" s="97"/>
      <c r="NY469" s="97"/>
      <c r="NZ469" s="97"/>
      <c r="OA469" s="97"/>
      <c r="OB469" s="97"/>
      <c r="OC469" s="97"/>
      <c r="OD469" s="97"/>
      <c r="OE469" s="97"/>
      <c r="OF469" s="97"/>
      <c r="OG469" s="97"/>
      <c r="OH469" s="97"/>
      <c r="OI469" s="97"/>
      <c r="OJ469" s="97"/>
      <c r="OK469" s="97"/>
      <c r="OL469" s="97"/>
      <c r="OM469" s="97"/>
      <c r="ON469" s="97"/>
      <c r="OO469" s="97"/>
      <c r="OP469" s="97"/>
      <c r="OQ469" s="97"/>
      <c r="OR469" s="97"/>
      <c r="OS469" s="97"/>
      <c r="OT469" s="97"/>
      <c r="OU469" s="97"/>
      <c r="OV469" s="97"/>
      <c r="OW469" s="97"/>
      <c r="OX469" s="97"/>
      <c r="OY469" s="97"/>
      <c r="OZ469" s="97"/>
      <c r="PA469" s="97"/>
      <c r="PB469" s="97"/>
      <c r="PC469" s="97"/>
      <c r="PD469" s="97"/>
      <c r="PE469" s="97"/>
      <c r="PF469" s="97"/>
      <c r="PG469" s="97"/>
      <c r="PH469" s="97"/>
      <c r="PI469" s="97"/>
      <c r="PJ469" s="97"/>
      <c r="PK469" s="97"/>
      <c r="PL469" s="97"/>
      <c r="PM469" s="97"/>
      <c r="PN469" s="97"/>
      <c r="PO469" s="97"/>
      <c r="PP469" s="97"/>
      <c r="PQ469" s="97"/>
      <c r="PR469" s="97"/>
      <c r="PS469" s="97"/>
      <c r="PT469" s="97"/>
      <c r="PU469" s="97"/>
      <c r="PV469" s="97"/>
      <c r="PW469" s="97"/>
      <c r="PX469" s="97"/>
      <c r="PY469" s="97"/>
      <c r="PZ469" s="97"/>
      <c r="QA469" s="97"/>
      <c r="QB469" s="97"/>
      <c r="QC469" s="97"/>
      <c r="QD469" s="97"/>
      <c r="QE469" s="97"/>
      <c r="QF469" s="97"/>
      <c r="QG469" s="97"/>
      <c r="QH469" s="97"/>
      <c r="QI469" s="97"/>
      <c r="QJ469" s="97"/>
      <c r="QK469" s="97"/>
      <c r="QL469" s="97"/>
      <c r="QM469" s="97"/>
      <c r="QN469" s="97"/>
      <c r="QO469" s="97"/>
      <c r="QP469" s="97"/>
      <c r="QQ469" s="97"/>
      <c r="QR469" s="97"/>
      <c r="QS469" s="97"/>
      <c r="QT469" s="97"/>
      <c r="QU469" s="97"/>
      <c r="QV469" s="97"/>
      <c r="QW469" s="97"/>
      <c r="QX469" s="97"/>
      <c r="QY469" s="97"/>
      <c r="QZ469" s="97"/>
      <c r="RA469" s="97"/>
      <c r="RB469" s="97"/>
      <c r="RC469" s="97"/>
      <c r="RD469" s="97"/>
      <c r="RE469" s="97"/>
      <c r="RF469" s="97"/>
      <c r="RG469" s="97"/>
      <c r="RH469" s="97"/>
      <c r="RI469" s="97"/>
      <c r="RJ469" s="97"/>
      <c r="RK469" s="97"/>
      <c r="RL469" s="97"/>
      <c r="RM469" s="97"/>
      <c r="RN469" s="97"/>
      <c r="RO469" s="97"/>
      <c r="RP469" s="97"/>
      <c r="RQ469" s="97"/>
      <c r="RR469" s="97"/>
      <c r="RS469" s="97"/>
      <c r="RT469" s="97"/>
      <c r="RU469" s="97"/>
      <c r="RV469" s="97"/>
      <c r="RW469" s="97"/>
      <c r="RX469" s="97"/>
      <c r="RY469" s="97"/>
      <c r="RZ469" s="97"/>
      <c r="SA469" s="97"/>
      <c r="SB469" s="97"/>
      <c r="SC469" s="97"/>
      <c r="SD469" s="97"/>
      <c r="SE469" s="97"/>
      <c r="SF469" s="97"/>
      <c r="SG469" s="97"/>
      <c r="SH469" s="97"/>
      <c r="SI469" s="97"/>
      <c r="SJ469" s="97"/>
      <c r="SK469" s="97"/>
      <c r="SL469" s="97"/>
      <c r="SM469" s="97"/>
      <c r="SN469" s="97"/>
      <c r="SO469" s="97"/>
      <c r="SP469" s="97"/>
      <c r="SQ469" s="97"/>
      <c r="SR469" s="97"/>
      <c r="SS469" s="97"/>
      <c r="ST469" s="97"/>
      <c r="SU469" s="97"/>
      <c r="SV469" s="97"/>
      <c r="SW469" s="97"/>
      <c r="SX469" s="97"/>
      <c r="SY469" s="97"/>
      <c r="SZ469" s="97"/>
      <c r="TA469" s="97"/>
      <c r="TB469" s="97"/>
      <c r="TC469" s="97"/>
      <c r="TD469" s="97"/>
      <c r="TE469" s="97"/>
      <c r="TF469" s="97"/>
      <c r="TG469" s="97"/>
      <c r="TH469" s="97"/>
      <c r="TI469" s="97"/>
      <c r="TJ469" s="97"/>
      <c r="TK469" s="97"/>
      <c r="TL469" s="97"/>
      <c r="TM469" s="97"/>
      <c r="TN469" s="97"/>
      <c r="TO469" s="97"/>
      <c r="TP469" s="97"/>
      <c r="TQ469" s="97"/>
      <c r="TR469" s="97"/>
      <c r="TS469" s="97"/>
      <c r="TT469" s="97"/>
      <c r="TU469" s="97"/>
      <c r="TV469" s="97"/>
      <c r="TW469" s="97"/>
      <c r="TX469" s="97"/>
      <c r="TY469" s="97"/>
      <c r="TZ469" s="97"/>
      <c r="UA469" s="97"/>
      <c r="UB469" s="97"/>
      <c r="UC469" s="97"/>
      <c r="UD469" s="97"/>
      <c r="UE469" s="97"/>
      <c r="UF469" s="97"/>
      <c r="UG469" s="97"/>
      <c r="UH469" s="97"/>
      <c r="UI469" s="97"/>
      <c r="UJ469" s="97"/>
      <c r="UK469" s="97"/>
      <c r="UL469" s="97"/>
      <c r="UM469" s="97"/>
      <c r="UN469" s="97"/>
      <c r="UO469" s="97"/>
      <c r="UP469" s="97"/>
      <c r="UQ469" s="97"/>
      <c r="UR469" s="97"/>
      <c r="US469" s="97"/>
      <c r="UT469" s="97"/>
      <c r="UU469" s="97"/>
      <c r="UV469" s="97"/>
      <c r="UW469" s="97"/>
      <c r="UX469" s="97"/>
      <c r="UY469" s="97"/>
      <c r="UZ469" s="97"/>
      <c r="VA469" s="97"/>
      <c r="VB469" s="97"/>
      <c r="VC469" s="97"/>
      <c r="VD469" s="97"/>
      <c r="VE469" s="97"/>
      <c r="VF469" s="97"/>
    </row>
    <row r="470" spans="1:578" s="98" customFormat="1" ht="15">
      <c r="A470" s="84">
        <v>96</v>
      </c>
      <c r="B470" s="29" t="s">
        <v>43</v>
      </c>
      <c r="C470" s="85" t="s">
        <v>44</v>
      </c>
      <c r="D470" s="86">
        <v>203</v>
      </c>
      <c r="E470" s="85" t="s">
        <v>45</v>
      </c>
      <c r="F470" s="29" t="s">
        <v>46</v>
      </c>
      <c r="G470" s="29" t="s">
        <v>1124</v>
      </c>
      <c r="H470" s="26" t="s">
        <v>1125</v>
      </c>
      <c r="I470" s="89">
        <v>39279</v>
      </c>
      <c r="J470" s="90" t="s">
        <v>251</v>
      </c>
      <c r="K470" s="90"/>
      <c r="L470" s="88">
        <v>40</v>
      </c>
      <c r="M470" s="88" t="s">
        <v>54</v>
      </c>
      <c r="N470" s="88" t="s">
        <v>59</v>
      </c>
      <c r="O470" s="36" t="s">
        <v>252</v>
      </c>
      <c r="P470" s="87" t="s">
        <v>1190</v>
      </c>
      <c r="Q470" s="87" t="s">
        <v>1150</v>
      </c>
      <c r="R470" s="88">
        <v>1</v>
      </c>
      <c r="S470" s="92">
        <v>10419</v>
      </c>
      <c r="T470" s="92">
        <v>600</v>
      </c>
      <c r="U470" s="92"/>
      <c r="V470" s="91">
        <f t="shared" si="176"/>
        <v>11019</v>
      </c>
      <c r="W470" s="92"/>
      <c r="X470" s="92"/>
      <c r="Y470" s="92">
        <f t="shared" si="177"/>
        <v>11019</v>
      </c>
      <c r="Z470" s="92">
        <v>788</v>
      </c>
      <c r="AA470" s="92">
        <v>468</v>
      </c>
      <c r="AB470" s="92">
        <f>102.68*3</f>
        <v>308.04000000000002</v>
      </c>
      <c r="AC470" s="92">
        <f t="shared" si="178"/>
        <v>1928.3249999999998</v>
      </c>
      <c r="AD470" s="92">
        <f t="shared" si="179"/>
        <v>330.57</v>
      </c>
      <c r="AE470" s="92">
        <f t="shared" si="180"/>
        <v>561.96899999999994</v>
      </c>
      <c r="AF470" s="92">
        <f t="shared" si="181"/>
        <v>220.38</v>
      </c>
      <c r="AG470" s="92">
        <f t="shared" si="182"/>
        <v>2045.8333333333335</v>
      </c>
      <c r="AH470" s="92">
        <f t="shared" si="183"/>
        <v>20458.333333333336</v>
      </c>
      <c r="AI470" s="92">
        <f t="shared" si="184"/>
        <v>6137.5</v>
      </c>
      <c r="AJ470" s="92">
        <f t="shared" si="185"/>
        <v>18011.089555555554</v>
      </c>
      <c r="AK470" s="92">
        <f t="shared" si="186"/>
        <v>216133.07466666665</v>
      </c>
      <c r="AL470" s="92"/>
      <c r="AM470" s="92"/>
      <c r="AN470" s="92"/>
      <c r="AO470" s="92"/>
      <c r="AP470" s="97"/>
      <c r="AQ470" s="94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  <c r="BR470" s="97"/>
      <c r="BS470" s="97"/>
      <c r="BT470" s="97"/>
      <c r="BU470" s="97"/>
      <c r="BV470" s="97"/>
      <c r="BW470" s="97"/>
      <c r="BX470" s="97"/>
      <c r="BY470" s="97"/>
      <c r="BZ470" s="97"/>
      <c r="CA470" s="97"/>
      <c r="CB470" s="97"/>
      <c r="CC470" s="97"/>
      <c r="CD470" s="97"/>
      <c r="CE470" s="97"/>
      <c r="CF470" s="97"/>
      <c r="CG470" s="97"/>
      <c r="CH470" s="97"/>
      <c r="CI470" s="97"/>
      <c r="CJ470" s="97"/>
      <c r="CK470" s="97"/>
      <c r="CL470" s="97"/>
      <c r="CM470" s="97"/>
      <c r="CN470" s="97"/>
      <c r="CO470" s="97"/>
      <c r="CP470" s="97"/>
      <c r="CQ470" s="97"/>
      <c r="CR470" s="97"/>
      <c r="CS470" s="97"/>
      <c r="CT470" s="97"/>
      <c r="CU470" s="97"/>
      <c r="CV470" s="97"/>
      <c r="CW470" s="97"/>
      <c r="CX470" s="97"/>
      <c r="CY470" s="97"/>
      <c r="CZ470" s="97"/>
      <c r="DA470" s="97"/>
      <c r="DB470" s="97"/>
      <c r="DC470" s="97"/>
      <c r="DD470" s="97"/>
      <c r="DE470" s="97"/>
      <c r="DF470" s="97"/>
      <c r="DG470" s="97"/>
      <c r="DH470" s="97"/>
      <c r="DI470" s="97"/>
      <c r="DJ470" s="97"/>
      <c r="DK470" s="97"/>
      <c r="DL470" s="97"/>
      <c r="DM470" s="97"/>
      <c r="DN470" s="97"/>
      <c r="DO470" s="97"/>
      <c r="DP470" s="97"/>
      <c r="DQ470" s="97"/>
      <c r="DR470" s="97"/>
      <c r="DS470" s="97"/>
      <c r="DT470" s="97"/>
      <c r="DU470" s="97"/>
      <c r="DV470" s="97"/>
      <c r="DW470" s="97"/>
      <c r="DX470" s="97"/>
      <c r="DY470" s="97"/>
      <c r="DZ470" s="97"/>
      <c r="EA470" s="97"/>
      <c r="EB470" s="97"/>
      <c r="EC470" s="97"/>
      <c r="ED470" s="97"/>
      <c r="EE470" s="97"/>
      <c r="EF470" s="97"/>
      <c r="EG470" s="97"/>
      <c r="EH470" s="97"/>
      <c r="EI470" s="97"/>
      <c r="EJ470" s="97"/>
      <c r="EK470" s="97"/>
      <c r="EL470" s="97"/>
      <c r="EM470" s="97"/>
      <c r="EN470" s="97"/>
      <c r="EO470" s="97"/>
      <c r="EP470" s="97"/>
      <c r="EQ470" s="97"/>
      <c r="ER470" s="97"/>
      <c r="ES470" s="97"/>
      <c r="ET470" s="97"/>
      <c r="EU470" s="97"/>
      <c r="EV470" s="97"/>
      <c r="EW470" s="97"/>
      <c r="EX470" s="97"/>
      <c r="EY470" s="97"/>
      <c r="EZ470" s="97"/>
      <c r="FA470" s="97"/>
      <c r="FB470" s="97"/>
      <c r="FC470" s="97"/>
      <c r="FD470" s="97"/>
      <c r="FE470" s="97"/>
      <c r="FF470" s="97"/>
      <c r="FG470" s="97"/>
      <c r="FH470" s="97"/>
      <c r="FI470" s="97"/>
      <c r="FJ470" s="97"/>
      <c r="FK470" s="97"/>
      <c r="FL470" s="97"/>
      <c r="FM470" s="97"/>
      <c r="FN470" s="97"/>
      <c r="FO470" s="97"/>
      <c r="FP470" s="97"/>
      <c r="FQ470" s="97"/>
      <c r="FR470" s="97"/>
      <c r="FS470" s="97"/>
      <c r="FT470" s="97"/>
      <c r="FU470" s="97"/>
      <c r="FV470" s="97"/>
      <c r="FW470" s="97"/>
      <c r="FX470" s="97"/>
      <c r="FY470" s="97"/>
      <c r="FZ470" s="97"/>
      <c r="GA470" s="97"/>
      <c r="GB470" s="97"/>
      <c r="GC470" s="97"/>
      <c r="GD470" s="97"/>
      <c r="GE470" s="97"/>
      <c r="GF470" s="97"/>
      <c r="GG470" s="97"/>
      <c r="GH470" s="97"/>
      <c r="GI470" s="97"/>
      <c r="GJ470" s="97"/>
      <c r="GK470" s="97"/>
      <c r="GL470" s="97"/>
      <c r="GM470" s="97"/>
      <c r="GN470" s="97"/>
      <c r="GO470" s="97"/>
      <c r="GP470" s="97"/>
      <c r="GQ470" s="97"/>
      <c r="GR470" s="97"/>
      <c r="GS470" s="97"/>
      <c r="GT470" s="97"/>
      <c r="GU470" s="97"/>
      <c r="GV470" s="97"/>
      <c r="GW470" s="97"/>
      <c r="GX470" s="97"/>
      <c r="GY470" s="97"/>
      <c r="GZ470" s="97"/>
      <c r="HA470" s="97"/>
      <c r="HB470" s="97"/>
      <c r="HC470" s="97"/>
      <c r="HD470" s="97"/>
      <c r="HE470" s="97"/>
      <c r="HF470" s="97"/>
      <c r="HG470" s="97"/>
      <c r="HH470" s="97"/>
      <c r="HI470" s="97"/>
      <c r="HJ470" s="97"/>
      <c r="HK470" s="97"/>
      <c r="HL470" s="97"/>
      <c r="HM470" s="97"/>
      <c r="HN470" s="97"/>
      <c r="HO470" s="97"/>
      <c r="HP470" s="97"/>
      <c r="HQ470" s="97"/>
      <c r="HR470" s="97"/>
      <c r="HS470" s="97"/>
      <c r="HT470" s="97"/>
      <c r="HU470" s="97"/>
      <c r="HV470" s="97"/>
      <c r="HW470" s="97"/>
      <c r="HX470" s="97"/>
      <c r="HY470" s="97"/>
      <c r="HZ470" s="97"/>
      <c r="IA470" s="97"/>
      <c r="IB470" s="97"/>
      <c r="IC470" s="97"/>
      <c r="ID470" s="97"/>
      <c r="IE470" s="97"/>
      <c r="IF470" s="97"/>
      <c r="IG470" s="97"/>
      <c r="IH470" s="97"/>
      <c r="II470" s="97"/>
      <c r="IJ470" s="97"/>
      <c r="IK470" s="97"/>
      <c r="IL470" s="97"/>
      <c r="IM470" s="97"/>
      <c r="IN470" s="97"/>
      <c r="IO470" s="97"/>
      <c r="IP470" s="97"/>
      <c r="IQ470" s="97"/>
      <c r="IR470" s="97"/>
      <c r="IS470" s="97"/>
      <c r="IT470" s="97"/>
      <c r="IU470" s="97"/>
      <c r="IV470" s="97"/>
      <c r="IW470" s="97"/>
      <c r="IX470" s="97"/>
      <c r="IY470" s="97"/>
      <c r="IZ470" s="97"/>
      <c r="JA470" s="97"/>
      <c r="JB470" s="97"/>
      <c r="JC470" s="97"/>
      <c r="JD470" s="97"/>
      <c r="JE470" s="97"/>
      <c r="JF470" s="97"/>
      <c r="JG470" s="97"/>
      <c r="JH470" s="97"/>
      <c r="JI470" s="97"/>
      <c r="JJ470" s="97"/>
      <c r="JK470" s="97"/>
      <c r="JL470" s="97"/>
      <c r="JM470" s="97"/>
      <c r="JN470" s="97"/>
      <c r="JO470" s="97"/>
      <c r="JP470" s="97"/>
      <c r="JQ470" s="97"/>
      <c r="JR470" s="97"/>
      <c r="JS470" s="97"/>
      <c r="JT470" s="97"/>
      <c r="JU470" s="97"/>
      <c r="JV470" s="97"/>
      <c r="JW470" s="97"/>
      <c r="JX470" s="97"/>
      <c r="JY470" s="97"/>
      <c r="JZ470" s="97"/>
      <c r="KA470" s="97"/>
      <c r="KB470" s="97"/>
      <c r="KC470" s="97"/>
      <c r="KD470" s="97"/>
      <c r="KE470" s="97"/>
      <c r="KF470" s="97"/>
      <c r="KG470" s="97"/>
      <c r="KH470" s="97"/>
      <c r="KI470" s="97"/>
      <c r="KJ470" s="97"/>
      <c r="KK470" s="97"/>
      <c r="KL470" s="97"/>
      <c r="KM470" s="97"/>
      <c r="KN470" s="97"/>
      <c r="KO470" s="97"/>
      <c r="KP470" s="97"/>
      <c r="KQ470" s="97"/>
      <c r="KR470" s="97"/>
      <c r="KS470" s="97"/>
      <c r="KT470" s="97"/>
      <c r="KU470" s="97"/>
      <c r="KV470" s="97"/>
      <c r="KW470" s="97"/>
      <c r="KX470" s="97"/>
      <c r="KY470" s="97"/>
      <c r="KZ470" s="97"/>
      <c r="LA470" s="97"/>
      <c r="LB470" s="97"/>
      <c r="LC470" s="97"/>
      <c r="LD470" s="97"/>
      <c r="LE470" s="97"/>
      <c r="LF470" s="97"/>
      <c r="LG470" s="97"/>
      <c r="LH470" s="97"/>
      <c r="LI470" s="97"/>
      <c r="LJ470" s="97"/>
      <c r="LK470" s="97"/>
      <c r="LL470" s="97"/>
      <c r="LM470" s="97"/>
      <c r="LN470" s="97"/>
      <c r="LO470" s="97"/>
      <c r="LP470" s="97"/>
      <c r="LQ470" s="97"/>
      <c r="LR470" s="97"/>
      <c r="LS470" s="97"/>
      <c r="LT470" s="97"/>
      <c r="LU470" s="97"/>
      <c r="LV470" s="97"/>
      <c r="LW470" s="97"/>
      <c r="LX470" s="97"/>
      <c r="LY470" s="97"/>
      <c r="LZ470" s="97"/>
      <c r="MA470" s="97"/>
      <c r="MB470" s="97"/>
      <c r="MC470" s="97"/>
      <c r="MD470" s="97"/>
      <c r="ME470" s="97"/>
      <c r="MF470" s="97"/>
      <c r="MG470" s="97"/>
      <c r="MH470" s="97"/>
      <c r="MI470" s="97"/>
      <c r="MJ470" s="97"/>
      <c r="MK470" s="97"/>
      <c r="ML470" s="97"/>
      <c r="MM470" s="97"/>
      <c r="MN470" s="97"/>
      <c r="MO470" s="97"/>
      <c r="MP470" s="97"/>
      <c r="MQ470" s="97"/>
      <c r="MR470" s="97"/>
      <c r="MS470" s="97"/>
      <c r="MT470" s="97"/>
      <c r="MU470" s="97"/>
      <c r="MV470" s="97"/>
      <c r="MW470" s="97"/>
      <c r="MX470" s="97"/>
      <c r="MY470" s="97"/>
      <c r="MZ470" s="97"/>
      <c r="NA470" s="97"/>
      <c r="NB470" s="97"/>
      <c r="NC470" s="97"/>
      <c r="ND470" s="97"/>
      <c r="NE470" s="97"/>
      <c r="NF470" s="97"/>
      <c r="NG470" s="97"/>
      <c r="NH470" s="97"/>
      <c r="NI470" s="97"/>
      <c r="NJ470" s="97"/>
      <c r="NK470" s="97"/>
      <c r="NL470" s="97"/>
      <c r="NM470" s="97"/>
      <c r="NN470" s="97"/>
      <c r="NO470" s="97"/>
      <c r="NP470" s="97"/>
      <c r="NQ470" s="97"/>
      <c r="NR470" s="97"/>
      <c r="NS470" s="97"/>
      <c r="NT470" s="97"/>
      <c r="NU470" s="97"/>
      <c r="NV470" s="97"/>
      <c r="NW470" s="97"/>
      <c r="NX470" s="97"/>
      <c r="NY470" s="97"/>
      <c r="NZ470" s="97"/>
      <c r="OA470" s="97"/>
      <c r="OB470" s="97"/>
      <c r="OC470" s="97"/>
      <c r="OD470" s="97"/>
      <c r="OE470" s="97"/>
      <c r="OF470" s="97"/>
      <c r="OG470" s="97"/>
      <c r="OH470" s="97"/>
      <c r="OI470" s="97"/>
      <c r="OJ470" s="97"/>
      <c r="OK470" s="97"/>
      <c r="OL470" s="97"/>
      <c r="OM470" s="97"/>
      <c r="ON470" s="97"/>
      <c r="OO470" s="97"/>
      <c r="OP470" s="97"/>
      <c r="OQ470" s="97"/>
      <c r="OR470" s="97"/>
      <c r="OS470" s="97"/>
      <c r="OT470" s="97"/>
      <c r="OU470" s="97"/>
      <c r="OV470" s="97"/>
      <c r="OW470" s="97"/>
      <c r="OX470" s="97"/>
      <c r="OY470" s="97"/>
      <c r="OZ470" s="97"/>
      <c r="PA470" s="97"/>
      <c r="PB470" s="97"/>
      <c r="PC470" s="97"/>
      <c r="PD470" s="97"/>
      <c r="PE470" s="97"/>
      <c r="PF470" s="97"/>
      <c r="PG470" s="97"/>
      <c r="PH470" s="97"/>
      <c r="PI470" s="97"/>
      <c r="PJ470" s="97"/>
      <c r="PK470" s="97"/>
      <c r="PL470" s="97"/>
      <c r="PM470" s="97"/>
      <c r="PN470" s="97"/>
      <c r="PO470" s="97"/>
      <c r="PP470" s="97"/>
      <c r="PQ470" s="97"/>
      <c r="PR470" s="97"/>
      <c r="PS470" s="97"/>
      <c r="PT470" s="97"/>
      <c r="PU470" s="97"/>
      <c r="PV470" s="97"/>
      <c r="PW470" s="97"/>
      <c r="PX470" s="97"/>
      <c r="PY470" s="97"/>
      <c r="PZ470" s="97"/>
      <c r="QA470" s="97"/>
      <c r="QB470" s="97"/>
      <c r="QC470" s="97"/>
      <c r="QD470" s="97"/>
      <c r="QE470" s="97"/>
      <c r="QF470" s="97"/>
      <c r="QG470" s="97"/>
      <c r="QH470" s="97"/>
      <c r="QI470" s="97"/>
      <c r="QJ470" s="97"/>
      <c r="QK470" s="97"/>
      <c r="QL470" s="97"/>
      <c r="QM470" s="97"/>
      <c r="QN470" s="97"/>
      <c r="QO470" s="97"/>
      <c r="QP470" s="97"/>
      <c r="QQ470" s="97"/>
      <c r="QR470" s="97"/>
      <c r="QS470" s="97"/>
      <c r="QT470" s="97"/>
      <c r="QU470" s="97"/>
      <c r="QV470" s="97"/>
      <c r="QW470" s="97"/>
      <c r="QX470" s="97"/>
      <c r="QY470" s="97"/>
      <c r="QZ470" s="97"/>
      <c r="RA470" s="97"/>
      <c r="RB470" s="97"/>
      <c r="RC470" s="97"/>
      <c r="RD470" s="97"/>
      <c r="RE470" s="97"/>
      <c r="RF470" s="97"/>
      <c r="RG470" s="97"/>
      <c r="RH470" s="97"/>
      <c r="RI470" s="97"/>
      <c r="RJ470" s="97"/>
      <c r="RK470" s="97"/>
      <c r="RL470" s="97"/>
      <c r="RM470" s="97"/>
      <c r="RN470" s="97"/>
      <c r="RO470" s="97"/>
      <c r="RP470" s="97"/>
      <c r="RQ470" s="97"/>
      <c r="RR470" s="97"/>
      <c r="RS470" s="97"/>
      <c r="RT470" s="97"/>
      <c r="RU470" s="97"/>
      <c r="RV470" s="97"/>
      <c r="RW470" s="97"/>
      <c r="RX470" s="97"/>
      <c r="RY470" s="97"/>
      <c r="RZ470" s="97"/>
      <c r="SA470" s="97"/>
      <c r="SB470" s="97"/>
      <c r="SC470" s="97"/>
      <c r="SD470" s="97"/>
      <c r="SE470" s="97"/>
      <c r="SF470" s="97"/>
      <c r="SG470" s="97"/>
      <c r="SH470" s="97"/>
      <c r="SI470" s="97"/>
      <c r="SJ470" s="97"/>
      <c r="SK470" s="97"/>
      <c r="SL470" s="97"/>
      <c r="SM470" s="97"/>
      <c r="SN470" s="97"/>
      <c r="SO470" s="97"/>
      <c r="SP470" s="97"/>
      <c r="SQ470" s="97"/>
      <c r="SR470" s="97"/>
      <c r="SS470" s="97"/>
      <c r="ST470" s="97"/>
      <c r="SU470" s="97"/>
      <c r="SV470" s="97"/>
      <c r="SW470" s="97"/>
      <c r="SX470" s="97"/>
      <c r="SY470" s="97"/>
      <c r="SZ470" s="97"/>
      <c r="TA470" s="97"/>
      <c r="TB470" s="97"/>
      <c r="TC470" s="97"/>
      <c r="TD470" s="97"/>
      <c r="TE470" s="97"/>
      <c r="TF470" s="97"/>
      <c r="TG470" s="97"/>
      <c r="TH470" s="97"/>
      <c r="TI470" s="97"/>
      <c r="TJ470" s="97"/>
      <c r="TK470" s="97"/>
      <c r="TL470" s="97"/>
      <c r="TM470" s="97"/>
      <c r="TN470" s="97"/>
      <c r="TO470" s="97"/>
      <c r="TP470" s="97"/>
      <c r="TQ470" s="97"/>
      <c r="TR470" s="97"/>
      <c r="TS470" s="97"/>
      <c r="TT470" s="97"/>
      <c r="TU470" s="97"/>
      <c r="TV470" s="97"/>
      <c r="TW470" s="97"/>
      <c r="TX470" s="97"/>
      <c r="TY470" s="97"/>
      <c r="TZ470" s="97"/>
      <c r="UA470" s="97"/>
      <c r="UB470" s="97"/>
      <c r="UC470" s="97"/>
      <c r="UD470" s="97"/>
      <c r="UE470" s="97"/>
      <c r="UF470" s="97"/>
      <c r="UG470" s="97"/>
      <c r="UH470" s="97"/>
      <c r="UI470" s="97"/>
      <c r="UJ470" s="97"/>
      <c r="UK470" s="97"/>
      <c r="UL470" s="97"/>
      <c r="UM470" s="97"/>
      <c r="UN470" s="97"/>
      <c r="UO470" s="97"/>
      <c r="UP470" s="97"/>
      <c r="UQ470" s="97"/>
      <c r="UR470" s="97"/>
      <c r="US470" s="97"/>
      <c r="UT470" s="97"/>
      <c r="UU470" s="97"/>
      <c r="UV470" s="97"/>
      <c r="UW470" s="97"/>
      <c r="UX470" s="97"/>
      <c r="UY470" s="97"/>
      <c r="UZ470" s="97"/>
      <c r="VA470" s="97"/>
      <c r="VB470" s="97"/>
      <c r="VC470" s="97"/>
      <c r="VD470" s="97"/>
      <c r="VE470" s="97"/>
      <c r="VF470" s="97"/>
    </row>
    <row r="471" spans="1:578" s="98" customFormat="1" ht="15">
      <c r="A471" s="84">
        <v>97</v>
      </c>
      <c r="B471" s="29" t="s">
        <v>43</v>
      </c>
      <c r="C471" s="85" t="s">
        <v>44</v>
      </c>
      <c r="D471" s="86">
        <v>203</v>
      </c>
      <c r="E471" s="85" t="s">
        <v>45</v>
      </c>
      <c r="F471" s="29" t="s">
        <v>46</v>
      </c>
      <c r="G471" s="29" t="s">
        <v>1126</v>
      </c>
      <c r="H471" s="26" t="s">
        <v>1127</v>
      </c>
      <c r="I471" s="89">
        <v>38718</v>
      </c>
      <c r="J471" s="90" t="s">
        <v>251</v>
      </c>
      <c r="K471" s="90"/>
      <c r="L471" s="88">
        <v>40</v>
      </c>
      <c r="M471" s="88" t="s">
        <v>54</v>
      </c>
      <c r="N471" s="88" t="s">
        <v>59</v>
      </c>
      <c r="O471" s="36" t="s">
        <v>252</v>
      </c>
      <c r="P471" s="87" t="s">
        <v>1190</v>
      </c>
      <c r="Q471" s="87" t="s">
        <v>1150</v>
      </c>
      <c r="R471" s="88">
        <v>1</v>
      </c>
      <c r="S471" s="92">
        <v>10419</v>
      </c>
      <c r="T471" s="92">
        <v>600</v>
      </c>
      <c r="U471" s="92"/>
      <c r="V471" s="91">
        <f t="shared" si="176"/>
        <v>11019</v>
      </c>
      <c r="W471" s="92"/>
      <c r="X471" s="92"/>
      <c r="Y471" s="92">
        <f t="shared" si="177"/>
        <v>11019</v>
      </c>
      <c r="Z471" s="92">
        <v>788</v>
      </c>
      <c r="AA471" s="92">
        <v>468</v>
      </c>
      <c r="AB471" s="92">
        <f>102.68*3</f>
        <v>308.04000000000002</v>
      </c>
      <c r="AC471" s="92">
        <f t="shared" si="178"/>
        <v>1928.3249999999998</v>
      </c>
      <c r="AD471" s="92">
        <f t="shared" si="179"/>
        <v>330.57</v>
      </c>
      <c r="AE471" s="92">
        <f t="shared" si="180"/>
        <v>561.96899999999994</v>
      </c>
      <c r="AF471" s="92">
        <f t="shared" si="181"/>
        <v>220.38</v>
      </c>
      <c r="AG471" s="92">
        <f t="shared" si="182"/>
        <v>2045.8333333333335</v>
      </c>
      <c r="AH471" s="92">
        <f t="shared" si="183"/>
        <v>20458.333333333336</v>
      </c>
      <c r="AI471" s="92">
        <f t="shared" si="184"/>
        <v>6137.5</v>
      </c>
      <c r="AJ471" s="92">
        <f t="shared" si="185"/>
        <v>18011.089555555554</v>
      </c>
      <c r="AK471" s="92">
        <f t="shared" si="186"/>
        <v>216133.07466666665</v>
      </c>
      <c r="AL471" s="92"/>
      <c r="AM471" s="92"/>
      <c r="AN471" s="92"/>
      <c r="AO471" s="92"/>
      <c r="AP471" s="97"/>
      <c r="AQ471" s="94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7"/>
      <c r="BQ471" s="97"/>
      <c r="BR471" s="97"/>
      <c r="BS471" s="97"/>
      <c r="BT471" s="97"/>
      <c r="BU471" s="97"/>
      <c r="BV471" s="97"/>
      <c r="BW471" s="97"/>
      <c r="BX471" s="97"/>
      <c r="BY471" s="97"/>
      <c r="BZ471" s="97"/>
      <c r="CA471" s="97"/>
      <c r="CB471" s="97"/>
      <c r="CC471" s="97"/>
      <c r="CD471" s="97"/>
      <c r="CE471" s="97"/>
      <c r="CF471" s="97"/>
      <c r="CG471" s="97"/>
      <c r="CH471" s="97"/>
      <c r="CI471" s="97"/>
      <c r="CJ471" s="97"/>
      <c r="CK471" s="97"/>
      <c r="CL471" s="97"/>
      <c r="CM471" s="97"/>
      <c r="CN471" s="97"/>
      <c r="CO471" s="97"/>
      <c r="CP471" s="97"/>
      <c r="CQ471" s="97"/>
      <c r="CR471" s="97"/>
      <c r="CS471" s="97"/>
      <c r="CT471" s="97"/>
      <c r="CU471" s="97"/>
      <c r="CV471" s="97"/>
      <c r="CW471" s="97"/>
      <c r="CX471" s="97"/>
      <c r="CY471" s="97"/>
      <c r="CZ471" s="97"/>
      <c r="DA471" s="97"/>
      <c r="DB471" s="97"/>
      <c r="DC471" s="97"/>
      <c r="DD471" s="97"/>
      <c r="DE471" s="97"/>
      <c r="DF471" s="97"/>
      <c r="DG471" s="97"/>
      <c r="DH471" s="97"/>
      <c r="DI471" s="97"/>
      <c r="DJ471" s="97"/>
      <c r="DK471" s="97"/>
      <c r="DL471" s="97"/>
      <c r="DM471" s="97"/>
      <c r="DN471" s="97"/>
      <c r="DO471" s="97"/>
      <c r="DP471" s="97"/>
      <c r="DQ471" s="97"/>
      <c r="DR471" s="97"/>
      <c r="DS471" s="97"/>
      <c r="DT471" s="97"/>
      <c r="DU471" s="97"/>
      <c r="DV471" s="97"/>
      <c r="DW471" s="97"/>
      <c r="DX471" s="97"/>
      <c r="DY471" s="97"/>
      <c r="DZ471" s="97"/>
      <c r="EA471" s="97"/>
      <c r="EB471" s="97"/>
      <c r="EC471" s="97"/>
      <c r="ED471" s="97"/>
      <c r="EE471" s="97"/>
      <c r="EF471" s="97"/>
      <c r="EG471" s="97"/>
      <c r="EH471" s="97"/>
      <c r="EI471" s="97"/>
      <c r="EJ471" s="97"/>
      <c r="EK471" s="97"/>
      <c r="EL471" s="97"/>
      <c r="EM471" s="97"/>
      <c r="EN471" s="97"/>
      <c r="EO471" s="97"/>
      <c r="EP471" s="97"/>
      <c r="EQ471" s="97"/>
      <c r="ER471" s="97"/>
      <c r="ES471" s="97"/>
      <c r="ET471" s="97"/>
      <c r="EU471" s="97"/>
      <c r="EV471" s="97"/>
      <c r="EW471" s="97"/>
      <c r="EX471" s="97"/>
      <c r="EY471" s="97"/>
      <c r="EZ471" s="97"/>
      <c r="FA471" s="97"/>
      <c r="FB471" s="97"/>
      <c r="FC471" s="97"/>
      <c r="FD471" s="97"/>
      <c r="FE471" s="97"/>
      <c r="FF471" s="97"/>
      <c r="FG471" s="97"/>
      <c r="FH471" s="97"/>
      <c r="FI471" s="97"/>
      <c r="FJ471" s="97"/>
      <c r="FK471" s="97"/>
      <c r="FL471" s="97"/>
      <c r="FM471" s="97"/>
      <c r="FN471" s="97"/>
      <c r="FO471" s="97"/>
      <c r="FP471" s="97"/>
      <c r="FQ471" s="97"/>
      <c r="FR471" s="97"/>
      <c r="FS471" s="97"/>
      <c r="FT471" s="97"/>
      <c r="FU471" s="97"/>
      <c r="FV471" s="97"/>
      <c r="FW471" s="97"/>
      <c r="FX471" s="97"/>
      <c r="FY471" s="97"/>
      <c r="FZ471" s="97"/>
      <c r="GA471" s="97"/>
      <c r="GB471" s="97"/>
      <c r="GC471" s="97"/>
      <c r="GD471" s="97"/>
      <c r="GE471" s="97"/>
      <c r="GF471" s="97"/>
      <c r="GG471" s="97"/>
      <c r="GH471" s="97"/>
      <c r="GI471" s="97"/>
      <c r="GJ471" s="97"/>
      <c r="GK471" s="97"/>
      <c r="GL471" s="97"/>
      <c r="GM471" s="97"/>
      <c r="GN471" s="97"/>
      <c r="GO471" s="97"/>
      <c r="GP471" s="97"/>
      <c r="GQ471" s="97"/>
      <c r="GR471" s="97"/>
      <c r="GS471" s="97"/>
      <c r="GT471" s="97"/>
      <c r="GU471" s="97"/>
      <c r="GV471" s="97"/>
      <c r="GW471" s="97"/>
      <c r="GX471" s="97"/>
      <c r="GY471" s="97"/>
      <c r="GZ471" s="97"/>
      <c r="HA471" s="97"/>
      <c r="HB471" s="97"/>
      <c r="HC471" s="97"/>
      <c r="HD471" s="97"/>
      <c r="HE471" s="97"/>
      <c r="HF471" s="97"/>
      <c r="HG471" s="97"/>
      <c r="HH471" s="97"/>
      <c r="HI471" s="97"/>
      <c r="HJ471" s="97"/>
      <c r="HK471" s="97"/>
      <c r="HL471" s="97"/>
      <c r="HM471" s="97"/>
      <c r="HN471" s="97"/>
      <c r="HO471" s="97"/>
      <c r="HP471" s="97"/>
      <c r="HQ471" s="97"/>
      <c r="HR471" s="97"/>
      <c r="HS471" s="97"/>
      <c r="HT471" s="97"/>
      <c r="HU471" s="97"/>
      <c r="HV471" s="97"/>
      <c r="HW471" s="97"/>
      <c r="HX471" s="97"/>
      <c r="HY471" s="97"/>
      <c r="HZ471" s="97"/>
      <c r="IA471" s="97"/>
      <c r="IB471" s="97"/>
      <c r="IC471" s="97"/>
      <c r="ID471" s="97"/>
      <c r="IE471" s="97"/>
      <c r="IF471" s="97"/>
      <c r="IG471" s="97"/>
      <c r="IH471" s="97"/>
      <c r="II471" s="97"/>
      <c r="IJ471" s="97"/>
      <c r="IK471" s="97"/>
      <c r="IL471" s="97"/>
      <c r="IM471" s="97"/>
      <c r="IN471" s="97"/>
      <c r="IO471" s="97"/>
      <c r="IP471" s="97"/>
      <c r="IQ471" s="97"/>
      <c r="IR471" s="97"/>
      <c r="IS471" s="97"/>
      <c r="IT471" s="97"/>
      <c r="IU471" s="97"/>
      <c r="IV471" s="97"/>
      <c r="IW471" s="97"/>
      <c r="IX471" s="97"/>
      <c r="IY471" s="97"/>
      <c r="IZ471" s="97"/>
      <c r="JA471" s="97"/>
      <c r="JB471" s="97"/>
      <c r="JC471" s="97"/>
      <c r="JD471" s="97"/>
      <c r="JE471" s="97"/>
      <c r="JF471" s="97"/>
      <c r="JG471" s="97"/>
      <c r="JH471" s="97"/>
      <c r="JI471" s="97"/>
      <c r="JJ471" s="97"/>
      <c r="JK471" s="97"/>
      <c r="JL471" s="97"/>
      <c r="JM471" s="97"/>
      <c r="JN471" s="97"/>
      <c r="JO471" s="97"/>
      <c r="JP471" s="97"/>
      <c r="JQ471" s="97"/>
      <c r="JR471" s="97"/>
      <c r="JS471" s="97"/>
      <c r="JT471" s="97"/>
      <c r="JU471" s="97"/>
      <c r="JV471" s="97"/>
      <c r="JW471" s="97"/>
      <c r="JX471" s="97"/>
      <c r="JY471" s="97"/>
      <c r="JZ471" s="97"/>
      <c r="KA471" s="97"/>
      <c r="KB471" s="97"/>
      <c r="KC471" s="97"/>
      <c r="KD471" s="97"/>
      <c r="KE471" s="97"/>
      <c r="KF471" s="97"/>
      <c r="KG471" s="97"/>
      <c r="KH471" s="97"/>
      <c r="KI471" s="97"/>
      <c r="KJ471" s="97"/>
      <c r="KK471" s="97"/>
      <c r="KL471" s="97"/>
      <c r="KM471" s="97"/>
      <c r="KN471" s="97"/>
      <c r="KO471" s="97"/>
      <c r="KP471" s="97"/>
      <c r="KQ471" s="97"/>
      <c r="KR471" s="97"/>
      <c r="KS471" s="97"/>
      <c r="KT471" s="97"/>
      <c r="KU471" s="97"/>
      <c r="KV471" s="97"/>
      <c r="KW471" s="97"/>
      <c r="KX471" s="97"/>
      <c r="KY471" s="97"/>
      <c r="KZ471" s="97"/>
      <c r="LA471" s="97"/>
      <c r="LB471" s="97"/>
      <c r="LC471" s="97"/>
      <c r="LD471" s="97"/>
      <c r="LE471" s="97"/>
      <c r="LF471" s="97"/>
      <c r="LG471" s="97"/>
      <c r="LH471" s="97"/>
      <c r="LI471" s="97"/>
      <c r="LJ471" s="97"/>
      <c r="LK471" s="97"/>
      <c r="LL471" s="97"/>
      <c r="LM471" s="97"/>
      <c r="LN471" s="97"/>
      <c r="LO471" s="97"/>
      <c r="LP471" s="97"/>
      <c r="LQ471" s="97"/>
      <c r="LR471" s="97"/>
      <c r="LS471" s="97"/>
      <c r="LT471" s="97"/>
      <c r="LU471" s="97"/>
      <c r="LV471" s="97"/>
      <c r="LW471" s="97"/>
      <c r="LX471" s="97"/>
      <c r="LY471" s="97"/>
      <c r="LZ471" s="97"/>
      <c r="MA471" s="97"/>
      <c r="MB471" s="97"/>
      <c r="MC471" s="97"/>
      <c r="MD471" s="97"/>
      <c r="ME471" s="97"/>
      <c r="MF471" s="97"/>
      <c r="MG471" s="97"/>
      <c r="MH471" s="97"/>
      <c r="MI471" s="97"/>
      <c r="MJ471" s="97"/>
      <c r="MK471" s="97"/>
      <c r="ML471" s="97"/>
      <c r="MM471" s="97"/>
      <c r="MN471" s="97"/>
      <c r="MO471" s="97"/>
      <c r="MP471" s="97"/>
      <c r="MQ471" s="97"/>
      <c r="MR471" s="97"/>
      <c r="MS471" s="97"/>
      <c r="MT471" s="97"/>
      <c r="MU471" s="97"/>
      <c r="MV471" s="97"/>
      <c r="MW471" s="97"/>
      <c r="MX471" s="97"/>
      <c r="MY471" s="97"/>
      <c r="MZ471" s="97"/>
      <c r="NA471" s="97"/>
      <c r="NB471" s="97"/>
      <c r="NC471" s="97"/>
      <c r="ND471" s="97"/>
      <c r="NE471" s="97"/>
      <c r="NF471" s="97"/>
      <c r="NG471" s="97"/>
      <c r="NH471" s="97"/>
      <c r="NI471" s="97"/>
      <c r="NJ471" s="97"/>
      <c r="NK471" s="97"/>
      <c r="NL471" s="97"/>
      <c r="NM471" s="97"/>
      <c r="NN471" s="97"/>
      <c r="NO471" s="97"/>
      <c r="NP471" s="97"/>
      <c r="NQ471" s="97"/>
      <c r="NR471" s="97"/>
      <c r="NS471" s="97"/>
      <c r="NT471" s="97"/>
      <c r="NU471" s="97"/>
      <c r="NV471" s="97"/>
      <c r="NW471" s="97"/>
      <c r="NX471" s="97"/>
      <c r="NY471" s="97"/>
      <c r="NZ471" s="97"/>
      <c r="OA471" s="97"/>
      <c r="OB471" s="97"/>
      <c r="OC471" s="97"/>
      <c r="OD471" s="97"/>
      <c r="OE471" s="97"/>
      <c r="OF471" s="97"/>
      <c r="OG471" s="97"/>
      <c r="OH471" s="97"/>
      <c r="OI471" s="97"/>
      <c r="OJ471" s="97"/>
      <c r="OK471" s="97"/>
      <c r="OL471" s="97"/>
      <c r="OM471" s="97"/>
      <c r="ON471" s="97"/>
      <c r="OO471" s="97"/>
      <c r="OP471" s="97"/>
      <c r="OQ471" s="97"/>
      <c r="OR471" s="97"/>
      <c r="OS471" s="97"/>
      <c r="OT471" s="97"/>
      <c r="OU471" s="97"/>
      <c r="OV471" s="97"/>
      <c r="OW471" s="97"/>
      <c r="OX471" s="97"/>
      <c r="OY471" s="97"/>
      <c r="OZ471" s="97"/>
      <c r="PA471" s="97"/>
      <c r="PB471" s="97"/>
      <c r="PC471" s="97"/>
      <c r="PD471" s="97"/>
      <c r="PE471" s="97"/>
      <c r="PF471" s="97"/>
      <c r="PG471" s="97"/>
      <c r="PH471" s="97"/>
      <c r="PI471" s="97"/>
      <c r="PJ471" s="97"/>
      <c r="PK471" s="97"/>
      <c r="PL471" s="97"/>
      <c r="PM471" s="97"/>
      <c r="PN471" s="97"/>
      <c r="PO471" s="97"/>
      <c r="PP471" s="97"/>
      <c r="PQ471" s="97"/>
      <c r="PR471" s="97"/>
      <c r="PS471" s="97"/>
      <c r="PT471" s="97"/>
      <c r="PU471" s="97"/>
      <c r="PV471" s="97"/>
      <c r="PW471" s="97"/>
      <c r="PX471" s="97"/>
      <c r="PY471" s="97"/>
      <c r="PZ471" s="97"/>
      <c r="QA471" s="97"/>
      <c r="QB471" s="97"/>
      <c r="QC471" s="97"/>
      <c r="QD471" s="97"/>
      <c r="QE471" s="97"/>
      <c r="QF471" s="97"/>
      <c r="QG471" s="97"/>
      <c r="QH471" s="97"/>
      <c r="QI471" s="97"/>
      <c r="QJ471" s="97"/>
      <c r="QK471" s="97"/>
      <c r="QL471" s="97"/>
      <c r="QM471" s="97"/>
      <c r="QN471" s="97"/>
      <c r="QO471" s="97"/>
      <c r="QP471" s="97"/>
      <c r="QQ471" s="97"/>
      <c r="QR471" s="97"/>
      <c r="QS471" s="97"/>
      <c r="QT471" s="97"/>
      <c r="QU471" s="97"/>
      <c r="QV471" s="97"/>
      <c r="QW471" s="97"/>
      <c r="QX471" s="97"/>
      <c r="QY471" s="97"/>
      <c r="QZ471" s="97"/>
      <c r="RA471" s="97"/>
      <c r="RB471" s="97"/>
      <c r="RC471" s="97"/>
      <c r="RD471" s="97"/>
      <c r="RE471" s="97"/>
      <c r="RF471" s="97"/>
      <c r="RG471" s="97"/>
      <c r="RH471" s="97"/>
      <c r="RI471" s="97"/>
      <c r="RJ471" s="97"/>
      <c r="RK471" s="97"/>
      <c r="RL471" s="97"/>
      <c r="RM471" s="97"/>
      <c r="RN471" s="97"/>
      <c r="RO471" s="97"/>
      <c r="RP471" s="97"/>
      <c r="RQ471" s="97"/>
      <c r="RR471" s="97"/>
      <c r="RS471" s="97"/>
      <c r="RT471" s="97"/>
      <c r="RU471" s="97"/>
      <c r="RV471" s="97"/>
      <c r="RW471" s="97"/>
      <c r="RX471" s="97"/>
      <c r="RY471" s="97"/>
      <c r="RZ471" s="97"/>
      <c r="SA471" s="97"/>
      <c r="SB471" s="97"/>
      <c r="SC471" s="97"/>
      <c r="SD471" s="97"/>
      <c r="SE471" s="97"/>
      <c r="SF471" s="97"/>
      <c r="SG471" s="97"/>
      <c r="SH471" s="97"/>
      <c r="SI471" s="97"/>
      <c r="SJ471" s="97"/>
      <c r="SK471" s="97"/>
      <c r="SL471" s="97"/>
      <c r="SM471" s="97"/>
      <c r="SN471" s="97"/>
      <c r="SO471" s="97"/>
      <c r="SP471" s="97"/>
      <c r="SQ471" s="97"/>
      <c r="SR471" s="97"/>
      <c r="SS471" s="97"/>
      <c r="ST471" s="97"/>
      <c r="SU471" s="97"/>
      <c r="SV471" s="97"/>
      <c r="SW471" s="97"/>
      <c r="SX471" s="97"/>
      <c r="SY471" s="97"/>
      <c r="SZ471" s="97"/>
      <c r="TA471" s="97"/>
      <c r="TB471" s="97"/>
      <c r="TC471" s="97"/>
      <c r="TD471" s="97"/>
      <c r="TE471" s="97"/>
      <c r="TF471" s="97"/>
      <c r="TG471" s="97"/>
      <c r="TH471" s="97"/>
      <c r="TI471" s="97"/>
      <c r="TJ471" s="97"/>
      <c r="TK471" s="97"/>
      <c r="TL471" s="97"/>
      <c r="TM471" s="97"/>
      <c r="TN471" s="97"/>
      <c r="TO471" s="97"/>
      <c r="TP471" s="97"/>
      <c r="TQ471" s="97"/>
      <c r="TR471" s="97"/>
      <c r="TS471" s="97"/>
      <c r="TT471" s="97"/>
      <c r="TU471" s="97"/>
      <c r="TV471" s="97"/>
      <c r="TW471" s="97"/>
      <c r="TX471" s="97"/>
      <c r="TY471" s="97"/>
      <c r="TZ471" s="97"/>
      <c r="UA471" s="97"/>
      <c r="UB471" s="97"/>
      <c r="UC471" s="97"/>
      <c r="UD471" s="97"/>
      <c r="UE471" s="97"/>
      <c r="UF471" s="97"/>
      <c r="UG471" s="97"/>
      <c r="UH471" s="97"/>
      <c r="UI471" s="97"/>
      <c r="UJ471" s="97"/>
      <c r="UK471" s="97"/>
      <c r="UL471" s="97"/>
      <c r="UM471" s="97"/>
      <c r="UN471" s="97"/>
      <c r="UO471" s="97"/>
      <c r="UP471" s="97"/>
      <c r="UQ471" s="97"/>
      <c r="UR471" s="97"/>
      <c r="US471" s="97"/>
      <c r="UT471" s="97"/>
      <c r="UU471" s="97"/>
      <c r="UV471" s="97"/>
      <c r="UW471" s="97"/>
      <c r="UX471" s="97"/>
      <c r="UY471" s="97"/>
      <c r="UZ471" s="97"/>
      <c r="VA471" s="97"/>
      <c r="VB471" s="97"/>
      <c r="VC471" s="97"/>
      <c r="VD471" s="97"/>
      <c r="VE471" s="97"/>
      <c r="VF471" s="97"/>
    </row>
    <row r="472" spans="1:578" s="98" customFormat="1" ht="15">
      <c r="A472" s="84">
        <v>98</v>
      </c>
      <c r="B472" s="29" t="s">
        <v>43</v>
      </c>
      <c r="C472" s="85" t="s">
        <v>44</v>
      </c>
      <c r="D472" s="86">
        <v>203</v>
      </c>
      <c r="E472" s="85" t="s">
        <v>45</v>
      </c>
      <c r="F472" s="29" t="s">
        <v>46</v>
      </c>
      <c r="G472" s="29" t="s">
        <v>1128</v>
      </c>
      <c r="H472" s="26" t="s">
        <v>1129</v>
      </c>
      <c r="I472" s="89">
        <v>35765</v>
      </c>
      <c r="J472" s="90" t="s">
        <v>251</v>
      </c>
      <c r="K472" s="90"/>
      <c r="L472" s="88">
        <v>40</v>
      </c>
      <c r="M472" s="88" t="s">
        <v>54</v>
      </c>
      <c r="N472" s="88" t="s">
        <v>59</v>
      </c>
      <c r="O472" s="36" t="s">
        <v>252</v>
      </c>
      <c r="P472" s="87" t="s">
        <v>1190</v>
      </c>
      <c r="Q472" s="87" t="s">
        <v>1150</v>
      </c>
      <c r="R472" s="88">
        <v>1</v>
      </c>
      <c r="S472" s="92">
        <v>10419</v>
      </c>
      <c r="T472" s="92">
        <v>600</v>
      </c>
      <c r="U472" s="92"/>
      <c r="V472" s="91">
        <f t="shared" si="176"/>
        <v>11019</v>
      </c>
      <c r="W472" s="92"/>
      <c r="X472" s="92"/>
      <c r="Y472" s="92">
        <f t="shared" si="177"/>
        <v>11019</v>
      </c>
      <c r="Z472" s="92">
        <v>788</v>
      </c>
      <c r="AA472" s="92">
        <v>468</v>
      </c>
      <c r="AB472" s="92">
        <f>102.68*5</f>
        <v>513.40000000000009</v>
      </c>
      <c r="AC472" s="92">
        <f t="shared" si="178"/>
        <v>1928.3249999999998</v>
      </c>
      <c r="AD472" s="92">
        <f t="shared" si="179"/>
        <v>330.57</v>
      </c>
      <c r="AE472" s="92">
        <f t="shared" si="180"/>
        <v>561.96899999999994</v>
      </c>
      <c r="AF472" s="92">
        <f t="shared" si="181"/>
        <v>220.38</v>
      </c>
      <c r="AG472" s="92">
        <f t="shared" si="182"/>
        <v>2045.8333333333335</v>
      </c>
      <c r="AH472" s="92">
        <f t="shared" si="183"/>
        <v>20458.333333333336</v>
      </c>
      <c r="AI472" s="92">
        <f t="shared" si="184"/>
        <v>6137.5</v>
      </c>
      <c r="AJ472" s="92">
        <f t="shared" si="185"/>
        <v>18216.449555555551</v>
      </c>
      <c r="AK472" s="92">
        <f t="shared" si="186"/>
        <v>218597.39466666663</v>
      </c>
      <c r="AL472" s="92"/>
      <c r="AM472" s="92"/>
      <c r="AN472" s="92"/>
      <c r="AO472" s="92"/>
      <c r="AP472" s="97"/>
      <c r="AQ472" s="94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7"/>
      <c r="BQ472" s="97"/>
      <c r="BR472" s="97"/>
      <c r="BS472" s="97"/>
      <c r="BT472" s="97"/>
      <c r="BU472" s="97"/>
      <c r="BV472" s="97"/>
      <c r="BW472" s="97"/>
      <c r="BX472" s="97"/>
      <c r="BY472" s="97"/>
      <c r="BZ472" s="97"/>
      <c r="CA472" s="97"/>
      <c r="CB472" s="97"/>
      <c r="CC472" s="97"/>
      <c r="CD472" s="97"/>
      <c r="CE472" s="97"/>
      <c r="CF472" s="97"/>
      <c r="CG472" s="97"/>
      <c r="CH472" s="97"/>
      <c r="CI472" s="97"/>
      <c r="CJ472" s="97"/>
      <c r="CK472" s="97"/>
      <c r="CL472" s="97"/>
      <c r="CM472" s="97"/>
      <c r="CN472" s="97"/>
      <c r="CO472" s="97"/>
      <c r="CP472" s="97"/>
      <c r="CQ472" s="97"/>
      <c r="CR472" s="97"/>
      <c r="CS472" s="97"/>
      <c r="CT472" s="97"/>
      <c r="CU472" s="97"/>
      <c r="CV472" s="97"/>
      <c r="CW472" s="97"/>
      <c r="CX472" s="97"/>
      <c r="CY472" s="97"/>
      <c r="CZ472" s="97"/>
      <c r="DA472" s="97"/>
      <c r="DB472" s="97"/>
      <c r="DC472" s="97"/>
      <c r="DD472" s="97"/>
      <c r="DE472" s="97"/>
      <c r="DF472" s="97"/>
      <c r="DG472" s="97"/>
      <c r="DH472" s="97"/>
      <c r="DI472" s="97"/>
      <c r="DJ472" s="97"/>
      <c r="DK472" s="97"/>
      <c r="DL472" s="97"/>
      <c r="DM472" s="97"/>
      <c r="DN472" s="97"/>
      <c r="DO472" s="97"/>
      <c r="DP472" s="97"/>
      <c r="DQ472" s="97"/>
      <c r="DR472" s="97"/>
      <c r="DS472" s="97"/>
      <c r="DT472" s="97"/>
      <c r="DU472" s="97"/>
      <c r="DV472" s="97"/>
      <c r="DW472" s="97"/>
      <c r="DX472" s="97"/>
      <c r="DY472" s="97"/>
      <c r="DZ472" s="97"/>
      <c r="EA472" s="97"/>
      <c r="EB472" s="97"/>
      <c r="EC472" s="97"/>
      <c r="ED472" s="97"/>
      <c r="EE472" s="97"/>
      <c r="EF472" s="97"/>
      <c r="EG472" s="97"/>
      <c r="EH472" s="97"/>
      <c r="EI472" s="97"/>
      <c r="EJ472" s="97"/>
      <c r="EK472" s="97"/>
      <c r="EL472" s="97"/>
      <c r="EM472" s="97"/>
      <c r="EN472" s="97"/>
      <c r="EO472" s="97"/>
      <c r="EP472" s="97"/>
      <c r="EQ472" s="97"/>
      <c r="ER472" s="97"/>
      <c r="ES472" s="97"/>
      <c r="ET472" s="97"/>
      <c r="EU472" s="97"/>
      <c r="EV472" s="97"/>
      <c r="EW472" s="97"/>
      <c r="EX472" s="97"/>
      <c r="EY472" s="97"/>
      <c r="EZ472" s="97"/>
      <c r="FA472" s="97"/>
      <c r="FB472" s="97"/>
      <c r="FC472" s="97"/>
      <c r="FD472" s="97"/>
      <c r="FE472" s="97"/>
      <c r="FF472" s="97"/>
      <c r="FG472" s="97"/>
      <c r="FH472" s="97"/>
      <c r="FI472" s="97"/>
      <c r="FJ472" s="97"/>
      <c r="FK472" s="97"/>
      <c r="FL472" s="97"/>
      <c r="FM472" s="97"/>
      <c r="FN472" s="97"/>
      <c r="FO472" s="97"/>
      <c r="FP472" s="97"/>
      <c r="FQ472" s="97"/>
      <c r="FR472" s="97"/>
      <c r="FS472" s="97"/>
      <c r="FT472" s="97"/>
      <c r="FU472" s="97"/>
      <c r="FV472" s="97"/>
      <c r="FW472" s="97"/>
      <c r="FX472" s="97"/>
      <c r="FY472" s="97"/>
      <c r="FZ472" s="97"/>
      <c r="GA472" s="97"/>
      <c r="GB472" s="97"/>
      <c r="GC472" s="97"/>
      <c r="GD472" s="97"/>
      <c r="GE472" s="97"/>
      <c r="GF472" s="97"/>
      <c r="GG472" s="97"/>
      <c r="GH472" s="97"/>
      <c r="GI472" s="97"/>
      <c r="GJ472" s="97"/>
      <c r="GK472" s="97"/>
      <c r="GL472" s="97"/>
      <c r="GM472" s="97"/>
      <c r="GN472" s="97"/>
      <c r="GO472" s="97"/>
      <c r="GP472" s="97"/>
      <c r="GQ472" s="97"/>
      <c r="GR472" s="97"/>
      <c r="GS472" s="97"/>
      <c r="GT472" s="97"/>
      <c r="GU472" s="97"/>
      <c r="GV472" s="97"/>
      <c r="GW472" s="97"/>
      <c r="GX472" s="97"/>
      <c r="GY472" s="97"/>
      <c r="GZ472" s="97"/>
      <c r="HA472" s="97"/>
      <c r="HB472" s="97"/>
      <c r="HC472" s="97"/>
      <c r="HD472" s="97"/>
      <c r="HE472" s="97"/>
      <c r="HF472" s="97"/>
      <c r="HG472" s="97"/>
      <c r="HH472" s="97"/>
      <c r="HI472" s="97"/>
      <c r="HJ472" s="97"/>
      <c r="HK472" s="97"/>
      <c r="HL472" s="97"/>
      <c r="HM472" s="97"/>
      <c r="HN472" s="97"/>
      <c r="HO472" s="97"/>
      <c r="HP472" s="97"/>
      <c r="HQ472" s="97"/>
      <c r="HR472" s="97"/>
      <c r="HS472" s="97"/>
      <c r="HT472" s="97"/>
      <c r="HU472" s="97"/>
      <c r="HV472" s="97"/>
      <c r="HW472" s="97"/>
      <c r="HX472" s="97"/>
      <c r="HY472" s="97"/>
      <c r="HZ472" s="97"/>
      <c r="IA472" s="97"/>
      <c r="IB472" s="97"/>
      <c r="IC472" s="97"/>
      <c r="ID472" s="97"/>
      <c r="IE472" s="97"/>
      <c r="IF472" s="97"/>
      <c r="IG472" s="97"/>
      <c r="IH472" s="97"/>
      <c r="II472" s="97"/>
      <c r="IJ472" s="97"/>
      <c r="IK472" s="97"/>
      <c r="IL472" s="97"/>
      <c r="IM472" s="97"/>
      <c r="IN472" s="97"/>
      <c r="IO472" s="97"/>
      <c r="IP472" s="97"/>
      <c r="IQ472" s="97"/>
      <c r="IR472" s="97"/>
      <c r="IS472" s="97"/>
      <c r="IT472" s="97"/>
      <c r="IU472" s="97"/>
      <c r="IV472" s="97"/>
      <c r="IW472" s="97"/>
      <c r="IX472" s="97"/>
      <c r="IY472" s="97"/>
      <c r="IZ472" s="97"/>
      <c r="JA472" s="97"/>
      <c r="JB472" s="97"/>
      <c r="JC472" s="97"/>
      <c r="JD472" s="97"/>
      <c r="JE472" s="97"/>
      <c r="JF472" s="97"/>
      <c r="JG472" s="97"/>
      <c r="JH472" s="97"/>
      <c r="JI472" s="97"/>
      <c r="JJ472" s="97"/>
      <c r="JK472" s="97"/>
      <c r="JL472" s="97"/>
      <c r="JM472" s="97"/>
      <c r="JN472" s="97"/>
      <c r="JO472" s="97"/>
      <c r="JP472" s="97"/>
      <c r="JQ472" s="97"/>
      <c r="JR472" s="97"/>
      <c r="JS472" s="97"/>
      <c r="JT472" s="97"/>
      <c r="JU472" s="97"/>
      <c r="JV472" s="97"/>
      <c r="JW472" s="97"/>
      <c r="JX472" s="97"/>
      <c r="JY472" s="97"/>
      <c r="JZ472" s="97"/>
      <c r="KA472" s="97"/>
      <c r="KB472" s="97"/>
      <c r="KC472" s="97"/>
      <c r="KD472" s="97"/>
      <c r="KE472" s="97"/>
      <c r="KF472" s="97"/>
      <c r="KG472" s="97"/>
      <c r="KH472" s="97"/>
      <c r="KI472" s="97"/>
      <c r="KJ472" s="97"/>
      <c r="KK472" s="97"/>
      <c r="KL472" s="97"/>
      <c r="KM472" s="97"/>
      <c r="KN472" s="97"/>
      <c r="KO472" s="97"/>
      <c r="KP472" s="97"/>
      <c r="KQ472" s="97"/>
      <c r="KR472" s="97"/>
      <c r="KS472" s="97"/>
      <c r="KT472" s="97"/>
      <c r="KU472" s="97"/>
      <c r="KV472" s="97"/>
      <c r="KW472" s="97"/>
      <c r="KX472" s="97"/>
      <c r="KY472" s="97"/>
      <c r="KZ472" s="97"/>
      <c r="LA472" s="97"/>
      <c r="LB472" s="97"/>
      <c r="LC472" s="97"/>
      <c r="LD472" s="97"/>
      <c r="LE472" s="97"/>
      <c r="LF472" s="97"/>
      <c r="LG472" s="97"/>
      <c r="LH472" s="97"/>
      <c r="LI472" s="97"/>
      <c r="LJ472" s="97"/>
      <c r="LK472" s="97"/>
      <c r="LL472" s="97"/>
      <c r="LM472" s="97"/>
      <c r="LN472" s="97"/>
      <c r="LO472" s="97"/>
      <c r="LP472" s="97"/>
      <c r="LQ472" s="97"/>
      <c r="LR472" s="97"/>
      <c r="LS472" s="97"/>
      <c r="LT472" s="97"/>
      <c r="LU472" s="97"/>
      <c r="LV472" s="97"/>
      <c r="LW472" s="97"/>
      <c r="LX472" s="97"/>
      <c r="LY472" s="97"/>
      <c r="LZ472" s="97"/>
      <c r="MA472" s="97"/>
      <c r="MB472" s="97"/>
      <c r="MC472" s="97"/>
      <c r="MD472" s="97"/>
      <c r="ME472" s="97"/>
      <c r="MF472" s="97"/>
      <c r="MG472" s="97"/>
      <c r="MH472" s="97"/>
      <c r="MI472" s="97"/>
      <c r="MJ472" s="97"/>
      <c r="MK472" s="97"/>
      <c r="ML472" s="97"/>
      <c r="MM472" s="97"/>
      <c r="MN472" s="97"/>
      <c r="MO472" s="97"/>
      <c r="MP472" s="97"/>
      <c r="MQ472" s="97"/>
      <c r="MR472" s="97"/>
      <c r="MS472" s="97"/>
      <c r="MT472" s="97"/>
      <c r="MU472" s="97"/>
      <c r="MV472" s="97"/>
      <c r="MW472" s="97"/>
      <c r="MX472" s="97"/>
      <c r="MY472" s="97"/>
      <c r="MZ472" s="97"/>
      <c r="NA472" s="97"/>
      <c r="NB472" s="97"/>
      <c r="NC472" s="97"/>
      <c r="ND472" s="97"/>
      <c r="NE472" s="97"/>
      <c r="NF472" s="97"/>
      <c r="NG472" s="97"/>
      <c r="NH472" s="97"/>
      <c r="NI472" s="97"/>
      <c r="NJ472" s="97"/>
      <c r="NK472" s="97"/>
      <c r="NL472" s="97"/>
      <c r="NM472" s="97"/>
      <c r="NN472" s="97"/>
      <c r="NO472" s="97"/>
      <c r="NP472" s="97"/>
      <c r="NQ472" s="97"/>
      <c r="NR472" s="97"/>
      <c r="NS472" s="97"/>
      <c r="NT472" s="97"/>
      <c r="NU472" s="97"/>
      <c r="NV472" s="97"/>
      <c r="NW472" s="97"/>
      <c r="NX472" s="97"/>
      <c r="NY472" s="97"/>
      <c r="NZ472" s="97"/>
      <c r="OA472" s="97"/>
      <c r="OB472" s="97"/>
      <c r="OC472" s="97"/>
      <c r="OD472" s="97"/>
      <c r="OE472" s="97"/>
      <c r="OF472" s="97"/>
      <c r="OG472" s="97"/>
      <c r="OH472" s="97"/>
      <c r="OI472" s="97"/>
      <c r="OJ472" s="97"/>
      <c r="OK472" s="97"/>
      <c r="OL472" s="97"/>
      <c r="OM472" s="97"/>
      <c r="ON472" s="97"/>
      <c r="OO472" s="97"/>
      <c r="OP472" s="97"/>
      <c r="OQ472" s="97"/>
      <c r="OR472" s="97"/>
      <c r="OS472" s="97"/>
      <c r="OT472" s="97"/>
      <c r="OU472" s="97"/>
      <c r="OV472" s="97"/>
      <c r="OW472" s="97"/>
      <c r="OX472" s="97"/>
      <c r="OY472" s="97"/>
      <c r="OZ472" s="97"/>
      <c r="PA472" s="97"/>
      <c r="PB472" s="97"/>
      <c r="PC472" s="97"/>
      <c r="PD472" s="97"/>
      <c r="PE472" s="97"/>
      <c r="PF472" s="97"/>
      <c r="PG472" s="97"/>
      <c r="PH472" s="97"/>
      <c r="PI472" s="97"/>
      <c r="PJ472" s="97"/>
      <c r="PK472" s="97"/>
      <c r="PL472" s="97"/>
      <c r="PM472" s="97"/>
      <c r="PN472" s="97"/>
      <c r="PO472" s="97"/>
      <c r="PP472" s="97"/>
      <c r="PQ472" s="97"/>
      <c r="PR472" s="97"/>
      <c r="PS472" s="97"/>
      <c r="PT472" s="97"/>
      <c r="PU472" s="97"/>
      <c r="PV472" s="97"/>
      <c r="PW472" s="97"/>
      <c r="PX472" s="97"/>
      <c r="PY472" s="97"/>
      <c r="PZ472" s="97"/>
      <c r="QA472" s="97"/>
      <c r="QB472" s="97"/>
      <c r="QC472" s="97"/>
      <c r="QD472" s="97"/>
      <c r="QE472" s="97"/>
      <c r="QF472" s="97"/>
      <c r="QG472" s="97"/>
      <c r="QH472" s="97"/>
      <c r="QI472" s="97"/>
      <c r="QJ472" s="97"/>
      <c r="QK472" s="97"/>
      <c r="QL472" s="97"/>
      <c r="QM472" s="97"/>
      <c r="QN472" s="97"/>
      <c r="QO472" s="97"/>
      <c r="QP472" s="97"/>
      <c r="QQ472" s="97"/>
      <c r="QR472" s="97"/>
      <c r="QS472" s="97"/>
      <c r="QT472" s="97"/>
      <c r="QU472" s="97"/>
      <c r="QV472" s="97"/>
      <c r="QW472" s="97"/>
      <c r="QX472" s="97"/>
      <c r="QY472" s="97"/>
      <c r="QZ472" s="97"/>
      <c r="RA472" s="97"/>
      <c r="RB472" s="97"/>
      <c r="RC472" s="97"/>
      <c r="RD472" s="97"/>
      <c r="RE472" s="97"/>
      <c r="RF472" s="97"/>
      <c r="RG472" s="97"/>
      <c r="RH472" s="97"/>
      <c r="RI472" s="97"/>
      <c r="RJ472" s="97"/>
      <c r="RK472" s="97"/>
      <c r="RL472" s="97"/>
      <c r="RM472" s="97"/>
      <c r="RN472" s="97"/>
      <c r="RO472" s="97"/>
      <c r="RP472" s="97"/>
      <c r="RQ472" s="97"/>
      <c r="RR472" s="97"/>
      <c r="RS472" s="97"/>
      <c r="RT472" s="97"/>
      <c r="RU472" s="97"/>
      <c r="RV472" s="97"/>
      <c r="RW472" s="97"/>
      <c r="RX472" s="97"/>
      <c r="RY472" s="97"/>
      <c r="RZ472" s="97"/>
      <c r="SA472" s="97"/>
      <c r="SB472" s="97"/>
      <c r="SC472" s="97"/>
      <c r="SD472" s="97"/>
      <c r="SE472" s="97"/>
      <c r="SF472" s="97"/>
      <c r="SG472" s="97"/>
      <c r="SH472" s="97"/>
      <c r="SI472" s="97"/>
      <c r="SJ472" s="97"/>
      <c r="SK472" s="97"/>
      <c r="SL472" s="97"/>
      <c r="SM472" s="97"/>
      <c r="SN472" s="97"/>
      <c r="SO472" s="97"/>
      <c r="SP472" s="97"/>
      <c r="SQ472" s="97"/>
      <c r="SR472" s="97"/>
      <c r="SS472" s="97"/>
      <c r="ST472" s="97"/>
      <c r="SU472" s="97"/>
      <c r="SV472" s="97"/>
      <c r="SW472" s="97"/>
      <c r="SX472" s="97"/>
      <c r="SY472" s="97"/>
      <c r="SZ472" s="97"/>
      <c r="TA472" s="97"/>
      <c r="TB472" s="97"/>
      <c r="TC472" s="97"/>
      <c r="TD472" s="97"/>
      <c r="TE472" s="97"/>
      <c r="TF472" s="97"/>
      <c r="TG472" s="97"/>
      <c r="TH472" s="97"/>
      <c r="TI472" s="97"/>
      <c r="TJ472" s="97"/>
      <c r="TK472" s="97"/>
      <c r="TL472" s="97"/>
      <c r="TM472" s="97"/>
      <c r="TN472" s="97"/>
      <c r="TO472" s="97"/>
      <c r="TP472" s="97"/>
      <c r="TQ472" s="97"/>
      <c r="TR472" s="97"/>
      <c r="TS472" s="97"/>
      <c r="TT472" s="97"/>
      <c r="TU472" s="97"/>
      <c r="TV472" s="97"/>
      <c r="TW472" s="97"/>
      <c r="TX472" s="97"/>
      <c r="TY472" s="97"/>
      <c r="TZ472" s="97"/>
      <c r="UA472" s="97"/>
      <c r="UB472" s="97"/>
      <c r="UC472" s="97"/>
      <c r="UD472" s="97"/>
      <c r="UE472" s="97"/>
      <c r="UF472" s="97"/>
      <c r="UG472" s="97"/>
      <c r="UH472" s="97"/>
      <c r="UI472" s="97"/>
      <c r="UJ472" s="97"/>
      <c r="UK472" s="97"/>
      <c r="UL472" s="97"/>
      <c r="UM472" s="97"/>
      <c r="UN472" s="97"/>
      <c r="UO472" s="97"/>
      <c r="UP472" s="97"/>
      <c r="UQ472" s="97"/>
      <c r="UR472" s="97"/>
      <c r="US472" s="97"/>
      <c r="UT472" s="97"/>
      <c r="UU472" s="97"/>
      <c r="UV472" s="97"/>
      <c r="UW472" s="97"/>
      <c r="UX472" s="97"/>
      <c r="UY472" s="97"/>
      <c r="UZ472" s="97"/>
      <c r="VA472" s="97"/>
      <c r="VB472" s="97"/>
      <c r="VC472" s="97"/>
      <c r="VD472" s="97"/>
      <c r="VE472" s="97"/>
      <c r="VF472" s="97"/>
    </row>
    <row r="473" spans="1:578" s="98" customFormat="1" ht="15">
      <c r="A473" s="84">
        <v>99</v>
      </c>
      <c r="B473" s="29" t="s">
        <v>43</v>
      </c>
      <c r="C473" s="85" t="s">
        <v>44</v>
      </c>
      <c r="D473" s="86">
        <v>203</v>
      </c>
      <c r="E473" s="85" t="s">
        <v>45</v>
      </c>
      <c r="F473" s="29" t="s">
        <v>46</v>
      </c>
      <c r="G473" s="29" t="s">
        <v>1130</v>
      </c>
      <c r="H473" s="26" t="s">
        <v>1131</v>
      </c>
      <c r="I473" s="89">
        <v>38792</v>
      </c>
      <c r="J473" s="90" t="s">
        <v>251</v>
      </c>
      <c r="K473" s="90"/>
      <c r="L473" s="88">
        <v>40</v>
      </c>
      <c r="M473" s="88" t="s">
        <v>54</v>
      </c>
      <c r="N473" s="88" t="s">
        <v>59</v>
      </c>
      <c r="O473" s="36" t="s">
        <v>252</v>
      </c>
      <c r="P473" s="87" t="s">
        <v>1190</v>
      </c>
      <c r="Q473" s="87" t="s">
        <v>1150</v>
      </c>
      <c r="R473" s="88">
        <v>1</v>
      </c>
      <c r="S473" s="92">
        <v>10419</v>
      </c>
      <c r="T473" s="92">
        <v>600</v>
      </c>
      <c r="U473" s="92"/>
      <c r="V473" s="91">
        <f t="shared" si="176"/>
        <v>11019</v>
      </c>
      <c r="W473" s="92"/>
      <c r="X473" s="92"/>
      <c r="Y473" s="92">
        <f t="shared" si="177"/>
        <v>11019</v>
      </c>
      <c r="Z473" s="92">
        <v>788</v>
      </c>
      <c r="AA473" s="92">
        <v>468</v>
      </c>
      <c r="AB473" s="92">
        <f>102.68*3</f>
        <v>308.04000000000002</v>
      </c>
      <c r="AC473" s="92">
        <f t="shared" si="178"/>
        <v>1928.3249999999998</v>
      </c>
      <c r="AD473" s="92">
        <f t="shared" si="179"/>
        <v>330.57</v>
      </c>
      <c r="AE473" s="92">
        <f t="shared" si="180"/>
        <v>561.96899999999994</v>
      </c>
      <c r="AF473" s="92">
        <f t="shared" si="181"/>
        <v>220.38</v>
      </c>
      <c r="AG473" s="92">
        <f t="shared" si="182"/>
        <v>2045.8333333333335</v>
      </c>
      <c r="AH473" s="92">
        <f t="shared" si="183"/>
        <v>20458.333333333336</v>
      </c>
      <c r="AI473" s="92">
        <f t="shared" si="184"/>
        <v>6137.5</v>
      </c>
      <c r="AJ473" s="92">
        <f t="shared" si="185"/>
        <v>18011.089555555554</v>
      </c>
      <c r="AK473" s="92">
        <f t="shared" si="186"/>
        <v>216133.07466666665</v>
      </c>
      <c r="AL473" s="92"/>
      <c r="AM473" s="92"/>
      <c r="AN473" s="92"/>
      <c r="AO473" s="92"/>
      <c r="AP473" s="97"/>
      <c r="AQ473" s="94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7"/>
      <c r="BQ473" s="97"/>
      <c r="BR473" s="97"/>
      <c r="BS473" s="97"/>
      <c r="BT473" s="97"/>
      <c r="BU473" s="97"/>
      <c r="BV473" s="97"/>
      <c r="BW473" s="97"/>
      <c r="BX473" s="97"/>
      <c r="BY473" s="97"/>
      <c r="BZ473" s="97"/>
      <c r="CA473" s="97"/>
      <c r="CB473" s="97"/>
      <c r="CC473" s="97"/>
      <c r="CD473" s="97"/>
      <c r="CE473" s="97"/>
      <c r="CF473" s="97"/>
      <c r="CG473" s="97"/>
      <c r="CH473" s="97"/>
      <c r="CI473" s="97"/>
      <c r="CJ473" s="97"/>
      <c r="CK473" s="97"/>
      <c r="CL473" s="97"/>
      <c r="CM473" s="97"/>
      <c r="CN473" s="97"/>
      <c r="CO473" s="97"/>
      <c r="CP473" s="97"/>
      <c r="CQ473" s="97"/>
      <c r="CR473" s="97"/>
      <c r="CS473" s="97"/>
      <c r="CT473" s="97"/>
      <c r="CU473" s="97"/>
      <c r="CV473" s="97"/>
      <c r="CW473" s="97"/>
      <c r="CX473" s="97"/>
      <c r="CY473" s="97"/>
      <c r="CZ473" s="97"/>
      <c r="DA473" s="97"/>
      <c r="DB473" s="97"/>
      <c r="DC473" s="97"/>
      <c r="DD473" s="97"/>
      <c r="DE473" s="97"/>
      <c r="DF473" s="97"/>
      <c r="DG473" s="97"/>
      <c r="DH473" s="97"/>
      <c r="DI473" s="97"/>
      <c r="DJ473" s="97"/>
      <c r="DK473" s="97"/>
      <c r="DL473" s="97"/>
      <c r="DM473" s="97"/>
      <c r="DN473" s="97"/>
      <c r="DO473" s="97"/>
      <c r="DP473" s="97"/>
      <c r="DQ473" s="97"/>
      <c r="DR473" s="97"/>
      <c r="DS473" s="97"/>
      <c r="DT473" s="97"/>
      <c r="DU473" s="97"/>
      <c r="DV473" s="97"/>
      <c r="DW473" s="97"/>
      <c r="DX473" s="97"/>
      <c r="DY473" s="97"/>
      <c r="DZ473" s="97"/>
      <c r="EA473" s="97"/>
      <c r="EB473" s="97"/>
      <c r="EC473" s="97"/>
      <c r="ED473" s="97"/>
      <c r="EE473" s="97"/>
      <c r="EF473" s="97"/>
      <c r="EG473" s="97"/>
      <c r="EH473" s="97"/>
      <c r="EI473" s="97"/>
      <c r="EJ473" s="97"/>
      <c r="EK473" s="97"/>
      <c r="EL473" s="97"/>
      <c r="EM473" s="97"/>
      <c r="EN473" s="97"/>
      <c r="EO473" s="97"/>
      <c r="EP473" s="97"/>
      <c r="EQ473" s="97"/>
      <c r="ER473" s="97"/>
      <c r="ES473" s="97"/>
      <c r="ET473" s="97"/>
      <c r="EU473" s="97"/>
      <c r="EV473" s="97"/>
      <c r="EW473" s="97"/>
      <c r="EX473" s="97"/>
      <c r="EY473" s="97"/>
      <c r="EZ473" s="97"/>
      <c r="FA473" s="97"/>
      <c r="FB473" s="97"/>
      <c r="FC473" s="97"/>
      <c r="FD473" s="97"/>
      <c r="FE473" s="97"/>
      <c r="FF473" s="97"/>
      <c r="FG473" s="97"/>
      <c r="FH473" s="97"/>
      <c r="FI473" s="97"/>
      <c r="FJ473" s="97"/>
      <c r="FK473" s="97"/>
      <c r="FL473" s="97"/>
      <c r="FM473" s="97"/>
      <c r="FN473" s="97"/>
      <c r="FO473" s="97"/>
      <c r="FP473" s="97"/>
      <c r="FQ473" s="97"/>
      <c r="FR473" s="97"/>
      <c r="FS473" s="97"/>
      <c r="FT473" s="97"/>
      <c r="FU473" s="97"/>
      <c r="FV473" s="97"/>
      <c r="FW473" s="97"/>
      <c r="FX473" s="97"/>
      <c r="FY473" s="97"/>
      <c r="FZ473" s="97"/>
      <c r="GA473" s="97"/>
      <c r="GB473" s="97"/>
      <c r="GC473" s="97"/>
      <c r="GD473" s="97"/>
      <c r="GE473" s="97"/>
      <c r="GF473" s="97"/>
      <c r="GG473" s="97"/>
      <c r="GH473" s="97"/>
      <c r="GI473" s="97"/>
      <c r="GJ473" s="97"/>
      <c r="GK473" s="97"/>
      <c r="GL473" s="97"/>
      <c r="GM473" s="97"/>
      <c r="GN473" s="97"/>
      <c r="GO473" s="97"/>
      <c r="GP473" s="97"/>
      <c r="GQ473" s="97"/>
      <c r="GR473" s="97"/>
      <c r="GS473" s="97"/>
      <c r="GT473" s="97"/>
      <c r="GU473" s="97"/>
      <c r="GV473" s="97"/>
      <c r="GW473" s="97"/>
      <c r="GX473" s="97"/>
      <c r="GY473" s="97"/>
      <c r="GZ473" s="97"/>
      <c r="HA473" s="97"/>
      <c r="HB473" s="97"/>
      <c r="HC473" s="97"/>
      <c r="HD473" s="97"/>
      <c r="HE473" s="97"/>
      <c r="HF473" s="97"/>
      <c r="HG473" s="97"/>
      <c r="HH473" s="97"/>
      <c r="HI473" s="97"/>
      <c r="HJ473" s="97"/>
      <c r="HK473" s="97"/>
      <c r="HL473" s="97"/>
      <c r="HM473" s="97"/>
      <c r="HN473" s="97"/>
      <c r="HO473" s="97"/>
      <c r="HP473" s="97"/>
      <c r="HQ473" s="97"/>
      <c r="HR473" s="97"/>
      <c r="HS473" s="97"/>
      <c r="HT473" s="97"/>
      <c r="HU473" s="97"/>
      <c r="HV473" s="97"/>
      <c r="HW473" s="97"/>
      <c r="HX473" s="97"/>
      <c r="HY473" s="97"/>
      <c r="HZ473" s="97"/>
      <c r="IA473" s="97"/>
      <c r="IB473" s="97"/>
      <c r="IC473" s="97"/>
      <c r="ID473" s="97"/>
      <c r="IE473" s="97"/>
      <c r="IF473" s="97"/>
      <c r="IG473" s="97"/>
      <c r="IH473" s="97"/>
      <c r="II473" s="97"/>
      <c r="IJ473" s="97"/>
      <c r="IK473" s="97"/>
      <c r="IL473" s="97"/>
      <c r="IM473" s="97"/>
      <c r="IN473" s="97"/>
      <c r="IO473" s="97"/>
      <c r="IP473" s="97"/>
      <c r="IQ473" s="97"/>
      <c r="IR473" s="97"/>
      <c r="IS473" s="97"/>
      <c r="IT473" s="97"/>
      <c r="IU473" s="97"/>
      <c r="IV473" s="97"/>
      <c r="IW473" s="97"/>
      <c r="IX473" s="97"/>
      <c r="IY473" s="97"/>
      <c r="IZ473" s="97"/>
      <c r="JA473" s="97"/>
      <c r="JB473" s="97"/>
      <c r="JC473" s="97"/>
      <c r="JD473" s="97"/>
      <c r="JE473" s="97"/>
      <c r="JF473" s="97"/>
      <c r="JG473" s="97"/>
      <c r="JH473" s="97"/>
      <c r="JI473" s="97"/>
      <c r="JJ473" s="97"/>
      <c r="JK473" s="97"/>
      <c r="JL473" s="97"/>
      <c r="JM473" s="97"/>
      <c r="JN473" s="97"/>
      <c r="JO473" s="97"/>
      <c r="JP473" s="97"/>
      <c r="JQ473" s="97"/>
      <c r="JR473" s="97"/>
      <c r="JS473" s="97"/>
      <c r="JT473" s="97"/>
      <c r="JU473" s="97"/>
      <c r="JV473" s="97"/>
      <c r="JW473" s="97"/>
      <c r="JX473" s="97"/>
      <c r="JY473" s="97"/>
      <c r="JZ473" s="97"/>
      <c r="KA473" s="97"/>
      <c r="KB473" s="97"/>
      <c r="KC473" s="97"/>
      <c r="KD473" s="97"/>
      <c r="KE473" s="97"/>
      <c r="KF473" s="97"/>
      <c r="KG473" s="97"/>
      <c r="KH473" s="97"/>
      <c r="KI473" s="97"/>
      <c r="KJ473" s="97"/>
      <c r="KK473" s="97"/>
      <c r="KL473" s="97"/>
      <c r="KM473" s="97"/>
      <c r="KN473" s="97"/>
      <c r="KO473" s="97"/>
      <c r="KP473" s="97"/>
      <c r="KQ473" s="97"/>
      <c r="KR473" s="97"/>
      <c r="KS473" s="97"/>
      <c r="KT473" s="97"/>
      <c r="KU473" s="97"/>
      <c r="KV473" s="97"/>
      <c r="KW473" s="97"/>
      <c r="KX473" s="97"/>
      <c r="KY473" s="97"/>
      <c r="KZ473" s="97"/>
      <c r="LA473" s="97"/>
      <c r="LB473" s="97"/>
      <c r="LC473" s="97"/>
      <c r="LD473" s="97"/>
      <c r="LE473" s="97"/>
      <c r="LF473" s="97"/>
      <c r="LG473" s="97"/>
      <c r="LH473" s="97"/>
      <c r="LI473" s="97"/>
      <c r="LJ473" s="97"/>
      <c r="LK473" s="97"/>
      <c r="LL473" s="97"/>
      <c r="LM473" s="97"/>
      <c r="LN473" s="97"/>
      <c r="LO473" s="97"/>
      <c r="LP473" s="97"/>
      <c r="LQ473" s="97"/>
      <c r="LR473" s="97"/>
      <c r="LS473" s="97"/>
      <c r="LT473" s="97"/>
      <c r="LU473" s="97"/>
      <c r="LV473" s="97"/>
      <c r="LW473" s="97"/>
      <c r="LX473" s="97"/>
      <c r="LY473" s="97"/>
      <c r="LZ473" s="97"/>
      <c r="MA473" s="97"/>
      <c r="MB473" s="97"/>
      <c r="MC473" s="97"/>
      <c r="MD473" s="97"/>
      <c r="ME473" s="97"/>
      <c r="MF473" s="97"/>
      <c r="MG473" s="97"/>
      <c r="MH473" s="97"/>
      <c r="MI473" s="97"/>
      <c r="MJ473" s="97"/>
      <c r="MK473" s="97"/>
      <c r="ML473" s="97"/>
      <c r="MM473" s="97"/>
      <c r="MN473" s="97"/>
      <c r="MO473" s="97"/>
      <c r="MP473" s="97"/>
      <c r="MQ473" s="97"/>
      <c r="MR473" s="97"/>
      <c r="MS473" s="97"/>
      <c r="MT473" s="97"/>
      <c r="MU473" s="97"/>
      <c r="MV473" s="97"/>
      <c r="MW473" s="97"/>
      <c r="MX473" s="97"/>
      <c r="MY473" s="97"/>
      <c r="MZ473" s="97"/>
      <c r="NA473" s="97"/>
      <c r="NB473" s="97"/>
      <c r="NC473" s="97"/>
      <c r="ND473" s="97"/>
      <c r="NE473" s="97"/>
      <c r="NF473" s="97"/>
      <c r="NG473" s="97"/>
      <c r="NH473" s="97"/>
      <c r="NI473" s="97"/>
      <c r="NJ473" s="97"/>
      <c r="NK473" s="97"/>
      <c r="NL473" s="97"/>
      <c r="NM473" s="97"/>
      <c r="NN473" s="97"/>
      <c r="NO473" s="97"/>
      <c r="NP473" s="97"/>
      <c r="NQ473" s="97"/>
      <c r="NR473" s="97"/>
      <c r="NS473" s="97"/>
      <c r="NT473" s="97"/>
      <c r="NU473" s="97"/>
      <c r="NV473" s="97"/>
      <c r="NW473" s="97"/>
      <c r="NX473" s="97"/>
      <c r="NY473" s="97"/>
      <c r="NZ473" s="97"/>
      <c r="OA473" s="97"/>
      <c r="OB473" s="97"/>
      <c r="OC473" s="97"/>
      <c r="OD473" s="97"/>
      <c r="OE473" s="97"/>
      <c r="OF473" s="97"/>
      <c r="OG473" s="97"/>
      <c r="OH473" s="97"/>
      <c r="OI473" s="97"/>
      <c r="OJ473" s="97"/>
      <c r="OK473" s="97"/>
      <c r="OL473" s="97"/>
      <c r="OM473" s="97"/>
      <c r="ON473" s="97"/>
      <c r="OO473" s="97"/>
      <c r="OP473" s="97"/>
      <c r="OQ473" s="97"/>
      <c r="OR473" s="97"/>
      <c r="OS473" s="97"/>
      <c r="OT473" s="97"/>
      <c r="OU473" s="97"/>
      <c r="OV473" s="97"/>
      <c r="OW473" s="97"/>
      <c r="OX473" s="97"/>
      <c r="OY473" s="97"/>
      <c r="OZ473" s="97"/>
      <c r="PA473" s="97"/>
      <c r="PB473" s="97"/>
      <c r="PC473" s="97"/>
      <c r="PD473" s="97"/>
      <c r="PE473" s="97"/>
      <c r="PF473" s="97"/>
      <c r="PG473" s="97"/>
      <c r="PH473" s="97"/>
      <c r="PI473" s="97"/>
      <c r="PJ473" s="97"/>
      <c r="PK473" s="97"/>
      <c r="PL473" s="97"/>
      <c r="PM473" s="97"/>
      <c r="PN473" s="97"/>
      <c r="PO473" s="97"/>
      <c r="PP473" s="97"/>
      <c r="PQ473" s="97"/>
      <c r="PR473" s="97"/>
      <c r="PS473" s="97"/>
      <c r="PT473" s="97"/>
      <c r="PU473" s="97"/>
      <c r="PV473" s="97"/>
      <c r="PW473" s="97"/>
      <c r="PX473" s="97"/>
      <c r="PY473" s="97"/>
      <c r="PZ473" s="97"/>
      <c r="QA473" s="97"/>
      <c r="QB473" s="97"/>
      <c r="QC473" s="97"/>
      <c r="QD473" s="97"/>
      <c r="QE473" s="97"/>
      <c r="QF473" s="97"/>
      <c r="QG473" s="97"/>
      <c r="QH473" s="97"/>
      <c r="QI473" s="97"/>
      <c r="QJ473" s="97"/>
      <c r="QK473" s="97"/>
      <c r="QL473" s="97"/>
      <c r="QM473" s="97"/>
      <c r="QN473" s="97"/>
      <c r="QO473" s="97"/>
      <c r="QP473" s="97"/>
      <c r="QQ473" s="97"/>
      <c r="QR473" s="97"/>
      <c r="QS473" s="97"/>
      <c r="QT473" s="97"/>
      <c r="QU473" s="97"/>
      <c r="QV473" s="97"/>
      <c r="QW473" s="97"/>
      <c r="QX473" s="97"/>
      <c r="QY473" s="97"/>
      <c r="QZ473" s="97"/>
      <c r="RA473" s="97"/>
      <c r="RB473" s="97"/>
      <c r="RC473" s="97"/>
      <c r="RD473" s="97"/>
      <c r="RE473" s="97"/>
      <c r="RF473" s="97"/>
      <c r="RG473" s="97"/>
      <c r="RH473" s="97"/>
      <c r="RI473" s="97"/>
      <c r="RJ473" s="97"/>
      <c r="RK473" s="97"/>
      <c r="RL473" s="97"/>
      <c r="RM473" s="97"/>
      <c r="RN473" s="97"/>
      <c r="RO473" s="97"/>
      <c r="RP473" s="97"/>
      <c r="RQ473" s="97"/>
      <c r="RR473" s="97"/>
      <c r="RS473" s="97"/>
      <c r="RT473" s="97"/>
      <c r="RU473" s="97"/>
      <c r="RV473" s="97"/>
      <c r="RW473" s="97"/>
      <c r="RX473" s="97"/>
      <c r="RY473" s="97"/>
      <c r="RZ473" s="97"/>
      <c r="SA473" s="97"/>
      <c r="SB473" s="97"/>
      <c r="SC473" s="97"/>
      <c r="SD473" s="97"/>
      <c r="SE473" s="97"/>
      <c r="SF473" s="97"/>
      <c r="SG473" s="97"/>
      <c r="SH473" s="97"/>
      <c r="SI473" s="97"/>
      <c r="SJ473" s="97"/>
      <c r="SK473" s="97"/>
      <c r="SL473" s="97"/>
      <c r="SM473" s="97"/>
      <c r="SN473" s="97"/>
      <c r="SO473" s="97"/>
      <c r="SP473" s="97"/>
      <c r="SQ473" s="97"/>
      <c r="SR473" s="97"/>
      <c r="SS473" s="97"/>
      <c r="ST473" s="97"/>
      <c r="SU473" s="97"/>
      <c r="SV473" s="97"/>
      <c r="SW473" s="97"/>
      <c r="SX473" s="97"/>
      <c r="SY473" s="97"/>
      <c r="SZ473" s="97"/>
      <c r="TA473" s="97"/>
      <c r="TB473" s="97"/>
      <c r="TC473" s="97"/>
      <c r="TD473" s="97"/>
      <c r="TE473" s="97"/>
      <c r="TF473" s="97"/>
      <c r="TG473" s="97"/>
      <c r="TH473" s="97"/>
      <c r="TI473" s="97"/>
      <c r="TJ473" s="97"/>
      <c r="TK473" s="97"/>
      <c r="TL473" s="97"/>
      <c r="TM473" s="97"/>
      <c r="TN473" s="97"/>
      <c r="TO473" s="97"/>
      <c r="TP473" s="97"/>
      <c r="TQ473" s="97"/>
      <c r="TR473" s="97"/>
      <c r="TS473" s="97"/>
      <c r="TT473" s="97"/>
      <c r="TU473" s="97"/>
      <c r="TV473" s="97"/>
      <c r="TW473" s="97"/>
      <c r="TX473" s="97"/>
      <c r="TY473" s="97"/>
      <c r="TZ473" s="97"/>
      <c r="UA473" s="97"/>
      <c r="UB473" s="97"/>
      <c r="UC473" s="97"/>
      <c r="UD473" s="97"/>
      <c r="UE473" s="97"/>
      <c r="UF473" s="97"/>
      <c r="UG473" s="97"/>
      <c r="UH473" s="97"/>
      <c r="UI473" s="97"/>
      <c r="UJ473" s="97"/>
      <c r="UK473" s="97"/>
      <c r="UL473" s="97"/>
      <c r="UM473" s="97"/>
      <c r="UN473" s="97"/>
      <c r="UO473" s="97"/>
      <c r="UP473" s="97"/>
      <c r="UQ473" s="97"/>
      <c r="UR473" s="97"/>
      <c r="US473" s="97"/>
      <c r="UT473" s="97"/>
      <c r="UU473" s="97"/>
      <c r="UV473" s="97"/>
      <c r="UW473" s="97"/>
      <c r="UX473" s="97"/>
      <c r="UY473" s="97"/>
      <c r="UZ473" s="97"/>
      <c r="VA473" s="97"/>
      <c r="VB473" s="97"/>
      <c r="VC473" s="97"/>
      <c r="VD473" s="97"/>
      <c r="VE473" s="97"/>
      <c r="VF473" s="97"/>
    </row>
    <row r="474" spans="1:578" s="98" customFormat="1" ht="15">
      <c r="A474" s="84">
        <v>100</v>
      </c>
      <c r="B474" s="29" t="s">
        <v>43</v>
      </c>
      <c r="C474" s="85" t="s">
        <v>44</v>
      </c>
      <c r="D474" s="86">
        <v>203</v>
      </c>
      <c r="E474" s="85" t="s">
        <v>45</v>
      </c>
      <c r="F474" s="29" t="s">
        <v>46</v>
      </c>
      <c r="G474" s="29" t="s">
        <v>1132</v>
      </c>
      <c r="H474" s="26" t="s">
        <v>1133</v>
      </c>
      <c r="I474" s="89">
        <v>40560</v>
      </c>
      <c r="J474" s="90" t="s">
        <v>251</v>
      </c>
      <c r="K474" s="90"/>
      <c r="L474" s="88">
        <v>40</v>
      </c>
      <c r="M474" s="88" t="s">
        <v>54</v>
      </c>
      <c r="N474" s="88" t="s">
        <v>59</v>
      </c>
      <c r="O474" s="36" t="s">
        <v>252</v>
      </c>
      <c r="P474" s="87" t="s">
        <v>1190</v>
      </c>
      <c r="Q474" s="87" t="s">
        <v>1150</v>
      </c>
      <c r="R474" s="88">
        <v>1</v>
      </c>
      <c r="S474" s="92">
        <v>10419</v>
      </c>
      <c r="T474" s="92">
        <v>600</v>
      </c>
      <c r="U474" s="92"/>
      <c r="V474" s="91">
        <f t="shared" si="176"/>
        <v>11019</v>
      </c>
      <c r="W474" s="92"/>
      <c r="X474" s="92"/>
      <c r="Y474" s="92">
        <f t="shared" si="177"/>
        <v>11019</v>
      </c>
      <c r="Z474" s="92">
        <v>788</v>
      </c>
      <c r="AA474" s="92">
        <v>468</v>
      </c>
      <c r="AB474" s="93">
        <f>102.68*2</f>
        <v>205.36</v>
      </c>
      <c r="AC474" s="92">
        <f t="shared" si="178"/>
        <v>1928.3249999999998</v>
      </c>
      <c r="AD474" s="92">
        <f t="shared" si="179"/>
        <v>330.57</v>
      </c>
      <c r="AE474" s="92">
        <f t="shared" si="180"/>
        <v>561.96899999999994</v>
      </c>
      <c r="AF474" s="92">
        <f t="shared" si="181"/>
        <v>220.38</v>
      </c>
      <c r="AG474" s="92">
        <f t="shared" si="182"/>
        <v>2045.8333333333335</v>
      </c>
      <c r="AH474" s="92">
        <f t="shared" si="183"/>
        <v>20458.333333333336</v>
      </c>
      <c r="AI474" s="92">
        <f t="shared" si="184"/>
        <v>6137.5</v>
      </c>
      <c r="AJ474" s="92">
        <f t="shared" si="185"/>
        <v>17908.409555555554</v>
      </c>
      <c r="AK474" s="92">
        <f t="shared" si="186"/>
        <v>214900.91466666665</v>
      </c>
      <c r="AL474" s="92"/>
      <c r="AM474" s="92"/>
      <c r="AN474" s="92"/>
      <c r="AO474" s="92"/>
      <c r="AP474" s="97"/>
      <c r="AQ474" s="94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7"/>
      <c r="BQ474" s="97"/>
      <c r="BR474" s="97"/>
      <c r="BS474" s="97"/>
      <c r="BT474" s="97"/>
      <c r="BU474" s="97"/>
      <c r="BV474" s="97"/>
      <c r="BW474" s="97"/>
      <c r="BX474" s="97"/>
      <c r="BY474" s="97"/>
      <c r="BZ474" s="97"/>
      <c r="CA474" s="97"/>
      <c r="CB474" s="97"/>
      <c r="CC474" s="97"/>
      <c r="CD474" s="97"/>
      <c r="CE474" s="97"/>
      <c r="CF474" s="97"/>
      <c r="CG474" s="97"/>
      <c r="CH474" s="97"/>
      <c r="CI474" s="97"/>
      <c r="CJ474" s="97"/>
      <c r="CK474" s="97"/>
      <c r="CL474" s="97"/>
      <c r="CM474" s="97"/>
      <c r="CN474" s="97"/>
      <c r="CO474" s="97"/>
      <c r="CP474" s="97"/>
      <c r="CQ474" s="97"/>
      <c r="CR474" s="97"/>
      <c r="CS474" s="97"/>
      <c r="CT474" s="97"/>
      <c r="CU474" s="97"/>
      <c r="CV474" s="97"/>
      <c r="CW474" s="97"/>
      <c r="CX474" s="97"/>
      <c r="CY474" s="97"/>
      <c r="CZ474" s="97"/>
      <c r="DA474" s="97"/>
      <c r="DB474" s="97"/>
      <c r="DC474" s="97"/>
      <c r="DD474" s="97"/>
      <c r="DE474" s="97"/>
      <c r="DF474" s="97"/>
      <c r="DG474" s="97"/>
      <c r="DH474" s="97"/>
      <c r="DI474" s="97"/>
      <c r="DJ474" s="97"/>
      <c r="DK474" s="97"/>
      <c r="DL474" s="97"/>
      <c r="DM474" s="97"/>
      <c r="DN474" s="97"/>
      <c r="DO474" s="97"/>
      <c r="DP474" s="97"/>
      <c r="DQ474" s="97"/>
      <c r="DR474" s="97"/>
      <c r="DS474" s="97"/>
      <c r="DT474" s="97"/>
      <c r="DU474" s="97"/>
      <c r="DV474" s="97"/>
      <c r="DW474" s="97"/>
      <c r="DX474" s="97"/>
      <c r="DY474" s="97"/>
      <c r="DZ474" s="97"/>
      <c r="EA474" s="97"/>
      <c r="EB474" s="97"/>
      <c r="EC474" s="97"/>
      <c r="ED474" s="97"/>
      <c r="EE474" s="97"/>
      <c r="EF474" s="97"/>
      <c r="EG474" s="97"/>
      <c r="EH474" s="97"/>
      <c r="EI474" s="97"/>
      <c r="EJ474" s="97"/>
      <c r="EK474" s="97"/>
      <c r="EL474" s="97"/>
      <c r="EM474" s="97"/>
      <c r="EN474" s="97"/>
      <c r="EO474" s="97"/>
      <c r="EP474" s="97"/>
      <c r="EQ474" s="97"/>
      <c r="ER474" s="97"/>
      <c r="ES474" s="97"/>
      <c r="ET474" s="97"/>
      <c r="EU474" s="97"/>
      <c r="EV474" s="97"/>
      <c r="EW474" s="97"/>
      <c r="EX474" s="97"/>
      <c r="EY474" s="97"/>
      <c r="EZ474" s="97"/>
      <c r="FA474" s="97"/>
      <c r="FB474" s="97"/>
      <c r="FC474" s="97"/>
      <c r="FD474" s="97"/>
      <c r="FE474" s="97"/>
      <c r="FF474" s="97"/>
      <c r="FG474" s="97"/>
      <c r="FH474" s="97"/>
      <c r="FI474" s="97"/>
      <c r="FJ474" s="97"/>
      <c r="FK474" s="97"/>
      <c r="FL474" s="97"/>
      <c r="FM474" s="97"/>
      <c r="FN474" s="97"/>
      <c r="FO474" s="97"/>
      <c r="FP474" s="97"/>
      <c r="FQ474" s="97"/>
      <c r="FR474" s="97"/>
      <c r="FS474" s="97"/>
      <c r="FT474" s="97"/>
      <c r="FU474" s="97"/>
      <c r="FV474" s="97"/>
      <c r="FW474" s="97"/>
      <c r="FX474" s="97"/>
      <c r="FY474" s="97"/>
      <c r="FZ474" s="97"/>
      <c r="GA474" s="97"/>
      <c r="GB474" s="97"/>
      <c r="GC474" s="97"/>
      <c r="GD474" s="97"/>
      <c r="GE474" s="97"/>
      <c r="GF474" s="97"/>
      <c r="GG474" s="97"/>
      <c r="GH474" s="97"/>
      <c r="GI474" s="97"/>
      <c r="GJ474" s="97"/>
      <c r="GK474" s="97"/>
      <c r="GL474" s="97"/>
      <c r="GM474" s="97"/>
      <c r="GN474" s="97"/>
      <c r="GO474" s="97"/>
      <c r="GP474" s="97"/>
      <c r="GQ474" s="97"/>
      <c r="GR474" s="97"/>
      <c r="GS474" s="97"/>
      <c r="GT474" s="97"/>
      <c r="GU474" s="97"/>
      <c r="GV474" s="97"/>
      <c r="GW474" s="97"/>
      <c r="GX474" s="97"/>
      <c r="GY474" s="97"/>
      <c r="GZ474" s="97"/>
      <c r="HA474" s="97"/>
      <c r="HB474" s="97"/>
      <c r="HC474" s="97"/>
      <c r="HD474" s="97"/>
      <c r="HE474" s="97"/>
      <c r="HF474" s="97"/>
      <c r="HG474" s="97"/>
      <c r="HH474" s="97"/>
      <c r="HI474" s="97"/>
      <c r="HJ474" s="97"/>
      <c r="HK474" s="97"/>
      <c r="HL474" s="97"/>
      <c r="HM474" s="97"/>
      <c r="HN474" s="97"/>
      <c r="HO474" s="97"/>
      <c r="HP474" s="97"/>
      <c r="HQ474" s="97"/>
      <c r="HR474" s="97"/>
      <c r="HS474" s="97"/>
      <c r="HT474" s="97"/>
      <c r="HU474" s="97"/>
      <c r="HV474" s="97"/>
      <c r="HW474" s="97"/>
      <c r="HX474" s="97"/>
      <c r="HY474" s="97"/>
      <c r="HZ474" s="97"/>
      <c r="IA474" s="97"/>
      <c r="IB474" s="97"/>
      <c r="IC474" s="97"/>
      <c r="ID474" s="97"/>
      <c r="IE474" s="97"/>
      <c r="IF474" s="97"/>
      <c r="IG474" s="97"/>
      <c r="IH474" s="97"/>
      <c r="II474" s="97"/>
      <c r="IJ474" s="97"/>
      <c r="IK474" s="97"/>
      <c r="IL474" s="97"/>
      <c r="IM474" s="97"/>
      <c r="IN474" s="97"/>
      <c r="IO474" s="97"/>
      <c r="IP474" s="97"/>
      <c r="IQ474" s="97"/>
      <c r="IR474" s="97"/>
      <c r="IS474" s="97"/>
      <c r="IT474" s="97"/>
      <c r="IU474" s="97"/>
      <c r="IV474" s="97"/>
      <c r="IW474" s="97"/>
      <c r="IX474" s="97"/>
      <c r="IY474" s="97"/>
      <c r="IZ474" s="97"/>
      <c r="JA474" s="97"/>
      <c r="JB474" s="97"/>
      <c r="JC474" s="97"/>
      <c r="JD474" s="97"/>
      <c r="JE474" s="97"/>
      <c r="JF474" s="97"/>
      <c r="JG474" s="97"/>
      <c r="JH474" s="97"/>
      <c r="JI474" s="97"/>
      <c r="JJ474" s="97"/>
      <c r="JK474" s="97"/>
      <c r="JL474" s="97"/>
      <c r="JM474" s="97"/>
      <c r="JN474" s="97"/>
      <c r="JO474" s="97"/>
      <c r="JP474" s="97"/>
      <c r="JQ474" s="97"/>
      <c r="JR474" s="97"/>
      <c r="JS474" s="97"/>
      <c r="JT474" s="97"/>
      <c r="JU474" s="97"/>
      <c r="JV474" s="97"/>
      <c r="JW474" s="97"/>
      <c r="JX474" s="97"/>
      <c r="JY474" s="97"/>
      <c r="JZ474" s="97"/>
      <c r="KA474" s="97"/>
      <c r="KB474" s="97"/>
      <c r="KC474" s="97"/>
      <c r="KD474" s="97"/>
      <c r="KE474" s="97"/>
      <c r="KF474" s="97"/>
      <c r="KG474" s="97"/>
      <c r="KH474" s="97"/>
      <c r="KI474" s="97"/>
      <c r="KJ474" s="97"/>
      <c r="KK474" s="97"/>
      <c r="KL474" s="97"/>
      <c r="KM474" s="97"/>
      <c r="KN474" s="97"/>
      <c r="KO474" s="97"/>
      <c r="KP474" s="97"/>
      <c r="KQ474" s="97"/>
      <c r="KR474" s="97"/>
      <c r="KS474" s="97"/>
      <c r="KT474" s="97"/>
      <c r="KU474" s="97"/>
      <c r="KV474" s="97"/>
      <c r="KW474" s="97"/>
      <c r="KX474" s="97"/>
      <c r="KY474" s="97"/>
      <c r="KZ474" s="97"/>
      <c r="LA474" s="97"/>
      <c r="LB474" s="97"/>
      <c r="LC474" s="97"/>
      <c r="LD474" s="97"/>
      <c r="LE474" s="97"/>
      <c r="LF474" s="97"/>
      <c r="LG474" s="97"/>
      <c r="LH474" s="97"/>
      <c r="LI474" s="97"/>
      <c r="LJ474" s="97"/>
      <c r="LK474" s="97"/>
      <c r="LL474" s="97"/>
      <c r="LM474" s="97"/>
      <c r="LN474" s="97"/>
      <c r="LO474" s="97"/>
      <c r="LP474" s="97"/>
      <c r="LQ474" s="97"/>
      <c r="LR474" s="97"/>
      <c r="LS474" s="97"/>
      <c r="LT474" s="97"/>
      <c r="LU474" s="97"/>
      <c r="LV474" s="97"/>
      <c r="LW474" s="97"/>
      <c r="LX474" s="97"/>
      <c r="LY474" s="97"/>
      <c r="LZ474" s="97"/>
      <c r="MA474" s="97"/>
      <c r="MB474" s="97"/>
      <c r="MC474" s="97"/>
      <c r="MD474" s="97"/>
      <c r="ME474" s="97"/>
      <c r="MF474" s="97"/>
      <c r="MG474" s="97"/>
      <c r="MH474" s="97"/>
      <c r="MI474" s="97"/>
      <c r="MJ474" s="97"/>
      <c r="MK474" s="97"/>
      <c r="ML474" s="97"/>
      <c r="MM474" s="97"/>
      <c r="MN474" s="97"/>
      <c r="MO474" s="97"/>
      <c r="MP474" s="97"/>
      <c r="MQ474" s="97"/>
      <c r="MR474" s="97"/>
      <c r="MS474" s="97"/>
      <c r="MT474" s="97"/>
      <c r="MU474" s="97"/>
      <c r="MV474" s="97"/>
      <c r="MW474" s="97"/>
      <c r="MX474" s="97"/>
      <c r="MY474" s="97"/>
      <c r="MZ474" s="97"/>
      <c r="NA474" s="97"/>
      <c r="NB474" s="97"/>
      <c r="NC474" s="97"/>
      <c r="ND474" s="97"/>
      <c r="NE474" s="97"/>
      <c r="NF474" s="97"/>
      <c r="NG474" s="97"/>
      <c r="NH474" s="97"/>
      <c r="NI474" s="97"/>
      <c r="NJ474" s="97"/>
      <c r="NK474" s="97"/>
      <c r="NL474" s="97"/>
      <c r="NM474" s="97"/>
      <c r="NN474" s="97"/>
      <c r="NO474" s="97"/>
      <c r="NP474" s="97"/>
      <c r="NQ474" s="97"/>
      <c r="NR474" s="97"/>
      <c r="NS474" s="97"/>
      <c r="NT474" s="97"/>
      <c r="NU474" s="97"/>
      <c r="NV474" s="97"/>
      <c r="NW474" s="97"/>
      <c r="NX474" s="97"/>
      <c r="NY474" s="97"/>
      <c r="NZ474" s="97"/>
      <c r="OA474" s="97"/>
      <c r="OB474" s="97"/>
      <c r="OC474" s="97"/>
      <c r="OD474" s="97"/>
      <c r="OE474" s="97"/>
      <c r="OF474" s="97"/>
      <c r="OG474" s="97"/>
      <c r="OH474" s="97"/>
      <c r="OI474" s="97"/>
      <c r="OJ474" s="97"/>
      <c r="OK474" s="97"/>
      <c r="OL474" s="97"/>
      <c r="OM474" s="97"/>
      <c r="ON474" s="97"/>
      <c r="OO474" s="97"/>
      <c r="OP474" s="97"/>
      <c r="OQ474" s="97"/>
      <c r="OR474" s="97"/>
      <c r="OS474" s="97"/>
      <c r="OT474" s="97"/>
      <c r="OU474" s="97"/>
      <c r="OV474" s="97"/>
      <c r="OW474" s="97"/>
      <c r="OX474" s="97"/>
      <c r="OY474" s="97"/>
      <c r="OZ474" s="97"/>
      <c r="PA474" s="97"/>
      <c r="PB474" s="97"/>
      <c r="PC474" s="97"/>
      <c r="PD474" s="97"/>
      <c r="PE474" s="97"/>
      <c r="PF474" s="97"/>
      <c r="PG474" s="97"/>
      <c r="PH474" s="97"/>
      <c r="PI474" s="97"/>
      <c r="PJ474" s="97"/>
      <c r="PK474" s="97"/>
      <c r="PL474" s="97"/>
      <c r="PM474" s="97"/>
      <c r="PN474" s="97"/>
      <c r="PO474" s="97"/>
      <c r="PP474" s="97"/>
      <c r="PQ474" s="97"/>
      <c r="PR474" s="97"/>
      <c r="PS474" s="97"/>
      <c r="PT474" s="97"/>
      <c r="PU474" s="97"/>
      <c r="PV474" s="97"/>
      <c r="PW474" s="97"/>
      <c r="PX474" s="97"/>
      <c r="PY474" s="97"/>
      <c r="PZ474" s="97"/>
      <c r="QA474" s="97"/>
      <c r="QB474" s="97"/>
      <c r="QC474" s="97"/>
      <c r="QD474" s="97"/>
      <c r="QE474" s="97"/>
      <c r="QF474" s="97"/>
      <c r="QG474" s="97"/>
      <c r="QH474" s="97"/>
      <c r="QI474" s="97"/>
      <c r="QJ474" s="97"/>
      <c r="QK474" s="97"/>
      <c r="QL474" s="97"/>
      <c r="QM474" s="97"/>
      <c r="QN474" s="97"/>
      <c r="QO474" s="97"/>
      <c r="QP474" s="97"/>
      <c r="QQ474" s="97"/>
      <c r="QR474" s="97"/>
      <c r="QS474" s="97"/>
      <c r="QT474" s="97"/>
      <c r="QU474" s="97"/>
      <c r="QV474" s="97"/>
      <c r="QW474" s="97"/>
      <c r="QX474" s="97"/>
      <c r="QY474" s="97"/>
      <c r="QZ474" s="97"/>
      <c r="RA474" s="97"/>
      <c r="RB474" s="97"/>
      <c r="RC474" s="97"/>
      <c r="RD474" s="97"/>
      <c r="RE474" s="97"/>
      <c r="RF474" s="97"/>
      <c r="RG474" s="97"/>
      <c r="RH474" s="97"/>
      <c r="RI474" s="97"/>
      <c r="RJ474" s="97"/>
      <c r="RK474" s="97"/>
      <c r="RL474" s="97"/>
      <c r="RM474" s="97"/>
      <c r="RN474" s="97"/>
      <c r="RO474" s="97"/>
      <c r="RP474" s="97"/>
      <c r="RQ474" s="97"/>
      <c r="RR474" s="97"/>
      <c r="RS474" s="97"/>
      <c r="RT474" s="97"/>
      <c r="RU474" s="97"/>
      <c r="RV474" s="97"/>
      <c r="RW474" s="97"/>
      <c r="RX474" s="97"/>
      <c r="RY474" s="97"/>
      <c r="RZ474" s="97"/>
      <c r="SA474" s="97"/>
      <c r="SB474" s="97"/>
      <c r="SC474" s="97"/>
      <c r="SD474" s="97"/>
      <c r="SE474" s="97"/>
      <c r="SF474" s="97"/>
      <c r="SG474" s="97"/>
      <c r="SH474" s="97"/>
      <c r="SI474" s="97"/>
      <c r="SJ474" s="97"/>
      <c r="SK474" s="97"/>
      <c r="SL474" s="97"/>
      <c r="SM474" s="97"/>
      <c r="SN474" s="97"/>
      <c r="SO474" s="97"/>
      <c r="SP474" s="97"/>
      <c r="SQ474" s="97"/>
      <c r="SR474" s="97"/>
      <c r="SS474" s="97"/>
      <c r="ST474" s="97"/>
      <c r="SU474" s="97"/>
      <c r="SV474" s="97"/>
      <c r="SW474" s="97"/>
      <c r="SX474" s="97"/>
      <c r="SY474" s="97"/>
      <c r="SZ474" s="97"/>
      <c r="TA474" s="97"/>
      <c r="TB474" s="97"/>
      <c r="TC474" s="97"/>
      <c r="TD474" s="97"/>
      <c r="TE474" s="97"/>
      <c r="TF474" s="97"/>
      <c r="TG474" s="97"/>
      <c r="TH474" s="97"/>
      <c r="TI474" s="97"/>
      <c r="TJ474" s="97"/>
      <c r="TK474" s="97"/>
      <c r="TL474" s="97"/>
      <c r="TM474" s="97"/>
      <c r="TN474" s="97"/>
      <c r="TO474" s="97"/>
      <c r="TP474" s="97"/>
      <c r="TQ474" s="97"/>
      <c r="TR474" s="97"/>
      <c r="TS474" s="97"/>
      <c r="TT474" s="97"/>
      <c r="TU474" s="97"/>
      <c r="TV474" s="97"/>
      <c r="TW474" s="97"/>
      <c r="TX474" s="97"/>
      <c r="TY474" s="97"/>
      <c r="TZ474" s="97"/>
      <c r="UA474" s="97"/>
      <c r="UB474" s="97"/>
      <c r="UC474" s="97"/>
      <c r="UD474" s="97"/>
      <c r="UE474" s="97"/>
      <c r="UF474" s="97"/>
      <c r="UG474" s="97"/>
      <c r="UH474" s="97"/>
      <c r="UI474" s="97"/>
      <c r="UJ474" s="97"/>
      <c r="UK474" s="97"/>
      <c r="UL474" s="97"/>
      <c r="UM474" s="97"/>
      <c r="UN474" s="97"/>
      <c r="UO474" s="97"/>
      <c r="UP474" s="97"/>
      <c r="UQ474" s="97"/>
      <c r="UR474" s="97"/>
      <c r="US474" s="97"/>
      <c r="UT474" s="97"/>
      <c r="UU474" s="97"/>
      <c r="UV474" s="97"/>
      <c r="UW474" s="97"/>
      <c r="UX474" s="97"/>
      <c r="UY474" s="97"/>
      <c r="UZ474" s="97"/>
      <c r="VA474" s="97"/>
      <c r="VB474" s="97"/>
      <c r="VC474" s="97"/>
      <c r="VD474" s="97"/>
      <c r="VE474" s="97"/>
      <c r="VF474" s="97"/>
    </row>
    <row r="475" spans="1:578" s="98" customFormat="1" ht="15">
      <c r="A475" s="84">
        <v>101</v>
      </c>
      <c r="B475" s="29" t="s">
        <v>43</v>
      </c>
      <c r="C475" s="85" t="s">
        <v>44</v>
      </c>
      <c r="D475" s="86">
        <v>203</v>
      </c>
      <c r="E475" s="85" t="s">
        <v>45</v>
      </c>
      <c r="F475" s="29" t="s">
        <v>46</v>
      </c>
      <c r="G475" s="29" t="s">
        <v>1134</v>
      </c>
      <c r="H475" s="26" t="s">
        <v>1135</v>
      </c>
      <c r="I475" s="89">
        <v>42932</v>
      </c>
      <c r="J475" s="90" t="s">
        <v>251</v>
      </c>
      <c r="K475" s="90"/>
      <c r="L475" s="88">
        <v>40</v>
      </c>
      <c r="M475" s="88" t="s">
        <v>54</v>
      </c>
      <c r="N475" s="88" t="s">
        <v>59</v>
      </c>
      <c r="O475" s="36" t="s">
        <v>252</v>
      </c>
      <c r="P475" s="87" t="s">
        <v>1190</v>
      </c>
      <c r="Q475" s="87" t="s">
        <v>1150</v>
      </c>
      <c r="R475" s="88">
        <v>1</v>
      </c>
      <c r="S475" s="92">
        <v>10419</v>
      </c>
      <c r="T475" s="92">
        <v>600</v>
      </c>
      <c r="U475" s="92"/>
      <c r="V475" s="91">
        <f t="shared" si="176"/>
        <v>11019</v>
      </c>
      <c r="W475" s="92"/>
      <c r="X475" s="92"/>
      <c r="Y475" s="92">
        <f t="shared" si="177"/>
        <v>11019</v>
      </c>
      <c r="Z475" s="92">
        <v>788</v>
      </c>
      <c r="AA475" s="92">
        <v>468</v>
      </c>
      <c r="AB475" s="93"/>
      <c r="AC475" s="92">
        <f t="shared" si="178"/>
        <v>1928.3249999999998</v>
      </c>
      <c r="AD475" s="92">
        <f t="shared" si="179"/>
        <v>330.57</v>
      </c>
      <c r="AE475" s="92">
        <f t="shared" si="180"/>
        <v>561.96899999999994</v>
      </c>
      <c r="AF475" s="92">
        <f t="shared" si="181"/>
        <v>220.38</v>
      </c>
      <c r="AG475" s="92">
        <f t="shared" si="182"/>
        <v>2045.8333333333335</v>
      </c>
      <c r="AH475" s="92">
        <f t="shared" si="183"/>
        <v>20458.333333333336</v>
      </c>
      <c r="AI475" s="92">
        <f t="shared" si="184"/>
        <v>6137.5</v>
      </c>
      <c r="AJ475" s="92">
        <f t="shared" si="185"/>
        <v>17703.049555555554</v>
      </c>
      <c r="AK475" s="92">
        <f t="shared" si="186"/>
        <v>212436.59466666664</v>
      </c>
      <c r="AL475" s="92"/>
      <c r="AM475" s="92"/>
      <c r="AN475" s="92"/>
      <c r="AO475" s="92"/>
      <c r="AP475" s="97"/>
      <c r="AQ475" s="94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7"/>
      <c r="BQ475" s="97"/>
      <c r="BR475" s="97"/>
      <c r="BS475" s="97"/>
      <c r="BT475" s="97"/>
      <c r="BU475" s="97"/>
      <c r="BV475" s="97"/>
      <c r="BW475" s="97"/>
      <c r="BX475" s="97"/>
      <c r="BY475" s="97"/>
      <c r="BZ475" s="97"/>
      <c r="CA475" s="97"/>
      <c r="CB475" s="97"/>
      <c r="CC475" s="97"/>
      <c r="CD475" s="97"/>
      <c r="CE475" s="97"/>
      <c r="CF475" s="97"/>
      <c r="CG475" s="97"/>
      <c r="CH475" s="97"/>
      <c r="CI475" s="97"/>
      <c r="CJ475" s="97"/>
      <c r="CK475" s="97"/>
      <c r="CL475" s="97"/>
      <c r="CM475" s="97"/>
      <c r="CN475" s="97"/>
      <c r="CO475" s="97"/>
      <c r="CP475" s="97"/>
      <c r="CQ475" s="97"/>
      <c r="CR475" s="97"/>
      <c r="CS475" s="97"/>
      <c r="CT475" s="97"/>
      <c r="CU475" s="97"/>
      <c r="CV475" s="97"/>
      <c r="CW475" s="97"/>
      <c r="CX475" s="97"/>
      <c r="CY475" s="97"/>
      <c r="CZ475" s="97"/>
      <c r="DA475" s="97"/>
      <c r="DB475" s="97"/>
      <c r="DC475" s="97"/>
      <c r="DD475" s="97"/>
      <c r="DE475" s="97"/>
      <c r="DF475" s="97"/>
      <c r="DG475" s="97"/>
      <c r="DH475" s="97"/>
      <c r="DI475" s="97"/>
      <c r="DJ475" s="97"/>
      <c r="DK475" s="97"/>
      <c r="DL475" s="97"/>
      <c r="DM475" s="97"/>
      <c r="DN475" s="97"/>
      <c r="DO475" s="97"/>
      <c r="DP475" s="97"/>
      <c r="DQ475" s="97"/>
      <c r="DR475" s="97"/>
      <c r="DS475" s="97"/>
      <c r="DT475" s="97"/>
      <c r="DU475" s="97"/>
      <c r="DV475" s="97"/>
      <c r="DW475" s="97"/>
      <c r="DX475" s="97"/>
      <c r="DY475" s="97"/>
      <c r="DZ475" s="97"/>
      <c r="EA475" s="97"/>
      <c r="EB475" s="97"/>
      <c r="EC475" s="97"/>
      <c r="ED475" s="97"/>
      <c r="EE475" s="97"/>
      <c r="EF475" s="97"/>
      <c r="EG475" s="97"/>
      <c r="EH475" s="97"/>
      <c r="EI475" s="97"/>
      <c r="EJ475" s="97"/>
      <c r="EK475" s="97"/>
      <c r="EL475" s="97"/>
      <c r="EM475" s="97"/>
      <c r="EN475" s="97"/>
      <c r="EO475" s="97"/>
      <c r="EP475" s="97"/>
      <c r="EQ475" s="97"/>
      <c r="ER475" s="97"/>
      <c r="ES475" s="97"/>
      <c r="ET475" s="97"/>
      <c r="EU475" s="97"/>
      <c r="EV475" s="97"/>
      <c r="EW475" s="97"/>
      <c r="EX475" s="97"/>
      <c r="EY475" s="97"/>
      <c r="EZ475" s="97"/>
      <c r="FA475" s="97"/>
      <c r="FB475" s="97"/>
      <c r="FC475" s="97"/>
      <c r="FD475" s="97"/>
      <c r="FE475" s="97"/>
      <c r="FF475" s="97"/>
      <c r="FG475" s="97"/>
      <c r="FH475" s="97"/>
      <c r="FI475" s="97"/>
      <c r="FJ475" s="97"/>
      <c r="FK475" s="97"/>
      <c r="FL475" s="97"/>
      <c r="FM475" s="97"/>
      <c r="FN475" s="97"/>
      <c r="FO475" s="97"/>
      <c r="FP475" s="97"/>
      <c r="FQ475" s="97"/>
      <c r="FR475" s="97"/>
      <c r="FS475" s="97"/>
      <c r="FT475" s="97"/>
      <c r="FU475" s="97"/>
      <c r="FV475" s="97"/>
      <c r="FW475" s="97"/>
      <c r="FX475" s="97"/>
      <c r="FY475" s="97"/>
      <c r="FZ475" s="97"/>
      <c r="GA475" s="97"/>
      <c r="GB475" s="97"/>
      <c r="GC475" s="97"/>
      <c r="GD475" s="97"/>
      <c r="GE475" s="97"/>
      <c r="GF475" s="97"/>
      <c r="GG475" s="97"/>
      <c r="GH475" s="97"/>
      <c r="GI475" s="97"/>
      <c r="GJ475" s="97"/>
      <c r="GK475" s="97"/>
      <c r="GL475" s="97"/>
      <c r="GM475" s="97"/>
      <c r="GN475" s="97"/>
      <c r="GO475" s="97"/>
      <c r="GP475" s="97"/>
      <c r="GQ475" s="97"/>
      <c r="GR475" s="97"/>
      <c r="GS475" s="97"/>
      <c r="GT475" s="97"/>
      <c r="GU475" s="97"/>
      <c r="GV475" s="97"/>
      <c r="GW475" s="97"/>
      <c r="GX475" s="97"/>
      <c r="GY475" s="97"/>
      <c r="GZ475" s="97"/>
      <c r="HA475" s="97"/>
      <c r="HB475" s="97"/>
      <c r="HC475" s="97"/>
      <c r="HD475" s="97"/>
      <c r="HE475" s="97"/>
      <c r="HF475" s="97"/>
      <c r="HG475" s="97"/>
      <c r="HH475" s="97"/>
      <c r="HI475" s="97"/>
      <c r="HJ475" s="97"/>
      <c r="HK475" s="97"/>
      <c r="HL475" s="97"/>
      <c r="HM475" s="97"/>
      <c r="HN475" s="97"/>
      <c r="HO475" s="97"/>
      <c r="HP475" s="97"/>
      <c r="HQ475" s="97"/>
      <c r="HR475" s="97"/>
      <c r="HS475" s="97"/>
      <c r="HT475" s="97"/>
      <c r="HU475" s="97"/>
      <c r="HV475" s="97"/>
      <c r="HW475" s="97"/>
      <c r="HX475" s="97"/>
      <c r="HY475" s="97"/>
      <c r="HZ475" s="97"/>
      <c r="IA475" s="97"/>
      <c r="IB475" s="97"/>
      <c r="IC475" s="97"/>
      <c r="ID475" s="97"/>
      <c r="IE475" s="97"/>
      <c r="IF475" s="97"/>
      <c r="IG475" s="97"/>
      <c r="IH475" s="97"/>
      <c r="II475" s="97"/>
      <c r="IJ475" s="97"/>
      <c r="IK475" s="97"/>
      <c r="IL475" s="97"/>
      <c r="IM475" s="97"/>
      <c r="IN475" s="97"/>
      <c r="IO475" s="97"/>
      <c r="IP475" s="97"/>
      <c r="IQ475" s="97"/>
      <c r="IR475" s="97"/>
      <c r="IS475" s="97"/>
      <c r="IT475" s="97"/>
      <c r="IU475" s="97"/>
      <c r="IV475" s="97"/>
      <c r="IW475" s="97"/>
      <c r="IX475" s="97"/>
      <c r="IY475" s="97"/>
      <c r="IZ475" s="97"/>
      <c r="JA475" s="97"/>
      <c r="JB475" s="97"/>
      <c r="JC475" s="97"/>
      <c r="JD475" s="97"/>
      <c r="JE475" s="97"/>
      <c r="JF475" s="97"/>
      <c r="JG475" s="97"/>
      <c r="JH475" s="97"/>
      <c r="JI475" s="97"/>
      <c r="JJ475" s="97"/>
      <c r="JK475" s="97"/>
      <c r="JL475" s="97"/>
      <c r="JM475" s="97"/>
      <c r="JN475" s="97"/>
      <c r="JO475" s="97"/>
      <c r="JP475" s="97"/>
      <c r="JQ475" s="97"/>
      <c r="JR475" s="97"/>
      <c r="JS475" s="97"/>
      <c r="JT475" s="97"/>
      <c r="JU475" s="97"/>
      <c r="JV475" s="97"/>
      <c r="JW475" s="97"/>
      <c r="JX475" s="97"/>
      <c r="JY475" s="97"/>
      <c r="JZ475" s="97"/>
      <c r="KA475" s="97"/>
      <c r="KB475" s="97"/>
      <c r="KC475" s="97"/>
      <c r="KD475" s="97"/>
      <c r="KE475" s="97"/>
      <c r="KF475" s="97"/>
      <c r="KG475" s="97"/>
      <c r="KH475" s="97"/>
      <c r="KI475" s="97"/>
      <c r="KJ475" s="97"/>
      <c r="KK475" s="97"/>
      <c r="KL475" s="97"/>
      <c r="KM475" s="97"/>
      <c r="KN475" s="97"/>
      <c r="KO475" s="97"/>
      <c r="KP475" s="97"/>
      <c r="KQ475" s="97"/>
      <c r="KR475" s="97"/>
      <c r="KS475" s="97"/>
      <c r="KT475" s="97"/>
      <c r="KU475" s="97"/>
      <c r="KV475" s="97"/>
      <c r="KW475" s="97"/>
      <c r="KX475" s="97"/>
      <c r="KY475" s="97"/>
      <c r="KZ475" s="97"/>
      <c r="LA475" s="97"/>
      <c r="LB475" s="97"/>
      <c r="LC475" s="97"/>
      <c r="LD475" s="97"/>
      <c r="LE475" s="97"/>
      <c r="LF475" s="97"/>
      <c r="LG475" s="97"/>
      <c r="LH475" s="97"/>
      <c r="LI475" s="97"/>
      <c r="LJ475" s="97"/>
      <c r="LK475" s="97"/>
      <c r="LL475" s="97"/>
      <c r="LM475" s="97"/>
      <c r="LN475" s="97"/>
      <c r="LO475" s="97"/>
      <c r="LP475" s="97"/>
      <c r="LQ475" s="97"/>
      <c r="LR475" s="97"/>
      <c r="LS475" s="97"/>
      <c r="LT475" s="97"/>
      <c r="LU475" s="97"/>
      <c r="LV475" s="97"/>
      <c r="LW475" s="97"/>
      <c r="LX475" s="97"/>
      <c r="LY475" s="97"/>
      <c r="LZ475" s="97"/>
      <c r="MA475" s="97"/>
      <c r="MB475" s="97"/>
      <c r="MC475" s="97"/>
      <c r="MD475" s="97"/>
      <c r="ME475" s="97"/>
      <c r="MF475" s="97"/>
      <c r="MG475" s="97"/>
      <c r="MH475" s="97"/>
      <c r="MI475" s="97"/>
      <c r="MJ475" s="97"/>
      <c r="MK475" s="97"/>
      <c r="ML475" s="97"/>
      <c r="MM475" s="97"/>
      <c r="MN475" s="97"/>
      <c r="MO475" s="97"/>
      <c r="MP475" s="97"/>
      <c r="MQ475" s="97"/>
      <c r="MR475" s="97"/>
      <c r="MS475" s="97"/>
      <c r="MT475" s="97"/>
      <c r="MU475" s="97"/>
      <c r="MV475" s="97"/>
      <c r="MW475" s="97"/>
      <c r="MX475" s="97"/>
      <c r="MY475" s="97"/>
      <c r="MZ475" s="97"/>
      <c r="NA475" s="97"/>
      <c r="NB475" s="97"/>
      <c r="NC475" s="97"/>
      <c r="ND475" s="97"/>
      <c r="NE475" s="97"/>
      <c r="NF475" s="97"/>
      <c r="NG475" s="97"/>
      <c r="NH475" s="97"/>
      <c r="NI475" s="97"/>
      <c r="NJ475" s="97"/>
      <c r="NK475" s="97"/>
      <c r="NL475" s="97"/>
      <c r="NM475" s="97"/>
      <c r="NN475" s="97"/>
      <c r="NO475" s="97"/>
      <c r="NP475" s="97"/>
      <c r="NQ475" s="97"/>
      <c r="NR475" s="97"/>
      <c r="NS475" s="97"/>
      <c r="NT475" s="97"/>
      <c r="NU475" s="97"/>
      <c r="NV475" s="97"/>
      <c r="NW475" s="97"/>
      <c r="NX475" s="97"/>
      <c r="NY475" s="97"/>
      <c r="NZ475" s="97"/>
      <c r="OA475" s="97"/>
      <c r="OB475" s="97"/>
      <c r="OC475" s="97"/>
      <c r="OD475" s="97"/>
      <c r="OE475" s="97"/>
      <c r="OF475" s="97"/>
      <c r="OG475" s="97"/>
      <c r="OH475" s="97"/>
      <c r="OI475" s="97"/>
      <c r="OJ475" s="97"/>
      <c r="OK475" s="97"/>
      <c r="OL475" s="97"/>
      <c r="OM475" s="97"/>
      <c r="ON475" s="97"/>
      <c r="OO475" s="97"/>
      <c r="OP475" s="97"/>
      <c r="OQ475" s="97"/>
      <c r="OR475" s="97"/>
      <c r="OS475" s="97"/>
      <c r="OT475" s="97"/>
      <c r="OU475" s="97"/>
      <c r="OV475" s="97"/>
      <c r="OW475" s="97"/>
      <c r="OX475" s="97"/>
      <c r="OY475" s="97"/>
      <c r="OZ475" s="97"/>
      <c r="PA475" s="97"/>
      <c r="PB475" s="97"/>
      <c r="PC475" s="97"/>
      <c r="PD475" s="97"/>
      <c r="PE475" s="97"/>
      <c r="PF475" s="97"/>
      <c r="PG475" s="97"/>
      <c r="PH475" s="97"/>
      <c r="PI475" s="97"/>
      <c r="PJ475" s="97"/>
      <c r="PK475" s="97"/>
      <c r="PL475" s="97"/>
      <c r="PM475" s="97"/>
      <c r="PN475" s="97"/>
      <c r="PO475" s="97"/>
      <c r="PP475" s="97"/>
      <c r="PQ475" s="97"/>
      <c r="PR475" s="97"/>
      <c r="PS475" s="97"/>
      <c r="PT475" s="97"/>
      <c r="PU475" s="97"/>
      <c r="PV475" s="97"/>
      <c r="PW475" s="97"/>
      <c r="PX475" s="97"/>
      <c r="PY475" s="97"/>
      <c r="PZ475" s="97"/>
      <c r="QA475" s="97"/>
      <c r="QB475" s="97"/>
      <c r="QC475" s="97"/>
      <c r="QD475" s="97"/>
      <c r="QE475" s="97"/>
      <c r="QF475" s="97"/>
      <c r="QG475" s="97"/>
      <c r="QH475" s="97"/>
      <c r="QI475" s="97"/>
      <c r="QJ475" s="97"/>
      <c r="QK475" s="97"/>
      <c r="QL475" s="97"/>
      <c r="QM475" s="97"/>
      <c r="QN475" s="97"/>
      <c r="QO475" s="97"/>
      <c r="QP475" s="97"/>
      <c r="QQ475" s="97"/>
      <c r="QR475" s="97"/>
      <c r="QS475" s="97"/>
      <c r="QT475" s="97"/>
      <c r="QU475" s="97"/>
      <c r="QV475" s="97"/>
      <c r="QW475" s="97"/>
      <c r="QX475" s="97"/>
      <c r="QY475" s="97"/>
      <c r="QZ475" s="97"/>
      <c r="RA475" s="97"/>
      <c r="RB475" s="97"/>
      <c r="RC475" s="97"/>
      <c r="RD475" s="97"/>
      <c r="RE475" s="97"/>
      <c r="RF475" s="97"/>
      <c r="RG475" s="97"/>
      <c r="RH475" s="97"/>
      <c r="RI475" s="97"/>
      <c r="RJ475" s="97"/>
      <c r="RK475" s="97"/>
      <c r="RL475" s="97"/>
      <c r="RM475" s="97"/>
      <c r="RN475" s="97"/>
      <c r="RO475" s="97"/>
      <c r="RP475" s="97"/>
      <c r="RQ475" s="97"/>
      <c r="RR475" s="97"/>
      <c r="RS475" s="97"/>
      <c r="RT475" s="97"/>
      <c r="RU475" s="97"/>
      <c r="RV475" s="97"/>
      <c r="RW475" s="97"/>
      <c r="RX475" s="97"/>
      <c r="RY475" s="97"/>
      <c r="RZ475" s="97"/>
      <c r="SA475" s="97"/>
      <c r="SB475" s="97"/>
      <c r="SC475" s="97"/>
      <c r="SD475" s="97"/>
      <c r="SE475" s="97"/>
      <c r="SF475" s="97"/>
      <c r="SG475" s="97"/>
      <c r="SH475" s="97"/>
      <c r="SI475" s="97"/>
      <c r="SJ475" s="97"/>
      <c r="SK475" s="97"/>
      <c r="SL475" s="97"/>
      <c r="SM475" s="97"/>
      <c r="SN475" s="97"/>
      <c r="SO475" s="97"/>
      <c r="SP475" s="97"/>
      <c r="SQ475" s="97"/>
      <c r="SR475" s="97"/>
      <c r="SS475" s="97"/>
      <c r="ST475" s="97"/>
      <c r="SU475" s="97"/>
      <c r="SV475" s="97"/>
      <c r="SW475" s="97"/>
      <c r="SX475" s="97"/>
      <c r="SY475" s="97"/>
      <c r="SZ475" s="97"/>
      <c r="TA475" s="97"/>
      <c r="TB475" s="97"/>
      <c r="TC475" s="97"/>
      <c r="TD475" s="97"/>
      <c r="TE475" s="97"/>
      <c r="TF475" s="97"/>
      <c r="TG475" s="97"/>
      <c r="TH475" s="97"/>
      <c r="TI475" s="97"/>
      <c r="TJ475" s="97"/>
      <c r="TK475" s="97"/>
      <c r="TL475" s="97"/>
      <c r="TM475" s="97"/>
      <c r="TN475" s="97"/>
      <c r="TO475" s="97"/>
      <c r="TP475" s="97"/>
      <c r="TQ475" s="97"/>
      <c r="TR475" s="97"/>
      <c r="TS475" s="97"/>
      <c r="TT475" s="97"/>
      <c r="TU475" s="97"/>
      <c r="TV475" s="97"/>
      <c r="TW475" s="97"/>
      <c r="TX475" s="97"/>
      <c r="TY475" s="97"/>
      <c r="TZ475" s="97"/>
      <c r="UA475" s="97"/>
      <c r="UB475" s="97"/>
      <c r="UC475" s="97"/>
      <c r="UD475" s="97"/>
      <c r="UE475" s="97"/>
      <c r="UF475" s="97"/>
      <c r="UG475" s="97"/>
      <c r="UH475" s="97"/>
      <c r="UI475" s="97"/>
      <c r="UJ475" s="97"/>
      <c r="UK475" s="97"/>
      <c r="UL475" s="97"/>
      <c r="UM475" s="97"/>
      <c r="UN475" s="97"/>
      <c r="UO475" s="97"/>
      <c r="UP475" s="97"/>
      <c r="UQ475" s="97"/>
      <c r="UR475" s="97"/>
      <c r="US475" s="97"/>
      <c r="UT475" s="97"/>
      <c r="UU475" s="97"/>
      <c r="UV475" s="97"/>
      <c r="UW475" s="97"/>
      <c r="UX475" s="97"/>
      <c r="UY475" s="97"/>
      <c r="UZ475" s="97"/>
      <c r="VA475" s="97"/>
      <c r="VB475" s="97"/>
      <c r="VC475" s="97"/>
      <c r="VD475" s="97"/>
      <c r="VE475" s="97"/>
      <c r="VF475" s="97"/>
    </row>
    <row r="476" spans="1:578" s="98" customFormat="1" ht="15">
      <c r="A476" s="84">
        <v>102</v>
      </c>
      <c r="B476" s="29" t="s">
        <v>43</v>
      </c>
      <c r="C476" s="85" t="s">
        <v>44</v>
      </c>
      <c r="D476" s="86">
        <v>203</v>
      </c>
      <c r="E476" s="85" t="s">
        <v>45</v>
      </c>
      <c r="F476" s="29" t="s">
        <v>46</v>
      </c>
      <c r="G476" s="29" t="s">
        <v>1136</v>
      </c>
      <c r="H476" s="26" t="s">
        <v>1137</v>
      </c>
      <c r="I476" s="89">
        <v>40507</v>
      </c>
      <c r="J476" s="90" t="s">
        <v>251</v>
      </c>
      <c r="K476" s="90"/>
      <c r="L476" s="88">
        <v>40</v>
      </c>
      <c r="M476" s="88" t="s">
        <v>54</v>
      </c>
      <c r="N476" s="88" t="s">
        <v>59</v>
      </c>
      <c r="O476" s="36" t="s">
        <v>252</v>
      </c>
      <c r="P476" s="87" t="s">
        <v>1190</v>
      </c>
      <c r="Q476" s="87" t="s">
        <v>1150</v>
      </c>
      <c r="R476" s="88">
        <v>1</v>
      </c>
      <c r="S476" s="92">
        <v>10419</v>
      </c>
      <c r="T476" s="92">
        <v>600</v>
      </c>
      <c r="U476" s="92"/>
      <c r="V476" s="91">
        <f t="shared" si="176"/>
        <v>11019</v>
      </c>
      <c r="W476" s="92"/>
      <c r="X476" s="92"/>
      <c r="Y476" s="92">
        <f t="shared" si="177"/>
        <v>11019</v>
      </c>
      <c r="Z476" s="92">
        <v>788</v>
      </c>
      <c r="AA476" s="92">
        <v>468</v>
      </c>
      <c r="AB476" s="93">
        <f>102.68*2</f>
        <v>205.36</v>
      </c>
      <c r="AC476" s="92">
        <f t="shared" si="178"/>
        <v>1928.3249999999998</v>
      </c>
      <c r="AD476" s="92">
        <f t="shared" si="179"/>
        <v>330.57</v>
      </c>
      <c r="AE476" s="92">
        <f t="shared" si="180"/>
        <v>561.96899999999994</v>
      </c>
      <c r="AF476" s="92">
        <f t="shared" si="181"/>
        <v>220.38</v>
      </c>
      <c r="AG476" s="92">
        <f t="shared" si="182"/>
        <v>2045.8333333333335</v>
      </c>
      <c r="AH476" s="92">
        <f t="shared" si="183"/>
        <v>20458.333333333336</v>
      </c>
      <c r="AI476" s="92">
        <f t="shared" si="184"/>
        <v>6137.5</v>
      </c>
      <c r="AJ476" s="92">
        <f t="shared" si="185"/>
        <v>17908.409555555554</v>
      </c>
      <c r="AK476" s="92">
        <f t="shared" si="186"/>
        <v>214900.91466666665</v>
      </c>
      <c r="AL476" s="92"/>
      <c r="AM476" s="92"/>
      <c r="AN476" s="92"/>
      <c r="AO476" s="92"/>
      <c r="AP476" s="97"/>
      <c r="AQ476" s="94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  <c r="CF476" s="97"/>
      <c r="CG476" s="97"/>
      <c r="CH476" s="97"/>
      <c r="CI476" s="97"/>
      <c r="CJ476" s="97"/>
      <c r="CK476" s="97"/>
      <c r="CL476" s="97"/>
      <c r="CM476" s="97"/>
      <c r="CN476" s="97"/>
      <c r="CO476" s="97"/>
      <c r="CP476" s="97"/>
      <c r="CQ476" s="97"/>
      <c r="CR476" s="97"/>
      <c r="CS476" s="97"/>
      <c r="CT476" s="97"/>
      <c r="CU476" s="97"/>
      <c r="CV476" s="97"/>
      <c r="CW476" s="97"/>
      <c r="CX476" s="97"/>
      <c r="CY476" s="97"/>
      <c r="CZ476" s="97"/>
      <c r="DA476" s="97"/>
      <c r="DB476" s="97"/>
      <c r="DC476" s="97"/>
      <c r="DD476" s="97"/>
      <c r="DE476" s="97"/>
      <c r="DF476" s="97"/>
      <c r="DG476" s="97"/>
      <c r="DH476" s="97"/>
      <c r="DI476" s="97"/>
      <c r="DJ476" s="97"/>
      <c r="DK476" s="97"/>
      <c r="DL476" s="97"/>
      <c r="DM476" s="97"/>
      <c r="DN476" s="97"/>
      <c r="DO476" s="97"/>
      <c r="DP476" s="97"/>
      <c r="DQ476" s="97"/>
      <c r="DR476" s="97"/>
      <c r="DS476" s="97"/>
      <c r="DT476" s="97"/>
      <c r="DU476" s="97"/>
      <c r="DV476" s="97"/>
      <c r="DW476" s="97"/>
      <c r="DX476" s="97"/>
      <c r="DY476" s="97"/>
      <c r="DZ476" s="97"/>
      <c r="EA476" s="97"/>
      <c r="EB476" s="97"/>
      <c r="EC476" s="97"/>
      <c r="ED476" s="97"/>
      <c r="EE476" s="97"/>
      <c r="EF476" s="97"/>
      <c r="EG476" s="97"/>
      <c r="EH476" s="97"/>
      <c r="EI476" s="97"/>
      <c r="EJ476" s="97"/>
      <c r="EK476" s="97"/>
      <c r="EL476" s="97"/>
      <c r="EM476" s="97"/>
      <c r="EN476" s="97"/>
      <c r="EO476" s="97"/>
      <c r="EP476" s="97"/>
      <c r="EQ476" s="97"/>
      <c r="ER476" s="97"/>
      <c r="ES476" s="97"/>
      <c r="ET476" s="97"/>
      <c r="EU476" s="97"/>
      <c r="EV476" s="97"/>
      <c r="EW476" s="97"/>
      <c r="EX476" s="97"/>
      <c r="EY476" s="97"/>
      <c r="EZ476" s="97"/>
      <c r="FA476" s="97"/>
      <c r="FB476" s="97"/>
      <c r="FC476" s="97"/>
      <c r="FD476" s="97"/>
      <c r="FE476" s="97"/>
      <c r="FF476" s="97"/>
      <c r="FG476" s="97"/>
      <c r="FH476" s="97"/>
      <c r="FI476" s="97"/>
      <c r="FJ476" s="97"/>
      <c r="FK476" s="97"/>
      <c r="FL476" s="97"/>
      <c r="FM476" s="97"/>
      <c r="FN476" s="97"/>
      <c r="FO476" s="97"/>
      <c r="FP476" s="97"/>
      <c r="FQ476" s="97"/>
      <c r="FR476" s="97"/>
      <c r="FS476" s="97"/>
      <c r="FT476" s="97"/>
      <c r="FU476" s="97"/>
      <c r="FV476" s="97"/>
      <c r="FW476" s="97"/>
      <c r="FX476" s="97"/>
      <c r="FY476" s="97"/>
      <c r="FZ476" s="97"/>
      <c r="GA476" s="97"/>
      <c r="GB476" s="97"/>
      <c r="GC476" s="97"/>
      <c r="GD476" s="97"/>
      <c r="GE476" s="97"/>
      <c r="GF476" s="97"/>
      <c r="GG476" s="97"/>
      <c r="GH476" s="97"/>
      <c r="GI476" s="97"/>
      <c r="GJ476" s="97"/>
      <c r="GK476" s="97"/>
      <c r="GL476" s="97"/>
      <c r="GM476" s="97"/>
      <c r="GN476" s="97"/>
      <c r="GO476" s="97"/>
      <c r="GP476" s="97"/>
      <c r="GQ476" s="97"/>
      <c r="GR476" s="97"/>
      <c r="GS476" s="97"/>
      <c r="GT476" s="97"/>
      <c r="GU476" s="97"/>
      <c r="GV476" s="97"/>
      <c r="GW476" s="97"/>
      <c r="GX476" s="97"/>
      <c r="GY476" s="97"/>
      <c r="GZ476" s="97"/>
      <c r="HA476" s="97"/>
      <c r="HB476" s="97"/>
      <c r="HC476" s="97"/>
      <c r="HD476" s="97"/>
      <c r="HE476" s="97"/>
      <c r="HF476" s="97"/>
      <c r="HG476" s="97"/>
      <c r="HH476" s="97"/>
      <c r="HI476" s="97"/>
      <c r="HJ476" s="97"/>
      <c r="HK476" s="97"/>
      <c r="HL476" s="97"/>
      <c r="HM476" s="97"/>
      <c r="HN476" s="97"/>
      <c r="HO476" s="97"/>
      <c r="HP476" s="97"/>
      <c r="HQ476" s="97"/>
      <c r="HR476" s="97"/>
      <c r="HS476" s="97"/>
      <c r="HT476" s="97"/>
      <c r="HU476" s="97"/>
      <c r="HV476" s="97"/>
      <c r="HW476" s="97"/>
      <c r="HX476" s="97"/>
      <c r="HY476" s="97"/>
      <c r="HZ476" s="97"/>
      <c r="IA476" s="97"/>
      <c r="IB476" s="97"/>
      <c r="IC476" s="97"/>
      <c r="ID476" s="97"/>
      <c r="IE476" s="97"/>
      <c r="IF476" s="97"/>
      <c r="IG476" s="97"/>
      <c r="IH476" s="97"/>
      <c r="II476" s="97"/>
      <c r="IJ476" s="97"/>
      <c r="IK476" s="97"/>
      <c r="IL476" s="97"/>
      <c r="IM476" s="97"/>
      <c r="IN476" s="97"/>
      <c r="IO476" s="97"/>
      <c r="IP476" s="97"/>
      <c r="IQ476" s="97"/>
      <c r="IR476" s="97"/>
      <c r="IS476" s="97"/>
      <c r="IT476" s="97"/>
      <c r="IU476" s="97"/>
      <c r="IV476" s="97"/>
      <c r="IW476" s="97"/>
      <c r="IX476" s="97"/>
      <c r="IY476" s="97"/>
      <c r="IZ476" s="97"/>
      <c r="JA476" s="97"/>
      <c r="JB476" s="97"/>
      <c r="JC476" s="97"/>
      <c r="JD476" s="97"/>
      <c r="JE476" s="97"/>
      <c r="JF476" s="97"/>
      <c r="JG476" s="97"/>
      <c r="JH476" s="97"/>
      <c r="JI476" s="97"/>
      <c r="JJ476" s="97"/>
      <c r="JK476" s="97"/>
      <c r="JL476" s="97"/>
      <c r="JM476" s="97"/>
      <c r="JN476" s="97"/>
      <c r="JO476" s="97"/>
      <c r="JP476" s="97"/>
      <c r="JQ476" s="97"/>
      <c r="JR476" s="97"/>
      <c r="JS476" s="97"/>
      <c r="JT476" s="97"/>
      <c r="JU476" s="97"/>
      <c r="JV476" s="97"/>
      <c r="JW476" s="97"/>
      <c r="JX476" s="97"/>
      <c r="JY476" s="97"/>
      <c r="JZ476" s="97"/>
      <c r="KA476" s="97"/>
      <c r="KB476" s="97"/>
      <c r="KC476" s="97"/>
      <c r="KD476" s="97"/>
      <c r="KE476" s="97"/>
      <c r="KF476" s="97"/>
      <c r="KG476" s="97"/>
      <c r="KH476" s="97"/>
      <c r="KI476" s="97"/>
      <c r="KJ476" s="97"/>
      <c r="KK476" s="97"/>
      <c r="KL476" s="97"/>
      <c r="KM476" s="97"/>
      <c r="KN476" s="97"/>
      <c r="KO476" s="97"/>
      <c r="KP476" s="97"/>
      <c r="KQ476" s="97"/>
      <c r="KR476" s="97"/>
      <c r="KS476" s="97"/>
      <c r="KT476" s="97"/>
      <c r="KU476" s="97"/>
      <c r="KV476" s="97"/>
      <c r="KW476" s="97"/>
      <c r="KX476" s="97"/>
      <c r="KY476" s="97"/>
      <c r="KZ476" s="97"/>
      <c r="LA476" s="97"/>
      <c r="LB476" s="97"/>
      <c r="LC476" s="97"/>
      <c r="LD476" s="97"/>
      <c r="LE476" s="97"/>
      <c r="LF476" s="97"/>
      <c r="LG476" s="97"/>
      <c r="LH476" s="97"/>
      <c r="LI476" s="97"/>
      <c r="LJ476" s="97"/>
      <c r="LK476" s="97"/>
      <c r="LL476" s="97"/>
      <c r="LM476" s="97"/>
      <c r="LN476" s="97"/>
      <c r="LO476" s="97"/>
      <c r="LP476" s="97"/>
      <c r="LQ476" s="97"/>
      <c r="LR476" s="97"/>
      <c r="LS476" s="97"/>
      <c r="LT476" s="97"/>
      <c r="LU476" s="97"/>
      <c r="LV476" s="97"/>
      <c r="LW476" s="97"/>
      <c r="LX476" s="97"/>
      <c r="LY476" s="97"/>
      <c r="LZ476" s="97"/>
      <c r="MA476" s="97"/>
      <c r="MB476" s="97"/>
      <c r="MC476" s="97"/>
      <c r="MD476" s="97"/>
      <c r="ME476" s="97"/>
      <c r="MF476" s="97"/>
      <c r="MG476" s="97"/>
      <c r="MH476" s="97"/>
      <c r="MI476" s="97"/>
      <c r="MJ476" s="97"/>
      <c r="MK476" s="97"/>
      <c r="ML476" s="97"/>
      <c r="MM476" s="97"/>
      <c r="MN476" s="97"/>
      <c r="MO476" s="97"/>
      <c r="MP476" s="97"/>
      <c r="MQ476" s="97"/>
      <c r="MR476" s="97"/>
      <c r="MS476" s="97"/>
      <c r="MT476" s="97"/>
      <c r="MU476" s="97"/>
      <c r="MV476" s="97"/>
      <c r="MW476" s="97"/>
      <c r="MX476" s="97"/>
      <c r="MY476" s="97"/>
      <c r="MZ476" s="97"/>
      <c r="NA476" s="97"/>
      <c r="NB476" s="97"/>
      <c r="NC476" s="97"/>
      <c r="ND476" s="97"/>
      <c r="NE476" s="97"/>
      <c r="NF476" s="97"/>
      <c r="NG476" s="97"/>
      <c r="NH476" s="97"/>
      <c r="NI476" s="97"/>
      <c r="NJ476" s="97"/>
      <c r="NK476" s="97"/>
      <c r="NL476" s="97"/>
      <c r="NM476" s="97"/>
      <c r="NN476" s="97"/>
      <c r="NO476" s="97"/>
      <c r="NP476" s="97"/>
      <c r="NQ476" s="97"/>
      <c r="NR476" s="97"/>
      <c r="NS476" s="97"/>
      <c r="NT476" s="97"/>
      <c r="NU476" s="97"/>
      <c r="NV476" s="97"/>
      <c r="NW476" s="97"/>
      <c r="NX476" s="97"/>
      <c r="NY476" s="97"/>
      <c r="NZ476" s="97"/>
      <c r="OA476" s="97"/>
      <c r="OB476" s="97"/>
      <c r="OC476" s="97"/>
      <c r="OD476" s="97"/>
      <c r="OE476" s="97"/>
      <c r="OF476" s="97"/>
      <c r="OG476" s="97"/>
      <c r="OH476" s="97"/>
      <c r="OI476" s="97"/>
      <c r="OJ476" s="97"/>
      <c r="OK476" s="97"/>
      <c r="OL476" s="97"/>
      <c r="OM476" s="97"/>
      <c r="ON476" s="97"/>
      <c r="OO476" s="97"/>
      <c r="OP476" s="97"/>
      <c r="OQ476" s="97"/>
      <c r="OR476" s="97"/>
      <c r="OS476" s="97"/>
      <c r="OT476" s="97"/>
      <c r="OU476" s="97"/>
      <c r="OV476" s="97"/>
      <c r="OW476" s="97"/>
      <c r="OX476" s="97"/>
      <c r="OY476" s="97"/>
      <c r="OZ476" s="97"/>
      <c r="PA476" s="97"/>
      <c r="PB476" s="97"/>
      <c r="PC476" s="97"/>
      <c r="PD476" s="97"/>
      <c r="PE476" s="97"/>
      <c r="PF476" s="97"/>
      <c r="PG476" s="97"/>
      <c r="PH476" s="97"/>
      <c r="PI476" s="97"/>
      <c r="PJ476" s="97"/>
      <c r="PK476" s="97"/>
      <c r="PL476" s="97"/>
      <c r="PM476" s="97"/>
      <c r="PN476" s="97"/>
      <c r="PO476" s="97"/>
      <c r="PP476" s="97"/>
      <c r="PQ476" s="97"/>
      <c r="PR476" s="97"/>
      <c r="PS476" s="97"/>
      <c r="PT476" s="97"/>
      <c r="PU476" s="97"/>
      <c r="PV476" s="97"/>
      <c r="PW476" s="97"/>
      <c r="PX476" s="97"/>
      <c r="PY476" s="97"/>
      <c r="PZ476" s="97"/>
      <c r="QA476" s="97"/>
      <c r="QB476" s="97"/>
      <c r="QC476" s="97"/>
      <c r="QD476" s="97"/>
      <c r="QE476" s="97"/>
      <c r="QF476" s="97"/>
      <c r="QG476" s="97"/>
      <c r="QH476" s="97"/>
      <c r="QI476" s="97"/>
      <c r="QJ476" s="97"/>
      <c r="QK476" s="97"/>
      <c r="QL476" s="97"/>
      <c r="QM476" s="97"/>
      <c r="QN476" s="97"/>
      <c r="QO476" s="97"/>
      <c r="QP476" s="97"/>
      <c r="QQ476" s="97"/>
      <c r="QR476" s="97"/>
      <c r="QS476" s="97"/>
      <c r="QT476" s="97"/>
      <c r="QU476" s="97"/>
      <c r="QV476" s="97"/>
      <c r="QW476" s="97"/>
      <c r="QX476" s="97"/>
      <c r="QY476" s="97"/>
      <c r="QZ476" s="97"/>
      <c r="RA476" s="97"/>
      <c r="RB476" s="97"/>
      <c r="RC476" s="97"/>
      <c r="RD476" s="97"/>
      <c r="RE476" s="97"/>
      <c r="RF476" s="97"/>
      <c r="RG476" s="97"/>
      <c r="RH476" s="97"/>
      <c r="RI476" s="97"/>
      <c r="RJ476" s="97"/>
      <c r="RK476" s="97"/>
      <c r="RL476" s="97"/>
      <c r="RM476" s="97"/>
      <c r="RN476" s="97"/>
      <c r="RO476" s="97"/>
      <c r="RP476" s="97"/>
      <c r="RQ476" s="97"/>
      <c r="RR476" s="97"/>
      <c r="RS476" s="97"/>
      <c r="RT476" s="97"/>
      <c r="RU476" s="97"/>
      <c r="RV476" s="97"/>
      <c r="RW476" s="97"/>
      <c r="RX476" s="97"/>
      <c r="RY476" s="97"/>
      <c r="RZ476" s="97"/>
      <c r="SA476" s="97"/>
      <c r="SB476" s="97"/>
      <c r="SC476" s="97"/>
      <c r="SD476" s="97"/>
      <c r="SE476" s="97"/>
      <c r="SF476" s="97"/>
      <c r="SG476" s="97"/>
      <c r="SH476" s="97"/>
      <c r="SI476" s="97"/>
      <c r="SJ476" s="97"/>
      <c r="SK476" s="97"/>
      <c r="SL476" s="97"/>
      <c r="SM476" s="97"/>
      <c r="SN476" s="97"/>
      <c r="SO476" s="97"/>
      <c r="SP476" s="97"/>
      <c r="SQ476" s="97"/>
      <c r="SR476" s="97"/>
      <c r="SS476" s="97"/>
      <c r="ST476" s="97"/>
      <c r="SU476" s="97"/>
      <c r="SV476" s="97"/>
      <c r="SW476" s="97"/>
      <c r="SX476" s="97"/>
      <c r="SY476" s="97"/>
      <c r="SZ476" s="97"/>
      <c r="TA476" s="97"/>
      <c r="TB476" s="97"/>
      <c r="TC476" s="97"/>
      <c r="TD476" s="97"/>
      <c r="TE476" s="97"/>
      <c r="TF476" s="97"/>
      <c r="TG476" s="97"/>
      <c r="TH476" s="97"/>
      <c r="TI476" s="97"/>
      <c r="TJ476" s="97"/>
      <c r="TK476" s="97"/>
      <c r="TL476" s="97"/>
      <c r="TM476" s="97"/>
      <c r="TN476" s="97"/>
      <c r="TO476" s="97"/>
      <c r="TP476" s="97"/>
      <c r="TQ476" s="97"/>
      <c r="TR476" s="97"/>
      <c r="TS476" s="97"/>
      <c r="TT476" s="97"/>
      <c r="TU476" s="97"/>
      <c r="TV476" s="97"/>
      <c r="TW476" s="97"/>
      <c r="TX476" s="97"/>
      <c r="TY476" s="97"/>
      <c r="TZ476" s="97"/>
      <c r="UA476" s="97"/>
      <c r="UB476" s="97"/>
      <c r="UC476" s="97"/>
      <c r="UD476" s="97"/>
      <c r="UE476" s="97"/>
      <c r="UF476" s="97"/>
      <c r="UG476" s="97"/>
      <c r="UH476" s="97"/>
      <c r="UI476" s="97"/>
      <c r="UJ476" s="97"/>
      <c r="UK476" s="97"/>
      <c r="UL476" s="97"/>
      <c r="UM476" s="97"/>
      <c r="UN476" s="97"/>
      <c r="UO476" s="97"/>
      <c r="UP476" s="97"/>
      <c r="UQ476" s="97"/>
      <c r="UR476" s="97"/>
      <c r="US476" s="97"/>
      <c r="UT476" s="97"/>
      <c r="UU476" s="97"/>
      <c r="UV476" s="97"/>
      <c r="UW476" s="97"/>
      <c r="UX476" s="97"/>
      <c r="UY476" s="97"/>
      <c r="UZ476" s="97"/>
      <c r="VA476" s="97"/>
      <c r="VB476" s="97"/>
      <c r="VC476" s="97"/>
      <c r="VD476" s="97"/>
      <c r="VE476" s="97"/>
      <c r="VF476" s="97"/>
    </row>
    <row r="477" spans="1:578" s="102" customFormat="1" ht="15">
      <c r="A477" s="84">
        <v>103</v>
      </c>
      <c r="B477" s="29" t="s">
        <v>43</v>
      </c>
      <c r="C477" s="85" t="s">
        <v>44</v>
      </c>
      <c r="D477" s="86">
        <v>203</v>
      </c>
      <c r="E477" s="85" t="s">
        <v>45</v>
      </c>
      <c r="F477" s="29" t="s">
        <v>46</v>
      </c>
      <c r="G477" s="29" t="s">
        <v>1138</v>
      </c>
      <c r="H477" s="26" t="s">
        <v>1139</v>
      </c>
      <c r="I477" s="89">
        <v>37530</v>
      </c>
      <c r="J477" s="90" t="s">
        <v>251</v>
      </c>
      <c r="K477" s="90"/>
      <c r="L477" s="88">
        <v>40</v>
      </c>
      <c r="M477" s="88" t="s">
        <v>54</v>
      </c>
      <c r="N477" s="88" t="s">
        <v>59</v>
      </c>
      <c r="O477" s="36" t="s">
        <v>252</v>
      </c>
      <c r="P477" s="87" t="s">
        <v>1190</v>
      </c>
      <c r="Q477" s="87" t="s">
        <v>1150</v>
      </c>
      <c r="R477" s="88">
        <v>1</v>
      </c>
      <c r="S477" s="92">
        <v>10419</v>
      </c>
      <c r="T477" s="92">
        <v>600</v>
      </c>
      <c r="U477" s="92"/>
      <c r="V477" s="91">
        <f t="shared" si="176"/>
        <v>11019</v>
      </c>
      <c r="W477" s="92"/>
      <c r="X477" s="92"/>
      <c r="Y477" s="92">
        <f t="shared" si="177"/>
        <v>11019</v>
      </c>
      <c r="Z477" s="92">
        <v>788</v>
      </c>
      <c r="AA477" s="92">
        <v>468</v>
      </c>
      <c r="AB477" s="93">
        <f>102.68*4</f>
        <v>410.72</v>
      </c>
      <c r="AC477" s="92">
        <f t="shared" si="178"/>
        <v>1928.3249999999998</v>
      </c>
      <c r="AD477" s="92">
        <f t="shared" si="179"/>
        <v>330.57</v>
      </c>
      <c r="AE477" s="92">
        <f t="shared" si="180"/>
        <v>561.96899999999994</v>
      </c>
      <c r="AF477" s="92">
        <f t="shared" si="181"/>
        <v>220.38</v>
      </c>
      <c r="AG477" s="92">
        <f t="shared" si="182"/>
        <v>2045.8333333333335</v>
      </c>
      <c r="AH477" s="92">
        <f t="shared" si="183"/>
        <v>20458.333333333336</v>
      </c>
      <c r="AI477" s="92">
        <f t="shared" si="184"/>
        <v>6137.5</v>
      </c>
      <c r="AJ477" s="92">
        <f t="shared" si="185"/>
        <v>18113.769555555551</v>
      </c>
      <c r="AK477" s="92">
        <f t="shared" si="186"/>
        <v>217365.2346666666</v>
      </c>
      <c r="AL477" s="92"/>
      <c r="AM477" s="92"/>
      <c r="AN477" s="92"/>
      <c r="AO477" s="92"/>
      <c r="AP477" s="97"/>
      <c r="AQ477" s="94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7"/>
      <c r="BQ477" s="97"/>
      <c r="BR477" s="97"/>
      <c r="BS477" s="97"/>
      <c r="BT477" s="97"/>
      <c r="BU477" s="97"/>
      <c r="BV477" s="97"/>
      <c r="BW477" s="97"/>
      <c r="BX477" s="97"/>
      <c r="BY477" s="97"/>
      <c r="BZ477" s="97"/>
      <c r="CA477" s="97"/>
      <c r="CB477" s="97"/>
      <c r="CC477" s="97"/>
      <c r="CD477" s="97"/>
      <c r="CE477" s="97"/>
      <c r="CF477" s="97"/>
      <c r="CG477" s="97"/>
      <c r="CH477" s="97"/>
      <c r="CI477" s="97"/>
      <c r="CJ477" s="97"/>
      <c r="CK477" s="97"/>
      <c r="CL477" s="97"/>
      <c r="CM477" s="97"/>
      <c r="CN477" s="97"/>
      <c r="CO477" s="97"/>
      <c r="CP477" s="97"/>
      <c r="CQ477" s="97"/>
      <c r="CR477" s="97"/>
      <c r="CS477" s="97"/>
      <c r="CT477" s="97"/>
      <c r="CU477" s="97"/>
      <c r="CV477" s="97"/>
      <c r="CW477" s="97"/>
      <c r="CX477" s="97"/>
      <c r="CY477" s="97"/>
      <c r="CZ477" s="97"/>
      <c r="DA477" s="97"/>
      <c r="DB477" s="97"/>
      <c r="DC477" s="97"/>
      <c r="DD477" s="97"/>
      <c r="DE477" s="97"/>
      <c r="DF477" s="97"/>
      <c r="DG477" s="97"/>
      <c r="DH477" s="97"/>
      <c r="DI477" s="97"/>
      <c r="DJ477" s="97"/>
      <c r="DK477" s="97"/>
      <c r="DL477" s="97"/>
      <c r="DM477" s="97"/>
      <c r="DN477" s="97"/>
      <c r="DO477" s="97"/>
      <c r="DP477" s="97"/>
      <c r="DQ477" s="97"/>
      <c r="DR477" s="97"/>
      <c r="DS477" s="97"/>
      <c r="DT477" s="97"/>
      <c r="DU477" s="97"/>
      <c r="DV477" s="97"/>
      <c r="DW477" s="97"/>
      <c r="DX477" s="97"/>
      <c r="DY477" s="97"/>
      <c r="DZ477" s="97"/>
      <c r="EA477" s="97"/>
      <c r="EB477" s="97"/>
      <c r="EC477" s="97"/>
      <c r="ED477" s="97"/>
      <c r="EE477" s="97"/>
      <c r="EF477" s="97"/>
      <c r="EG477" s="97"/>
      <c r="EH477" s="97"/>
      <c r="EI477" s="97"/>
      <c r="EJ477" s="97"/>
      <c r="EK477" s="97"/>
      <c r="EL477" s="97"/>
      <c r="EM477" s="97"/>
      <c r="EN477" s="97"/>
      <c r="EO477" s="97"/>
      <c r="EP477" s="97"/>
      <c r="EQ477" s="97"/>
      <c r="ER477" s="97"/>
      <c r="ES477" s="97"/>
      <c r="ET477" s="97"/>
      <c r="EU477" s="97"/>
      <c r="EV477" s="97"/>
      <c r="EW477" s="97"/>
      <c r="EX477" s="97"/>
      <c r="EY477" s="97"/>
      <c r="EZ477" s="97"/>
      <c r="FA477" s="97"/>
      <c r="FB477" s="97"/>
      <c r="FC477" s="97"/>
      <c r="FD477" s="97"/>
      <c r="FE477" s="97"/>
      <c r="FF477" s="97"/>
      <c r="FG477" s="97"/>
      <c r="FH477" s="97"/>
      <c r="FI477" s="97"/>
      <c r="FJ477" s="97"/>
      <c r="FK477" s="97"/>
      <c r="FL477" s="97"/>
      <c r="FM477" s="97"/>
      <c r="FN477" s="97"/>
      <c r="FO477" s="97"/>
      <c r="FP477" s="97"/>
      <c r="FQ477" s="97"/>
      <c r="FR477" s="97"/>
      <c r="FS477" s="97"/>
      <c r="FT477" s="97"/>
      <c r="FU477" s="97"/>
      <c r="FV477" s="97"/>
      <c r="FW477" s="97"/>
      <c r="FX477" s="97"/>
      <c r="FY477" s="97"/>
      <c r="FZ477" s="97"/>
      <c r="GA477" s="97"/>
      <c r="GB477" s="97"/>
      <c r="GC477" s="97"/>
      <c r="GD477" s="97"/>
      <c r="GE477" s="97"/>
      <c r="GF477" s="97"/>
      <c r="GG477" s="97"/>
      <c r="GH477" s="97"/>
      <c r="GI477" s="97"/>
      <c r="GJ477" s="97"/>
      <c r="GK477" s="97"/>
      <c r="GL477" s="97"/>
      <c r="GM477" s="97"/>
      <c r="GN477" s="97"/>
      <c r="GO477" s="97"/>
      <c r="GP477" s="97"/>
      <c r="GQ477" s="97"/>
      <c r="GR477" s="97"/>
      <c r="GS477" s="97"/>
      <c r="GT477" s="97"/>
      <c r="GU477" s="97"/>
      <c r="GV477" s="97"/>
      <c r="GW477" s="97"/>
      <c r="GX477" s="97"/>
      <c r="GY477" s="97"/>
      <c r="GZ477" s="97"/>
      <c r="HA477" s="97"/>
      <c r="HB477" s="97"/>
      <c r="HC477" s="97"/>
      <c r="HD477" s="97"/>
      <c r="HE477" s="97"/>
      <c r="HF477" s="97"/>
      <c r="HG477" s="97"/>
      <c r="HH477" s="97"/>
      <c r="HI477" s="97"/>
      <c r="HJ477" s="97"/>
      <c r="HK477" s="97"/>
      <c r="HL477" s="97"/>
      <c r="HM477" s="97"/>
      <c r="HN477" s="97"/>
      <c r="HO477" s="97"/>
      <c r="HP477" s="97"/>
      <c r="HQ477" s="97"/>
      <c r="HR477" s="97"/>
      <c r="HS477" s="97"/>
      <c r="HT477" s="97"/>
      <c r="HU477" s="97"/>
      <c r="HV477" s="97"/>
      <c r="HW477" s="97"/>
      <c r="HX477" s="97"/>
      <c r="HY477" s="97"/>
      <c r="HZ477" s="97"/>
      <c r="IA477" s="97"/>
      <c r="IB477" s="97"/>
      <c r="IC477" s="97"/>
      <c r="ID477" s="97"/>
      <c r="IE477" s="97"/>
      <c r="IF477" s="97"/>
      <c r="IG477" s="97"/>
      <c r="IH477" s="97"/>
      <c r="II477" s="97"/>
      <c r="IJ477" s="97"/>
      <c r="IK477" s="97"/>
      <c r="IL477" s="97"/>
      <c r="IM477" s="97"/>
      <c r="IN477" s="97"/>
      <c r="IO477" s="97"/>
      <c r="IP477" s="97"/>
      <c r="IQ477" s="97"/>
      <c r="IR477" s="97"/>
      <c r="IS477" s="97"/>
      <c r="IT477" s="97"/>
      <c r="IU477" s="97"/>
      <c r="IV477" s="97"/>
      <c r="IW477" s="97"/>
      <c r="IX477" s="97"/>
      <c r="IY477" s="97"/>
      <c r="IZ477" s="97"/>
      <c r="JA477" s="97"/>
      <c r="JB477" s="97"/>
      <c r="JC477" s="97"/>
      <c r="JD477" s="97"/>
      <c r="JE477" s="97"/>
      <c r="JF477" s="97"/>
      <c r="JG477" s="97"/>
      <c r="JH477" s="97"/>
      <c r="JI477" s="97"/>
      <c r="JJ477" s="97"/>
      <c r="JK477" s="97"/>
      <c r="JL477" s="97"/>
      <c r="JM477" s="97"/>
      <c r="JN477" s="97"/>
      <c r="JO477" s="97"/>
      <c r="JP477" s="97"/>
      <c r="JQ477" s="97"/>
      <c r="JR477" s="97"/>
      <c r="JS477" s="97"/>
      <c r="JT477" s="97"/>
      <c r="JU477" s="97"/>
      <c r="JV477" s="97"/>
      <c r="JW477" s="97"/>
      <c r="JX477" s="97"/>
      <c r="JY477" s="97"/>
      <c r="JZ477" s="97"/>
      <c r="KA477" s="97"/>
      <c r="KB477" s="97"/>
      <c r="KC477" s="97"/>
      <c r="KD477" s="97"/>
      <c r="KE477" s="97"/>
      <c r="KF477" s="97"/>
      <c r="KG477" s="97"/>
      <c r="KH477" s="97"/>
      <c r="KI477" s="97"/>
      <c r="KJ477" s="97"/>
      <c r="KK477" s="97"/>
      <c r="KL477" s="97"/>
      <c r="KM477" s="97"/>
      <c r="KN477" s="97"/>
      <c r="KO477" s="97"/>
      <c r="KP477" s="97"/>
      <c r="KQ477" s="97"/>
      <c r="KR477" s="97"/>
      <c r="KS477" s="97"/>
      <c r="KT477" s="97"/>
      <c r="KU477" s="97"/>
      <c r="KV477" s="97"/>
      <c r="KW477" s="97"/>
      <c r="KX477" s="97"/>
      <c r="KY477" s="97"/>
      <c r="KZ477" s="97"/>
      <c r="LA477" s="97"/>
      <c r="LB477" s="97"/>
      <c r="LC477" s="97"/>
      <c r="LD477" s="97"/>
      <c r="LE477" s="97"/>
      <c r="LF477" s="97"/>
      <c r="LG477" s="97"/>
      <c r="LH477" s="97"/>
      <c r="LI477" s="97"/>
      <c r="LJ477" s="97"/>
      <c r="LK477" s="97"/>
      <c r="LL477" s="97"/>
      <c r="LM477" s="97"/>
      <c r="LN477" s="97"/>
      <c r="LO477" s="97"/>
      <c r="LP477" s="97"/>
      <c r="LQ477" s="97"/>
      <c r="LR477" s="97"/>
      <c r="LS477" s="97"/>
      <c r="LT477" s="97"/>
      <c r="LU477" s="97"/>
      <c r="LV477" s="97"/>
      <c r="LW477" s="97"/>
      <c r="LX477" s="97"/>
      <c r="LY477" s="97"/>
      <c r="LZ477" s="97"/>
      <c r="MA477" s="97"/>
      <c r="MB477" s="97"/>
      <c r="MC477" s="97"/>
      <c r="MD477" s="97"/>
      <c r="ME477" s="97"/>
      <c r="MF477" s="97"/>
      <c r="MG477" s="97"/>
      <c r="MH477" s="97"/>
      <c r="MI477" s="97"/>
      <c r="MJ477" s="97"/>
      <c r="MK477" s="97"/>
      <c r="ML477" s="97"/>
      <c r="MM477" s="97"/>
      <c r="MN477" s="97"/>
      <c r="MO477" s="97"/>
      <c r="MP477" s="97"/>
      <c r="MQ477" s="97"/>
      <c r="MR477" s="97"/>
      <c r="MS477" s="97"/>
      <c r="MT477" s="97"/>
      <c r="MU477" s="97"/>
      <c r="MV477" s="97"/>
      <c r="MW477" s="97"/>
      <c r="MX477" s="97"/>
      <c r="MY477" s="97"/>
      <c r="MZ477" s="97"/>
      <c r="NA477" s="97"/>
      <c r="NB477" s="97"/>
      <c r="NC477" s="97"/>
      <c r="ND477" s="97"/>
      <c r="NE477" s="97"/>
      <c r="NF477" s="97"/>
      <c r="NG477" s="97"/>
      <c r="NH477" s="97"/>
      <c r="NI477" s="97"/>
      <c r="NJ477" s="97"/>
      <c r="NK477" s="97"/>
      <c r="NL477" s="97"/>
      <c r="NM477" s="97"/>
      <c r="NN477" s="97"/>
      <c r="NO477" s="97"/>
      <c r="NP477" s="97"/>
      <c r="NQ477" s="97"/>
      <c r="NR477" s="97"/>
      <c r="NS477" s="97"/>
      <c r="NT477" s="97"/>
      <c r="NU477" s="97"/>
      <c r="NV477" s="97"/>
      <c r="NW477" s="97"/>
      <c r="NX477" s="97"/>
      <c r="NY477" s="97"/>
      <c r="NZ477" s="97"/>
      <c r="OA477" s="97"/>
      <c r="OB477" s="97"/>
      <c r="OC477" s="97"/>
      <c r="OD477" s="97"/>
      <c r="OE477" s="97"/>
      <c r="OF477" s="97"/>
      <c r="OG477" s="97"/>
      <c r="OH477" s="97"/>
      <c r="OI477" s="97"/>
      <c r="OJ477" s="97"/>
      <c r="OK477" s="97"/>
      <c r="OL477" s="97"/>
      <c r="OM477" s="97"/>
      <c r="ON477" s="97"/>
      <c r="OO477" s="97"/>
      <c r="OP477" s="97"/>
      <c r="OQ477" s="97"/>
      <c r="OR477" s="97"/>
      <c r="OS477" s="97"/>
      <c r="OT477" s="97"/>
      <c r="OU477" s="97"/>
      <c r="OV477" s="97"/>
      <c r="OW477" s="97"/>
      <c r="OX477" s="97"/>
      <c r="OY477" s="97"/>
      <c r="OZ477" s="97"/>
      <c r="PA477" s="97"/>
      <c r="PB477" s="97"/>
      <c r="PC477" s="97"/>
      <c r="PD477" s="97"/>
      <c r="PE477" s="97"/>
      <c r="PF477" s="97"/>
      <c r="PG477" s="97"/>
      <c r="PH477" s="97"/>
      <c r="PI477" s="97"/>
      <c r="PJ477" s="97"/>
      <c r="PK477" s="97"/>
      <c r="PL477" s="97"/>
      <c r="PM477" s="97"/>
      <c r="PN477" s="97"/>
      <c r="PO477" s="97"/>
      <c r="PP477" s="97"/>
      <c r="PQ477" s="97"/>
      <c r="PR477" s="97"/>
      <c r="PS477" s="97"/>
      <c r="PT477" s="97"/>
      <c r="PU477" s="97"/>
      <c r="PV477" s="97"/>
      <c r="PW477" s="97"/>
      <c r="PX477" s="97"/>
      <c r="PY477" s="97"/>
      <c r="PZ477" s="97"/>
      <c r="QA477" s="97"/>
      <c r="QB477" s="97"/>
      <c r="QC477" s="97"/>
      <c r="QD477" s="97"/>
      <c r="QE477" s="97"/>
      <c r="QF477" s="97"/>
      <c r="QG477" s="97"/>
      <c r="QH477" s="97"/>
      <c r="QI477" s="97"/>
      <c r="QJ477" s="97"/>
      <c r="QK477" s="97"/>
      <c r="QL477" s="97"/>
      <c r="QM477" s="97"/>
      <c r="QN477" s="97"/>
      <c r="QO477" s="97"/>
      <c r="QP477" s="97"/>
      <c r="QQ477" s="97"/>
      <c r="QR477" s="97"/>
      <c r="QS477" s="97"/>
      <c r="QT477" s="97"/>
      <c r="QU477" s="97"/>
      <c r="QV477" s="97"/>
      <c r="QW477" s="97"/>
      <c r="QX477" s="97"/>
      <c r="QY477" s="97"/>
      <c r="QZ477" s="97"/>
      <c r="RA477" s="97"/>
      <c r="RB477" s="97"/>
      <c r="RC477" s="97"/>
      <c r="RD477" s="97"/>
      <c r="RE477" s="97"/>
      <c r="RF477" s="97"/>
      <c r="RG477" s="97"/>
      <c r="RH477" s="97"/>
      <c r="RI477" s="97"/>
      <c r="RJ477" s="97"/>
      <c r="RK477" s="97"/>
      <c r="RL477" s="97"/>
      <c r="RM477" s="97"/>
      <c r="RN477" s="97"/>
      <c r="RO477" s="97"/>
      <c r="RP477" s="97"/>
      <c r="RQ477" s="97"/>
      <c r="RR477" s="97"/>
      <c r="RS477" s="97"/>
      <c r="RT477" s="97"/>
      <c r="RU477" s="97"/>
      <c r="RV477" s="97"/>
      <c r="RW477" s="97"/>
      <c r="RX477" s="97"/>
      <c r="RY477" s="97"/>
      <c r="RZ477" s="97"/>
      <c r="SA477" s="97"/>
      <c r="SB477" s="97"/>
      <c r="SC477" s="97"/>
      <c r="SD477" s="97"/>
      <c r="SE477" s="97"/>
      <c r="SF477" s="97"/>
      <c r="SG477" s="97"/>
      <c r="SH477" s="97"/>
      <c r="SI477" s="97"/>
      <c r="SJ477" s="97"/>
      <c r="SK477" s="97"/>
      <c r="SL477" s="97"/>
      <c r="SM477" s="97"/>
      <c r="SN477" s="97"/>
      <c r="SO477" s="97"/>
      <c r="SP477" s="97"/>
      <c r="SQ477" s="97"/>
      <c r="SR477" s="97"/>
      <c r="SS477" s="97"/>
      <c r="ST477" s="97"/>
      <c r="SU477" s="97"/>
      <c r="SV477" s="97"/>
      <c r="SW477" s="97"/>
      <c r="SX477" s="97"/>
      <c r="SY477" s="97"/>
      <c r="SZ477" s="97"/>
      <c r="TA477" s="97"/>
      <c r="TB477" s="97"/>
      <c r="TC477" s="97"/>
      <c r="TD477" s="97"/>
      <c r="TE477" s="97"/>
      <c r="TF477" s="97"/>
      <c r="TG477" s="97"/>
      <c r="TH477" s="97"/>
      <c r="TI477" s="97"/>
      <c r="TJ477" s="97"/>
      <c r="TK477" s="97"/>
      <c r="TL477" s="97"/>
      <c r="TM477" s="97"/>
      <c r="TN477" s="97"/>
      <c r="TO477" s="97"/>
      <c r="TP477" s="97"/>
      <c r="TQ477" s="97"/>
      <c r="TR477" s="97"/>
      <c r="TS477" s="97"/>
      <c r="TT477" s="97"/>
      <c r="TU477" s="97"/>
      <c r="TV477" s="97"/>
      <c r="TW477" s="97"/>
      <c r="TX477" s="97"/>
      <c r="TY477" s="97"/>
      <c r="TZ477" s="97"/>
      <c r="UA477" s="97"/>
      <c r="UB477" s="97"/>
      <c r="UC477" s="97"/>
      <c r="UD477" s="97"/>
      <c r="UE477" s="97"/>
      <c r="UF477" s="97"/>
      <c r="UG477" s="97"/>
      <c r="UH477" s="97"/>
      <c r="UI477" s="97"/>
      <c r="UJ477" s="97"/>
      <c r="UK477" s="97"/>
      <c r="UL477" s="97"/>
      <c r="UM477" s="97"/>
      <c r="UN477" s="97"/>
      <c r="UO477" s="97"/>
      <c r="UP477" s="97"/>
      <c r="UQ477" s="97"/>
      <c r="UR477" s="97"/>
      <c r="US477" s="97"/>
      <c r="UT477" s="97"/>
      <c r="UU477" s="97"/>
      <c r="UV477" s="97"/>
      <c r="UW477" s="97"/>
      <c r="UX477" s="97"/>
      <c r="UY477" s="97"/>
      <c r="UZ477" s="97"/>
      <c r="VA477" s="97"/>
      <c r="VB477" s="97"/>
      <c r="VC477" s="97"/>
      <c r="VD477" s="97"/>
      <c r="VE477" s="97"/>
      <c r="VF477" s="97"/>
    </row>
    <row r="478" spans="1:578" s="102" customFormat="1" ht="15">
      <c r="A478" s="84">
        <v>104</v>
      </c>
      <c r="B478" s="29" t="s">
        <v>43</v>
      </c>
      <c r="C478" s="85" t="s">
        <v>44</v>
      </c>
      <c r="D478" s="86">
        <v>203</v>
      </c>
      <c r="E478" s="85" t="s">
        <v>45</v>
      </c>
      <c r="F478" s="29" t="s">
        <v>46</v>
      </c>
      <c r="G478" s="29" t="s">
        <v>1140</v>
      </c>
      <c r="H478" s="27" t="s">
        <v>1141</v>
      </c>
      <c r="I478" s="89">
        <v>37999</v>
      </c>
      <c r="J478" s="90" t="s">
        <v>251</v>
      </c>
      <c r="K478" s="90"/>
      <c r="L478" s="88">
        <v>40</v>
      </c>
      <c r="M478" s="88" t="s">
        <v>54</v>
      </c>
      <c r="N478" s="88" t="s">
        <v>59</v>
      </c>
      <c r="O478" s="36" t="s">
        <v>252</v>
      </c>
      <c r="P478" s="87" t="s">
        <v>1190</v>
      </c>
      <c r="Q478" s="87" t="s">
        <v>1150</v>
      </c>
      <c r="R478" s="88">
        <v>1</v>
      </c>
      <c r="S478" s="92">
        <v>10419</v>
      </c>
      <c r="T478" s="92">
        <v>600</v>
      </c>
      <c r="U478" s="92"/>
      <c r="V478" s="91">
        <f t="shared" si="176"/>
        <v>11019</v>
      </c>
      <c r="W478" s="92"/>
      <c r="X478" s="92"/>
      <c r="Y478" s="92">
        <f t="shared" si="177"/>
        <v>11019</v>
      </c>
      <c r="Z478" s="92">
        <v>788</v>
      </c>
      <c r="AA478" s="92">
        <v>468</v>
      </c>
      <c r="AB478" s="93">
        <f>102.68*4</f>
        <v>410.72</v>
      </c>
      <c r="AC478" s="92">
        <f t="shared" si="178"/>
        <v>1928.3249999999998</v>
      </c>
      <c r="AD478" s="92">
        <f t="shared" si="179"/>
        <v>330.57</v>
      </c>
      <c r="AE478" s="92">
        <f t="shared" si="180"/>
        <v>561.96899999999994</v>
      </c>
      <c r="AF478" s="92">
        <f t="shared" si="181"/>
        <v>220.38</v>
      </c>
      <c r="AG478" s="92">
        <f t="shared" si="182"/>
        <v>2045.8333333333335</v>
      </c>
      <c r="AH478" s="92">
        <f t="shared" si="183"/>
        <v>20458.333333333336</v>
      </c>
      <c r="AI478" s="92">
        <f t="shared" si="184"/>
        <v>6137.5</v>
      </c>
      <c r="AJ478" s="92">
        <f t="shared" si="185"/>
        <v>18113.769555555551</v>
      </c>
      <c r="AK478" s="92">
        <f t="shared" si="186"/>
        <v>217365.2346666666</v>
      </c>
      <c r="AL478" s="92"/>
      <c r="AM478" s="92"/>
      <c r="AN478" s="92"/>
      <c r="AO478" s="92"/>
      <c r="AP478" s="97"/>
      <c r="AQ478" s="94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  <c r="CF478" s="97"/>
      <c r="CG478" s="97"/>
      <c r="CH478" s="97"/>
      <c r="CI478" s="97"/>
      <c r="CJ478" s="97"/>
      <c r="CK478" s="97"/>
      <c r="CL478" s="97"/>
      <c r="CM478" s="97"/>
      <c r="CN478" s="97"/>
      <c r="CO478" s="97"/>
      <c r="CP478" s="97"/>
      <c r="CQ478" s="97"/>
      <c r="CR478" s="97"/>
      <c r="CS478" s="97"/>
      <c r="CT478" s="97"/>
      <c r="CU478" s="97"/>
      <c r="CV478" s="97"/>
      <c r="CW478" s="97"/>
      <c r="CX478" s="97"/>
      <c r="CY478" s="97"/>
      <c r="CZ478" s="97"/>
      <c r="DA478" s="97"/>
      <c r="DB478" s="97"/>
      <c r="DC478" s="97"/>
      <c r="DD478" s="97"/>
      <c r="DE478" s="97"/>
      <c r="DF478" s="97"/>
      <c r="DG478" s="97"/>
      <c r="DH478" s="97"/>
      <c r="DI478" s="97"/>
      <c r="DJ478" s="97"/>
      <c r="DK478" s="97"/>
      <c r="DL478" s="97"/>
      <c r="DM478" s="97"/>
      <c r="DN478" s="97"/>
      <c r="DO478" s="97"/>
      <c r="DP478" s="97"/>
      <c r="DQ478" s="97"/>
      <c r="DR478" s="97"/>
      <c r="DS478" s="97"/>
      <c r="DT478" s="97"/>
      <c r="DU478" s="97"/>
      <c r="DV478" s="97"/>
      <c r="DW478" s="97"/>
      <c r="DX478" s="97"/>
      <c r="DY478" s="97"/>
      <c r="DZ478" s="97"/>
      <c r="EA478" s="97"/>
      <c r="EB478" s="97"/>
      <c r="EC478" s="97"/>
      <c r="ED478" s="97"/>
      <c r="EE478" s="97"/>
      <c r="EF478" s="97"/>
      <c r="EG478" s="97"/>
      <c r="EH478" s="97"/>
      <c r="EI478" s="97"/>
      <c r="EJ478" s="97"/>
      <c r="EK478" s="97"/>
      <c r="EL478" s="97"/>
      <c r="EM478" s="97"/>
      <c r="EN478" s="97"/>
      <c r="EO478" s="97"/>
      <c r="EP478" s="97"/>
      <c r="EQ478" s="97"/>
      <c r="ER478" s="97"/>
      <c r="ES478" s="97"/>
      <c r="ET478" s="97"/>
      <c r="EU478" s="97"/>
      <c r="EV478" s="97"/>
      <c r="EW478" s="97"/>
      <c r="EX478" s="97"/>
      <c r="EY478" s="97"/>
      <c r="EZ478" s="97"/>
      <c r="FA478" s="97"/>
      <c r="FB478" s="97"/>
      <c r="FC478" s="97"/>
      <c r="FD478" s="97"/>
      <c r="FE478" s="97"/>
      <c r="FF478" s="97"/>
      <c r="FG478" s="97"/>
      <c r="FH478" s="97"/>
      <c r="FI478" s="97"/>
      <c r="FJ478" s="97"/>
      <c r="FK478" s="97"/>
      <c r="FL478" s="97"/>
      <c r="FM478" s="97"/>
      <c r="FN478" s="97"/>
      <c r="FO478" s="97"/>
      <c r="FP478" s="97"/>
      <c r="FQ478" s="97"/>
      <c r="FR478" s="97"/>
      <c r="FS478" s="97"/>
      <c r="FT478" s="97"/>
      <c r="FU478" s="97"/>
      <c r="FV478" s="97"/>
      <c r="FW478" s="97"/>
      <c r="FX478" s="97"/>
      <c r="FY478" s="97"/>
      <c r="FZ478" s="97"/>
      <c r="GA478" s="97"/>
      <c r="GB478" s="97"/>
      <c r="GC478" s="97"/>
      <c r="GD478" s="97"/>
      <c r="GE478" s="97"/>
      <c r="GF478" s="97"/>
      <c r="GG478" s="97"/>
      <c r="GH478" s="97"/>
      <c r="GI478" s="97"/>
      <c r="GJ478" s="97"/>
      <c r="GK478" s="97"/>
      <c r="GL478" s="97"/>
      <c r="GM478" s="97"/>
      <c r="GN478" s="97"/>
      <c r="GO478" s="97"/>
      <c r="GP478" s="97"/>
      <c r="GQ478" s="97"/>
      <c r="GR478" s="97"/>
      <c r="GS478" s="97"/>
      <c r="GT478" s="97"/>
      <c r="GU478" s="97"/>
      <c r="GV478" s="97"/>
      <c r="GW478" s="97"/>
      <c r="GX478" s="97"/>
      <c r="GY478" s="97"/>
      <c r="GZ478" s="97"/>
      <c r="HA478" s="97"/>
      <c r="HB478" s="97"/>
      <c r="HC478" s="97"/>
      <c r="HD478" s="97"/>
      <c r="HE478" s="97"/>
      <c r="HF478" s="97"/>
      <c r="HG478" s="97"/>
      <c r="HH478" s="97"/>
      <c r="HI478" s="97"/>
      <c r="HJ478" s="97"/>
      <c r="HK478" s="97"/>
      <c r="HL478" s="97"/>
      <c r="HM478" s="97"/>
      <c r="HN478" s="97"/>
      <c r="HO478" s="97"/>
      <c r="HP478" s="97"/>
      <c r="HQ478" s="97"/>
      <c r="HR478" s="97"/>
      <c r="HS478" s="97"/>
      <c r="HT478" s="97"/>
      <c r="HU478" s="97"/>
      <c r="HV478" s="97"/>
      <c r="HW478" s="97"/>
      <c r="HX478" s="97"/>
      <c r="HY478" s="97"/>
      <c r="HZ478" s="97"/>
      <c r="IA478" s="97"/>
      <c r="IB478" s="97"/>
      <c r="IC478" s="97"/>
      <c r="ID478" s="97"/>
      <c r="IE478" s="97"/>
      <c r="IF478" s="97"/>
      <c r="IG478" s="97"/>
      <c r="IH478" s="97"/>
      <c r="II478" s="97"/>
      <c r="IJ478" s="97"/>
      <c r="IK478" s="97"/>
      <c r="IL478" s="97"/>
      <c r="IM478" s="97"/>
      <c r="IN478" s="97"/>
      <c r="IO478" s="97"/>
      <c r="IP478" s="97"/>
      <c r="IQ478" s="97"/>
      <c r="IR478" s="97"/>
      <c r="IS478" s="97"/>
      <c r="IT478" s="97"/>
      <c r="IU478" s="97"/>
      <c r="IV478" s="97"/>
      <c r="IW478" s="97"/>
      <c r="IX478" s="97"/>
      <c r="IY478" s="97"/>
      <c r="IZ478" s="97"/>
      <c r="JA478" s="97"/>
      <c r="JB478" s="97"/>
      <c r="JC478" s="97"/>
      <c r="JD478" s="97"/>
      <c r="JE478" s="97"/>
      <c r="JF478" s="97"/>
      <c r="JG478" s="97"/>
      <c r="JH478" s="97"/>
      <c r="JI478" s="97"/>
      <c r="JJ478" s="97"/>
      <c r="JK478" s="97"/>
      <c r="JL478" s="97"/>
      <c r="JM478" s="97"/>
      <c r="JN478" s="97"/>
      <c r="JO478" s="97"/>
      <c r="JP478" s="97"/>
      <c r="JQ478" s="97"/>
      <c r="JR478" s="97"/>
      <c r="JS478" s="97"/>
      <c r="JT478" s="97"/>
      <c r="JU478" s="97"/>
      <c r="JV478" s="97"/>
      <c r="JW478" s="97"/>
      <c r="JX478" s="97"/>
      <c r="JY478" s="97"/>
      <c r="JZ478" s="97"/>
      <c r="KA478" s="97"/>
      <c r="KB478" s="97"/>
      <c r="KC478" s="97"/>
      <c r="KD478" s="97"/>
      <c r="KE478" s="97"/>
      <c r="KF478" s="97"/>
      <c r="KG478" s="97"/>
      <c r="KH478" s="97"/>
      <c r="KI478" s="97"/>
      <c r="KJ478" s="97"/>
      <c r="KK478" s="97"/>
      <c r="KL478" s="97"/>
      <c r="KM478" s="97"/>
      <c r="KN478" s="97"/>
      <c r="KO478" s="97"/>
      <c r="KP478" s="97"/>
      <c r="KQ478" s="97"/>
      <c r="KR478" s="97"/>
      <c r="KS478" s="97"/>
      <c r="KT478" s="97"/>
      <c r="KU478" s="97"/>
      <c r="KV478" s="97"/>
      <c r="KW478" s="97"/>
      <c r="KX478" s="97"/>
      <c r="KY478" s="97"/>
      <c r="KZ478" s="97"/>
      <c r="LA478" s="97"/>
      <c r="LB478" s="97"/>
      <c r="LC478" s="97"/>
      <c r="LD478" s="97"/>
      <c r="LE478" s="97"/>
      <c r="LF478" s="97"/>
      <c r="LG478" s="97"/>
      <c r="LH478" s="97"/>
      <c r="LI478" s="97"/>
      <c r="LJ478" s="97"/>
      <c r="LK478" s="97"/>
      <c r="LL478" s="97"/>
      <c r="LM478" s="97"/>
      <c r="LN478" s="97"/>
      <c r="LO478" s="97"/>
      <c r="LP478" s="97"/>
      <c r="LQ478" s="97"/>
      <c r="LR478" s="97"/>
      <c r="LS478" s="97"/>
      <c r="LT478" s="97"/>
      <c r="LU478" s="97"/>
      <c r="LV478" s="97"/>
      <c r="LW478" s="97"/>
      <c r="LX478" s="97"/>
      <c r="LY478" s="97"/>
      <c r="LZ478" s="97"/>
      <c r="MA478" s="97"/>
      <c r="MB478" s="97"/>
      <c r="MC478" s="97"/>
      <c r="MD478" s="97"/>
      <c r="ME478" s="97"/>
      <c r="MF478" s="97"/>
      <c r="MG478" s="97"/>
      <c r="MH478" s="97"/>
      <c r="MI478" s="97"/>
      <c r="MJ478" s="97"/>
      <c r="MK478" s="97"/>
      <c r="ML478" s="97"/>
      <c r="MM478" s="97"/>
      <c r="MN478" s="97"/>
      <c r="MO478" s="97"/>
      <c r="MP478" s="97"/>
      <c r="MQ478" s="97"/>
      <c r="MR478" s="97"/>
      <c r="MS478" s="97"/>
      <c r="MT478" s="97"/>
      <c r="MU478" s="97"/>
      <c r="MV478" s="97"/>
      <c r="MW478" s="97"/>
      <c r="MX478" s="97"/>
      <c r="MY478" s="97"/>
      <c r="MZ478" s="97"/>
      <c r="NA478" s="97"/>
      <c r="NB478" s="97"/>
      <c r="NC478" s="97"/>
      <c r="ND478" s="97"/>
      <c r="NE478" s="97"/>
      <c r="NF478" s="97"/>
      <c r="NG478" s="97"/>
      <c r="NH478" s="97"/>
      <c r="NI478" s="97"/>
      <c r="NJ478" s="97"/>
      <c r="NK478" s="97"/>
      <c r="NL478" s="97"/>
      <c r="NM478" s="97"/>
      <c r="NN478" s="97"/>
      <c r="NO478" s="97"/>
      <c r="NP478" s="97"/>
      <c r="NQ478" s="97"/>
      <c r="NR478" s="97"/>
      <c r="NS478" s="97"/>
      <c r="NT478" s="97"/>
      <c r="NU478" s="97"/>
      <c r="NV478" s="97"/>
      <c r="NW478" s="97"/>
      <c r="NX478" s="97"/>
      <c r="NY478" s="97"/>
      <c r="NZ478" s="97"/>
      <c r="OA478" s="97"/>
      <c r="OB478" s="97"/>
      <c r="OC478" s="97"/>
      <c r="OD478" s="97"/>
      <c r="OE478" s="97"/>
      <c r="OF478" s="97"/>
      <c r="OG478" s="97"/>
      <c r="OH478" s="97"/>
      <c r="OI478" s="97"/>
      <c r="OJ478" s="97"/>
      <c r="OK478" s="97"/>
      <c r="OL478" s="97"/>
      <c r="OM478" s="97"/>
      <c r="ON478" s="97"/>
      <c r="OO478" s="97"/>
      <c r="OP478" s="97"/>
      <c r="OQ478" s="97"/>
      <c r="OR478" s="97"/>
      <c r="OS478" s="97"/>
      <c r="OT478" s="97"/>
      <c r="OU478" s="97"/>
      <c r="OV478" s="97"/>
      <c r="OW478" s="97"/>
      <c r="OX478" s="97"/>
      <c r="OY478" s="97"/>
      <c r="OZ478" s="97"/>
      <c r="PA478" s="97"/>
      <c r="PB478" s="97"/>
      <c r="PC478" s="97"/>
      <c r="PD478" s="97"/>
      <c r="PE478" s="97"/>
      <c r="PF478" s="97"/>
      <c r="PG478" s="97"/>
      <c r="PH478" s="97"/>
      <c r="PI478" s="97"/>
      <c r="PJ478" s="97"/>
      <c r="PK478" s="97"/>
      <c r="PL478" s="97"/>
      <c r="PM478" s="97"/>
      <c r="PN478" s="97"/>
      <c r="PO478" s="97"/>
      <c r="PP478" s="97"/>
      <c r="PQ478" s="97"/>
      <c r="PR478" s="97"/>
      <c r="PS478" s="97"/>
      <c r="PT478" s="97"/>
      <c r="PU478" s="97"/>
      <c r="PV478" s="97"/>
      <c r="PW478" s="97"/>
      <c r="PX478" s="97"/>
      <c r="PY478" s="97"/>
      <c r="PZ478" s="97"/>
      <c r="QA478" s="97"/>
      <c r="QB478" s="97"/>
      <c r="QC478" s="97"/>
      <c r="QD478" s="97"/>
      <c r="QE478" s="97"/>
      <c r="QF478" s="97"/>
      <c r="QG478" s="97"/>
      <c r="QH478" s="97"/>
      <c r="QI478" s="97"/>
      <c r="QJ478" s="97"/>
      <c r="QK478" s="97"/>
      <c r="QL478" s="97"/>
      <c r="QM478" s="97"/>
      <c r="QN478" s="97"/>
      <c r="QO478" s="97"/>
      <c r="QP478" s="97"/>
      <c r="QQ478" s="97"/>
      <c r="QR478" s="97"/>
      <c r="QS478" s="97"/>
      <c r="QT478" s="97"/>
      <c r="QU478" s="97"/>
      <c r="QV478" s="97"/>
      <c r="QW478" s="97"/>
      <c r="QX478" s="97"/>
      <c r="QY478" s="97"/>
      <c r="QZ478" s="97"/>
      <c r="RA478" s="97"/>
      <c r="RB478" s="97"/>
      <c r="RC478" s="97"/>
      <c r="RD478" s="97"/>
      <c r="RE478" s="97"/>
      <c r="RF478" s="97"/>
      <c r="RG478" s="97"/>
      <c r="RH478" s="97"/>
      <c r="RI478" s="97"/>
      <c r="RJ478" s="97"/>
      <c r="RK478" s="97"/>
      <c r="RL478" s="97"/>
      <c r="RM478" s="97"/>
      <c r="RN478" s="97"/>
      <c r="RO478" s="97"/>
      <c r="RP478" s="97"/>
      <c r="RQ478" s="97"/>
      <c r="RR478" s="97"/>
      <c r="RS478" s="97"/>
      <c r="RT478" s="97"/>
      <c r="RU478" s="97"/>
      <c r="RV478" s="97"/>
      <c r="RW478" s="97"/>
      <c r="RX478" s="97"/>
      <c r="RY478" s="97"/>
      <c r="RZ478" s="97"/>
      <c r="SA478" s="97"/>
      <c r="SB478" s="97"/>
      <c r="SC478" s="97"/>
      <c r="SD478" s="97"/>
      <c r="SE478" s="97"/>
      <c r="SF478" s="97"/>
      <c r="SG478" s="97"/>
      <c r="SH478" s="97"/>
      <c r="SI478" s="97"/>
      <c r="SJ478" s="97"/>
      <c r="SK478" s="97"/>
      <c r="SL478" s="97"/>
      <c r="SM478" s="97"/>
      <c r="SN478" s="97"/>
      <c r="SO478" s="97"/>
      <c r="SP478" s="97"/>
      <c r="SQ478" s="97"/>
      <c r="SR478" s="97"/>
      <c r="SS478" s="97"/>
      <c r="ST478" s="97"/>
      <c r="SU478" s="97"/>
      <c r="SV478" s="97"/>
      <c r="SW478" s="97"/>
      <c r="SX478" s="97"/>
      <c r="SY478" s="97"/>
      <c r="SZ478" s="97"/>
      <c r="TA478" s="97"/>
      <c r="TB478" s="97"/>
      <c r="TC478" s="97"/>
      <c r="TD478" s="97"/>
      <c r="TE478" s="97"/>
      <c r="TF478" s="97"/>
      <c r="TG478" s="97"/>
      <c r="TH478" s="97"/>
      <c r="TI478" s="97"/>
      <c r="TJ478" s="97"/>
      <c r="TK478" s="97"/>
      <c r="TL478" s="97"/>
      <c r="TM478" s="97"/>
      <c r="TN478" s="97"/>
      <c r="TO478" s="97"/>
      <c r="TP478" s="97"/>
      <c r="TQ478" s="97"/>
      <c r="TR478" s="97"/>
      <c r="TS478" s="97"/>
      <c r="TT478" s="97"/>
      <c r="TU478" s="97"/>
      <c r="TV478" s="97"/>
      <c r="TW478" s="97"/>
      <c r="TX478" s="97"/>
      <c r="TY478" s="97"/>
      <c r="TZ478" s="97"/>
      <c r="UA478" s="97"/>
      <c r="UB478" s="97"/>
      <c r="UC478" s="97"/>
      <c r="UD478" s="97"/>
      <c r="UE478" s="97"/>
      <c r="UF478" s="97"/>
      <c r="UG478" s="97"/>
      <c r="UH478" s="97"/>
      <c r="UI478" s="97"/>
      <c r="UJ478" s="97"/>
      <c r="UK478" s="97"/>
      <c r="UL478" s="97"/>
      <c r="UM478" s="97"/>
      <c r="UN478" s="97"/>
      <c r="UO478" s="97"/>
      <c r="UP478" s="97"/>
      <c r="UQ478" s="97"/>
      <c r="UR478" s="97"/>
      <c r="US478" s="97"/>
      <c r="UT478" s="97"/>
      <c r="UU478" s="97"/>
      <c r="UV478" s="97"/>
      <c r="UW478" s="97"/>
      <c r="UX478" s="97"/>
      <c r="UY478" s="97"/>
      <c r="UZ478" s="97"/>
      <c r="VA478" s="97"/>
      <c r="VB478" s="97"/>
      <c r="VC478" s="97"/>
      <c r="VD478" s="97"/>
      <c r="VE478" s="97"/>
      <c r="VF478" s="97"/>
    </row>
    <row r="479" spans="1:578" ht="15">
      <c r="A479" s="38"/>
      <c r="B479" s="38"/>
      <c r="C479" s="38"/>
      <c r="D479" s="38"/>
      <c r="E479" s="38"/>
      <c r="F479" s="38"/>
      <c r="G479" s="37"/>
      <c r="H479" s="32"/>
      <c r="I479" s="33"/>
      <c r="J479" s="39"/>
      <c r="K479" s="39"/>
      <c r="L479" s="38"/>
      <c r="M479" s="38"/>
      <c r="N479" s="38"/>
      <c r="O479" s="40"/>
      <c r="P479" s="40"/>
      <c r="Q479" s="41" t="s">
        <v>1142</v>
      </c>
      <c r="R479" s="38"/>
      <c r="S479" s="30">
        <f t="shared" ref="S479:AL479" si="187">SUM(S375:S478)</f>
        <v>1807367.5</v>
      </c>
      <c r="T479" s="30">
        <f t="shared" si="187"/>
        <v>45321.74</v>
      </c>
      <c r="U479" s="30">
        <f t="shared" si="187"/>
        <v>6213.9</v>
      </c>
      <c r="V479" s="30">
        <f t="shared" si="187"/>
        <v>1858903.14</v>
      </c>
      <c r="W479" s="30">
        <f t="shared" si="187"/>
        <v>5754.8</v>
      </c>
      <c r="X479" s="30">
        <f t="shared" si="187"/>
        <v>2387.4359999999997</v>
      </c>
      <c r="Y479" s="30">
        <f t="shared" si="187"/>
        <v>1867045.3759999997</v>
      </c>
      <c r="Z479" s="30">
        <f t="shared" si="187"/>
        <v>113002</v>
      </c>
      <c r="AA479" s="30">
        <f t="shared" si="187"/>
        <v>72650</v>
      </c>
      <c r="AB479" s="30">
        <f t="shared" si="187"/>
        <v>24335.160000000025</v>
      </c>
      <c r="AC479" s="30">
        <f t="shared" si="187"/>
        <v>326732.94080000016</v>
      </c>
      <c r="AD479" s="30">
        <f t="shared" si="187"/>
        <v>56011.361279999997</v>
      </c>
      <c r="AE479" s="30">
        <f t="shared" si="187"/>
        <v>95219.314175999985</v>
      </c>
      <c r="AF479" s="30">
        <f t="shared" si="187"/>
        <v>37340.907519999957</v>
      </c>
      <c r="AG479" s="30">
        <f t="shared" si="187"/>
        <v>342116.22933333321</v>
      </c>
      <c r="AH479" s="30">
        <f t="shared" si="187"/>
        <v>3421162.2933333362</v>
      </c>
      <c r="AI479" s="30">
        <f t="shared" si="187"/>
        <v>1026348.6879999998</v>
      </c>
      <c r="AJ479" s="30">
        <f t="shared" si="187"/>
        <v>2991472.6606648881</v>
      </c>
      <c r="AK479" s="30">
        <f t="shared" si="187"/>
        <v>35897671.92797868</v>
      </c>
      <c r="AL479" s="30">
        <f t="shared" si="187"/>
        <v>0</v>
      </c>
      <c r="AM479" s="42">
        <v>284881.98</v>
      </c>
      <c r="AN479" s="30">
        <v>321981</v>
      </c>
      <c r="AO479" s="30">
        <v>3350840.2443374111</v>
      </c>
      <c r="AQ479" s="28"/>
    </row>
    <row r="480" spans="1:578" ht="15.75">
      <c r="A480" s="43">
        <f>+A478+A373+A77+A60+A15+A9</f>
        <v>470</v>
      </c>
      <c r="B480" s="43"/>
      <c r="C480" s="43"/>
      <c r="D480" s="43"/>
      <c r="E480" s="43"/>
      <c r="F480" s="43"/>
      <c r="G480" s="44"/>
      <c r="H480" s="45"/>
      <c r="I480" s="46"/>
      <c r="J480" s="47"/>
      <c r="K480" s="47"/>
      <c r="L480" s="43"/>
      <c r="M480" s="43" t="s">
        <v>1143</v>
      </c>
      <c r="N480" s="43">
        <f>COUNTIF(N4:N478,N4)</f>
        <v>133</v>
      </c>
      <c r="O480" s="48"/>
      <c r="P480" s="48"/>
      <c r="Q480" s="49" t="s">
        <v>1144</v>
      </c>
      <c r="R480" s="43"/>
      <c r="S480" s="50">
        <f t="shared" ref="S480:AL480" si="188">+S479+S374+S78+S61+S16+S10</f>
        <v>8262989.5</v>
      </c>
      <c r="T480" s="50">
        <f t="shared" si="188"/>
        <v>195217.44000000003</v>
      </c>
      <c r="U480" s="50">
        <f>+U479+U374+U78+U61+U16+U10</f>
        <v>12918.7</v>
      </c>
      <c r="V480" s="50">
        <f t="shared" si="188"/>
        <v>8471125.6400000025</v>
      </c>
      <c r="W480" s="50">
        <f t="shared" si="188"/>
        <v>424091.17999999959</v>
      </c>
      <c r="X480" s="50">
        <f t="shared" si="188"/>
        <v>115742.24100000001</v>
      </c>
      <c r="Y480" s="50">
        <f t="shared" si="188"/>
        <v>9010959.06100001</v>
      </c>
      <c r="Z480" s="50">
        <f t="shared" si="188"/>
        <v>515222</v>
      </c>
      <c r="AA480" s="50">
        <f t="shared" si="188"/>
        <v>337062</v>
      </c>
      <c r="AB480" s="50">
        <f t="shared" si="188"/>
        <v>141390.3599999999</v>
      </c>
      <c r="AC480" s="50">
        <f t="shared" si="188"/>
        <v>1576917.8356750016</v>
      </c>
      <c r="AD480" s="50">
        <f t="shared" si="188"/>
        <v>270328.77182999981</v>
      </c>
      <c r="AE480" s="50">
        <f t="shared" si="188"/>
        <v>459558.91211100027</v>
      </c>
      <c r="AF480" s="50">
        <f t="shared" si="188"/>
        <v>180219.18122000017</v>
      </c>
      <c r="AG480" s="50">
        <f t="shared" si="188"/>
        <v>1643873.8435000025</v>
      </c>
      <c r="AH480" s="50">
        <f t="shared" si="188"/>
        <v>16438738.435000023</v>
      </c>
      <c r="AI480" s="50">
        <f t="shared" si="188"/>
        <v>4877787.030500005</v>
      </c>
      <c r="AJ480" s="50">
        <f t="shared" si="188"/>
        <v>14405024.730919331</v>
      </c>
      <c r="AK480" s="50">
        <f t="shared" si="188"/>
        <v>172860296.77103201</v>
      </c>
      <c r="AL480" s="50">
        <f t="shared" si="188"/>
        <v>0</v>
      </c>
      <c r="AM480" s="50">
        <v>284881.98</v>
      </c>
      <c r="AN480" s="50">
        <f>+AN10+AN16+AN61+AN78+AN374+AN479</f>
        <v>321981</v>
      </c>
      <c r="AO480" s="50">
        <f>+AO479+AN480+AM480+AL480+AK480</f>
        <v>176817999.9953694</v>
      </c>
      <c r="AQ480" s="28"/>
    </row>
    <row r="481" spans="1:43" ht="15">
      <c r="A481" s="38"/>
      <c r="B481" s="38"/>
      <c r="C481" s="38"/>
      <c r="D481" s="38"/>
      <c r="E481" s="38"/>
      <c r="F481" s="38"/>
      <c r="G481" s="37"/>
      <c r="H481" s="32"/>
      <c r="I481" s="33"/>
      <c r="J481" s="39"/>
      <c r="K481" s="39"/>
      <c r="L481" s="38"/>
      <c r="M481" s="38" t="s">
        <v>1145</v>
      </c>
      <c r="N481" s="38">
        <f>COUNTIF(N4:N478,N9)</f>
        <v>337</v>
      </c>
      <c r="O481" s="40"/>
      <c r="P481" s="40"/>
      <c r="Q481" s="38"/>
      <c r="R481" s="38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Q481" s="28"/>
    </row>
    <row r="482" spans="1:43" ht="15">
      <c r="A482" s="52"/>
      <c r="B482" s="52"/>
      <c r="C482" s="52"/>
      <c r="D482" s="52"/>
      <c r="E482" s="52"/>
      <c r="F482" s="52"/>
      <c r="G482" s="53"/>
      <c r="H482" s="54"/>
      <c r="I482" s="56"/>
      <c r="J482" s="58"/>
      <c r="K482" s="58"/>
      <c r="L482" s="52"/>
      <c r="M482" s="52"/>
      <c r="N482" s="52"/>
      <c r="O482" s="59"/>
      <c r="P482" s="60"/>
      <c r="Q482" s="52"/>
      <c r="R482" s="52"/>
      <c r="S482" s="61"/>
      <c r="T482" s="61"/>
      <c r="U482" s="61"/>
      <c r="V482" s="61"/>
      <c r="W482" s="61"/>
      <c r="X482" s="61"/>
      <c r="Y482" s="61"/>
      <c r="Z482" s="61"/>
      <c r="AA482" s="61"/>
      <c r="AB482" s="62"/>
      <c r="AC482" s="61"/>
      <c r="AD482" s="61"/>
      <c r="AE482" s="61"/>
      <c r="AF482" s="61"/>
      <c r="AG482" s="61"/>
      <c r="AH482" s="61"/>
      <c r="AI482" s="63"/>
      <c r="AJ482" s="63"/>
      <c r="AK482" s="63"/>
      <c r="AL482" s="63"/>
      <c r="AM482" s="64"/>
      <c r="AN482" s="63"/>
      <c r="AO482" s="65"/>
    </row>
    <row r="483" spans="1:43" ht="15">
      <c r="A483" s="52"/>
      <c r="B483" s="52"/>
      <c r="C483" s="52"/>
      <c r="D483" s="52"/>
      <c r="E483" s="52"/>
      <c r="F483" s="52"/>
      <c r="G483" s="53"/>
      <c r="H483" s="54"/>
      <c r="I483" s="56"/>
      <c r="J483" s="58"/>
      <c r="K483" s="58"/>
      <c r="L483" s="52"/>
      <c r="M483" s="52"/>
      <c r="N483" s="52"/>
      <c r="O483" s="59"/>
      <c r="P483" s="60"/>
      <c r="Q483" s="52"/>
      <c r="R483" s="52"/>
      <c r="S483" s="66"/>
      <c r="T483" s="61"/>
      <c r="U483" s="61"/>
      <c r="V483" s="61"/>
      <c r="W483" s="61"/>
      <c r="X483" s="61"/>
      <c r="Y483" s="67"/>
      <c r="Z483" s="61"/>
      <c r="AA483" s="61"/>
      <c r="AB483" s="62"/>
      <c r="AC483" s="61"/>
      <c r="AD483" s="61"/>
      <c r="AE483" s="61"/>
      <c r="AF483" s="61"/>
      <c r="AG483" s="61"/>
      <c r="AH483" s="61"/>
      <c r="AI483" s="63"/>
      <c r="AJ483" s="63"/>
      <c r="AK483" s="63"/>
      <c r="AL483" s="63"/>
      <c r="AM483" s="65"/>
      <c r="AN483" s="63"/>
      <c r="AO483" s="63"/>
    </row>
    <row r="484" spans="1:43" ht="15">
      <c r="A484" s="52"/>
      <c r="B484" s="52"/>
      <c r="C484" s="52"/>
      <c r="D484" s="52"/>
      <c r="E484" s="52"/>
      <c r="F484" s="52"/>
      <c r="G484" s="53"/>
      <c r="H484" s="54"/>
      <c r="I484" s="56"/>
      <c r="J484" s="58"/>
      <c r="K484" s="58"/>
      <c r="L484" s="52"/>
      <c r="M484" s="52"/>
      <c r="N484" s="52"/>
      <c r="O484" s="59"/>
      <c r="P484" s="60"/>
      <c r="Q484" s="52"/>
      <c r="R484" s="52"/>
      <c r="S484" s="61"/>
      <c r="T484" s="61"/>
      <c r="U484" s="61"/>
      <c r="V484" s="61"/>
      <c r="W484" s="61"/>
      <c r="X484" s="61"/>
      <c r="Y484" s="61"/>
      <c r="Z484" s="61"/>
      <c r="AA484" s="61"/>
      <c r="AB484" s="62"/>
      <c r="AC484" s="61"/>
      <c r="AD484" s="61"/>
      <c r="AE484" s="61"/>
      <c r="AF484" s="61"/>
      <c r="AG484" s="61"/>
      <c r="AH484" s="61"/>
      <c r="AI484" s="63"/>
      <c r="AJ484" s="63"/>
      <c r="AK484" s="63"/>
      <c r="AL484" s="63"/>
      <c r="AM484" s="63"/>
      <c r="AN484" s="63"/>
      <c r="AO484" s="64"/>
    </row>
    <row r="485" spans="1:43" ht="15">
      <c r="A485" s="52"/>
      <c r="B485" s="52"/>
      <c r="C485" s="52"/>
      <c r="D485" s="52"/>
      <c r="E485" s="52"/>
      <c r="F485" s="52"/>
      <c r="G485" s="53"/>
      <c r="H485" s="54"/>
      <c r="I485" s="56"/>
      <c r="J485" s="58"/>
      <c r="K485" s="58"/>
      <c r="L485" s="52"/>
      <c r="M485" s="52"/>
      <c r="N485" s="52"/>
      <c r="O485" s="59"/>
      <c r="P485" s="60"/>
      <c r="Q485" s="52"/>
      <c r="R485" s="52"/>
      <c r="S485" s="61"/>
      <c r="T485" s="61"/>
      <c r="U485" s="61"/>
      <c r="V485" s="61"/>
      <c r="W485" s="61"/>
      <c r="X485" s="61"/>
      <c r="Y485" s="61"/>
      <c r="Z485" s="61"/>
      <c r="AA485" s="61"/>
      <c r="AB485" s="62"/>
      <c r="AC485" s="61"/>
      <c r="AD485" s="61"/>
      <c r="AE485" s="61"/>
      <c r="AF485" s="61"/>
      <c r="AG485" s="61"/>
      <c r="AH485" s="61"/>
      <c r="AI485" s="63"/>
      <c r="AJ485" s="63"/>
      <c r="AK485" s="63"/>
      <c r="AL485" s="63"/>
      <c r="AM485" s="63"/>
      <c r="AN485" s="63"/>
      <c r="AO485" s="64"/>
    </row>
    <row r="486" spans="1:43" ht="15">
      <c r="A486" s="52"/>
      <c r="B486" s="52"/>
      <c r="C486" s="52"/>
      <c r="D486" s="52"/>
      <c r="E486" s="52"/>
      <c r="F486" s="52"/>
      <c r="G486" s="53"/>
      <c r="H486" s="54"/>
      <c r="I486" s="56"/>
      <c r="J486" s="58"/>
      <c r="K486" s="58"/>
      <c r="L486" s="52"/>
      <c r="M486" s="52"/>
      <c r="N486" s="52"/>
      <c r="O486" s="59"/>
      <c r="P486" s="60"/>
      <c r="Q486" s="52"/>
      <c r="R486" s="52"/>
      <c r="S486" s="61"/>
      <c r="T486" s="61"/>
      <c r="U486" s="61"/>
      <c r="V486" s="61"/>
      <c r="W486" s="61"/>
      <c r="X486" s="61"/>
      <c r="Y486" s="61"/>
      <c r="Z486" s="67"/>
      <c r="AA486" s="61"/>
      <c r="AB486" s="62"/>
      <c r="AC486" s="61"/>
      <c r="AD486" s="61"/>
      <c r="AE486" s="61"/>
      <c r="AF486" s="61"/>
      <c r="AG486" s="61"/>
      <c r="AH486" s="61"/>
      <c r="AI486" s="63"/>
      <c r="AJ486" s="63"/>
      <c r="AK486" s="63"/>
      <c r="AL486" s="63"/>
      <c r="AM486" s="63"/>
      <c r="AN486" s="63"/>
      <c r="AO486" s="64"/>
    </row>
    <row r="487" spans="1:43" ht="15">
      <c r="A487" s="52"/>
      <c r="B487" s="52"/>
      <c r="C487" s="52"/>
      <c r="D487" s="52"/>
      <c r="E487" s="52"/>
      <c r="F487" s="52"/>
      <c r="G487" s="53"/>
      <c r="H487" s="54"/>
      <c r="I487" s="56"/>
      <c r="J487" s="58"/>
      <c r="K487" s="58"/>
      <c r="L487" s="52"/>
      <c r="M487" s="52"/>
      <c r="N487" s="52"/>
      <c r="O487" s="59"/>
      <c r="P487" s="60"/>
      <c r="Q487" s="52"/>
      <c r="R487" s="52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3"/>
      <c r="AM487" s="63"/>
      <c r="AN487" s="63"/>
      <c r="AO487" s="63"/>
    </row>
    <row r="488" spans="1:43" ht="15">
      <c r="A488" s="52"/>
      <c r="B488" s="52"/>
      <c r="C488" s="52"/>
      <c r="D488" s="52"/>
      <c r="E488" s="52"/>
      <c r="F488" s="52"/>
      <c r="G488" s="53"/>
      <c r="H488" s="54"/>
      <c r="I488" s="56"/>
      <c r="J488" s="58"/>
      <c r="K488" s="58"/>
      <c r="L488" s="52"/>
      <c r="M488" s="52"/>
      <c r="N488" s="52"/>
      <c r="O488" s="59"/>
      <c r="P488" s="60"/>
      <c r="Q488" s="52"/>
      <c r="R488" s="52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3"/>
      <c r="AM488" s="63"/>
      <c r="AN488" s="63"/>
      <c r="AO488" s="64"/>
    </row>
    <row r="489" spans="1:43" ht="15">
      <c r="A489" s="52"/>
      <c r="B489" s="52"/>
      <c r="C489" s="52"/>
      <c r="D489" s="52"/>
      <c r="E489" s="52"/>
      <c r="F489" s="52"/>
      <c r="G489" s="53"/>
      <c r="H489" s="54"/>
      <c r="I489" s="56"/>
      <c r="J489" s="58"/>
      <c r="K489" s="58"/>
      <c r="L489" s="52"/>
      <c r="M489" s="52"/>
      <c r="N489" s="52"/>
      <c r="O489" s="59"/>
      <c r="P489" s="60"/>
      <c r="Q489" s="52"/>
      <c r="R489" s="52"/>
      <c r="S489" s="61"/>
      <c r="T489" s="61"/>
      <c r="U489" s="61"/>
      <c r="V489" s="61"/>
      <c r="W489" s="61"/>
      <c r="X489" s="61"/>
      <c r="Y489" s="61"/>
      <c r="Z489" s="61"/>
      <c r="AA489" s="61"/>
      <c r="AB489" s="62"/>
      <c r="AC489" s="61"/>
      <c r="AD489" s="61"/>
      <c r="AE489" s="61"/>
      <c r="AF489" s="61"/>
      <c r="AG489" s="61"/>
      <c r="AH489" s="61"/>
      <c r="AI489" s="63"/>
      <c r="AJ489" s="63"/>
      <c r="AK489" s="63"/>
      <c r="AL489" s="63"/>
      <c r="AM489" s="63"/>
      <c r="AN489" s="63"/>
      <c r="AO489" s="64"/>
    </row>
    <row r="490" spans="1:43" ht="15">
      <c r="A490" s="52"/>
      <c r="B490" s="52"/>
      <c r="C490" s="52"/>
      <c r="D490" s="52"/>
      <c r="E490" s="52"/>
      <c r="F490" s="52"/>
      <c r="G490" s="53"/>
      <c r="H490" s="54"/>
      <c r="I490" s="56"/>
      <c r="J490" s="58"/>
      <c r="K490" s="58"/>
      <c r="L490" s="52"/>
      <c r="M490" s="52"/>
      <c r="N490" s="52"/>
      <c r="O490" s="59"/>
      <c r="P490" s="60"/>
      <c r="Q490" s="52"/>
      <c r="R490" s="52"/>
      <c r="S490" s="61"/>
      <c r="T490" s="61"/>
      <c r="U490" s="61"/>
      <c r="V490" s="61"/>
      <c r="W490" s="61"/>
      <c r="X490" s="61"/>
      <c r="Y490" s="61"/>
      <c r="Z490" s="61"/>
      <c r="AA490" s="61"/>
      <c r="AB490" s="62"/>
      <c r="AC490" s="61"/>
      <c r="AD490" s="61"/>
      <c r="AE490" s="61"/>
      <c r="AF490" s="61"/>
      <c r="AG490" s="61"/>
      <c r="AH490" s="61"/>
      <c r="AI490" s="63"/>
      <c r="AJ490" s="63"/>
      <c r="AK490" s="63"/>
      <c r="AL490" s="63"/>
      <c r="AM490" s="63"/>
      <c r="AN490" s="63"/>
      <c r="AO490" s="63"/>
    </row>
    <row r="491" spans="1:43" ht="15">
      <c r="A491" s="52"/>
      <c r="B491" s="52"/>
      <c r="C491" s="52"/>
      <c r="D491" s="52"/>
      <c r="E491" s="52"/>
      <c r="F491" s="52"/>
      <c r="G491" s="53"/>
      <c r="H491" s="54"/>
      <c r="I491" s="56"/>
      <c r="J491" s="58"/>
      <c r="K491" s="58"/>
      <c r="L491" s="52"/>
      <c r="M491" s="52"/>
      <c r="N491" s="52"/>
      <c r="O491" s="138" t="s">
        <v>1214</v>
      </c>
      <c r="P491" s="60"/>
      <c r="Q491" s="52"/>
      <c r="R491" s="52"/>
      <c r="S491" s="61"/>
      <c r="T491" s="61"/>
      <c r="U491" s="61"/>
      <c r="V491" s="61"/>
      <c r="W491" s="61"/>
      <c r="X491" s="61"/>
      <c r="Y491" s="61"/>
      <c r="Z491" s="61"/>
      <c r="AA491" s="61"/>
      <c r="AB491" s="62"/>
      <c r="AC491" s="61"/>
      <c r="AD491" s="61"/>
      <c r="AE491" s="61"/>
      <c r="AF491" s="61"/>
      <c r="AG491" s="61"/>
      <c r="AH491" s="61"/>
      <c r="AI491" s="63"/>
      <c r="AJ491" s="63"/>
      <c r="AK491" s="63"/>
      <c r="AL491" s="63"/>
      <c r="AM491" s="63"/>
      <c r="AN491" s="63"/>
      <c r="AO491" s="63"/>
    </row>
    <row r="492" spans="1:43" ht="15">
      <c r="A492" s="52"/>
      <c r="B492" s="52"/>
      <c r="C492" s="52"/>
      <c r="D492" s="52"/>
      <c r="E492" s="52"/>
      <c r="F492" s="52"/>
      <c r="G492" s="53"/>
      <c r="H492" s="54"/>
      <c r="I492" s="56"/>
      <c r="J492" s="58"/>
      <c r="K492" s="58"/>
      <c r="L492" s="52"/>
      <c r="M492" s="52"/>
      <c r="N492" s="52"/>
      <c r="O492" s="59"/>
      <c r="P492" s="60"/>
      <c r="Q492" s="52"/>
      <c r="R492" s="52"/>
      <c r="S492" s="61"/>
      <c r="T492" s="61"/>
      <c r="U492" s="61"/>
      <c r="V492" s="61"/>
      <c r="W492" s="61"/>
      <c r="X492" s="61"/>
      <c r="Y492" s="61"/>
      <c r="Z492" s="61"/>
      <c r="AA492" s="61"/>
      <c r="AB492" s="62"/>
      <c r="AC492" s="61"/>
      <c r="AD492" s="61"/>
      <c r="AE492" s="61"/>
      <c r="AF492" s="61"/>
      <c r="AG492" s="61"/>
      <c r="AH492" s="61"/>
      <c r="AI492" s="63"/>
      <c r="AJ492" s="63"/>
      <c r="AK492" s="63"/>
      <c r="AL492" s="63"/>
      <c r="AM492" s="63"/>
      <c r="AN492" s="63"/>
      <c r="AO492" s="63"/>
    </row>
    <row r="493" spans="1:43" ht="15">
      <c r="A493" s="52"/>
      <c r="B493" s="52"/>
      <c r="C493" s="52"/>
      <c r="D493" s="52"/>
      <c r="E493" s="52"/>
      <c r="F493" s="52"/>
      <c r="G493" s="53"/>
      <c r="H493" s="54"/>
      <c r="I493" s="56"/>
      <c r="J493" s="58"/>
      <c r="K493" s="58"/>
      <c r="L493" s="52"/>
      <c r="M493" s="52"/>
      <c r="N493" s="52"/>
      <c r="O493" s="59"/>
      <c r="P493" s="60"/>
      <c r="Q493" s="52"/>
      <c r="R493" s="52"/>
      <c r="S493" s="61"/>
      <c r="T493" s="61"/>
      <c r="U493" s="61"/>
      <c r="V493" s="61"/>
      <c r="W493" s="61"/>
      <c r="X493" s="61"/>
      <c r="Y493" s="61"/>
      <c r="Z493" s="61"/>
      <c r="AA493" s="61"/>
      <c r="AB493" s="62"/>
      <c r="AC493" s="61"/>
      <c r="AD493" s="61"/>
      <c r="AE493" s="61"/>
      <c r="AF493" s="61"/>
      <c r="AG493" s="61"/>
      <c r="AH493" s="61"/>
      <c r="AI493" s="63"/>
      <c r="AJ493" s="63"/>
      <c r="AK493" s="63"/>
      <c r="AL493" s="63"/>
      <c r="AM493" s="63"/>
      <c r="AN493" s="63"/>
      <c r="AO493" s="63"/>
    </row>
    <row r="494" spans="1:43" ht="15">
      <c r="A494" s="52"/>
      <c r="B494" s="52"/>
      <c r="C494" s="52"/>
      <c r="D494" s="52"/>
      <c r="E494" s="52"/>
      <c r="F494" s="52"/>
      <c r="G494" s="53"/>
      <c r="H494" s="54"/>
      <c r="I494" s="56"/>
      <c r="J494" s="58"/>
      <c r="K494" s="58"/>
      <c r="L494" s="52"/>
      <c r="M494" s="52"/>
      <c r="N494" s="52"/>
      <c r="O494" s="59"/>
      <c r="P494" s="60"/>
      <c r="Q494" s="52"/>
      <c r="R494" s="52"/>
      <c r="S494" s="61"/>
      <c r="T494" s="61"/>
      <c r="U494" s="61"/>
      <c r="V494" s="61"/>
      <c r="W494" s="61"/>
      <c r="X494" s="61"/>
      <c r="Y494" s="61"/>
      <c r="Z494" s="61"/>
      <c r="AA494" s="61"/>
      <c r="AB494" s="62"/>
      <c r="AC494" s="61"/>
      <c r="AD494" s="61"/>
      <c r="AE494" s="61"/>
      <c r="AF494" s="61"/>
      <c r="AG494" s="61"/>
      <c r="AH494" s="61"/>
      <c r="AI494" s="63"/>
      <c r="AJ494" s="63"/>
      <c r="AK494" s="63"/>
      <c r="AL494" s="63"/>
      <c r="AM494" s="63"/>
      <c r="AN494" s="63"/>
      <c r="AO494" s="63"/>
    </row>
    <row r="495" spans="1:43" ht="15">
      <c r="A495" s="52"/>
      <c r="B495" s="52"/>
      <c r="C495" s="52"/>
      <c r="D495" s="52"/>
      <c r="E495" s="52"/>
      <c r="F495" s="52"/>
      <c r="G495" s="53"/>
      <c r="H495" s="54"/>
      <c r="I495" s="56"/>
      <c r="J495" s="58"/>
      <c r="K495" s="58"/>
      <c r="L495" s="52"/>
      <c r="M495" s="52"/>
      <c r="N495" s="52"/>
      <c r="O495" s="59"/>
      <c r="P495" s="60"/>
      <c r="Q495" s="52"/>
      <c r="R495" s="52"/>
      <c r="S495" s="61"/>
      <c r="T495" s="61"/>
      <c r="U495" s="61"/>
      <c r="V495" s="61"/>
      <c r="W495" s="61"/>
      <c r="X495" s="61"/>
      <c r="Y495" s="61"/>
      <c r="Z495" s="61"/>
      <c r="AA495" s="61"/>
      <c r="AB495" s="62"/>
      <c r="AC495" s="61"/>
      <c r="AD495" s="61"/>
      <c r="AE495" s="61"/>
      <c r="AF495" s="61"/>
      <c r="AG495" s="61"/>
      <c r="AH495" s="61"/>
      <c r="AI495" s="63"/>
      <c r="AJ495" s="63"/>
      <c r="AK495" s="63"/>
      <c r="AL495" s="63"/>
      <c r="AM495" s="63"/>
      <c r="AN495" s="63"/>
      <c r="AO495" s="63"/>
    </row>
    <row r="496" spans="1:43" ht="15">
      <c r="A496" s="52"/>
      <c r="B496" s="52"/>
      <c r="C496" s="52"/>
      <c r="D496" s="52"/>
      <c r="E496" s="52"/>
      <c r="F496" s="52"/>
      <c r="G496" s="53"/>
      <c r="H496" s="54"/>
      <c r="I496" s="56"/>
      <c r="J496" s="58"/>
      <c r="K496" s="58"/>
      <c r="L496" s="52"/>
      <c r="M496" s="52"/>
      <c r="N496" s="52"/>
      <c r="O496" s="59"/>
      <c r="P496" s="60"/>
      <c r="Q496" s="52"/>
      <c r="R496" s="52"/>
      <c r="S496" s="61"/>
      <c r="T496" s="61"/>
      <c r="U496" s="61"/>
      <c r="V496" s="61"/>
      <c r="W496" s="61"/>
      <c r="X496" s="61"/>
      <c r="Y496" s="61"/>
      <c r="Z496" s="61"/>
      <c r="AA496" s="61"/>
      <c r="AB496" s="62"/>
      <c r="AC496" s="61"/>
      <c r="AD496" s="61"/>
      <c r="AE496" s="61"/>
      <c r="AF496" s="61"/>
      <c r="AG496" s="61"/>
      <c r="AH496" s="61"/>
      <c r="AI496" s="63"/>
      <c r="AJ496" s="63"/>
      <c r="AK496" s="63"/>
      <c r="AL496" s="63"/>
      <c r="AM496" s="63"/>
      <c r="AN496" s="63"/>
      <c r="AO496" s="63"/>
    </row>
    <row r="497" spans="1:41" ht="15">
      <c r="A497" s="52"/>
      <c r="B497" s="52"/>
      <c r="C497" s="52"/>
      <c r="D497" s="52"/>
      <c r="E497" s="52"/>
      <c r="F497" s="52"/>
      <c r="G497" s="53"/>
      <c r="H497" s="54"/>
      <c r="I497" s="56"/>
      <c r="J497" s="58"/>
      <c r="K497" s="58"/>
      <c r="L497" s="52"/>
      <c r="M497" s="52"/>
      <c r="N497" s="52"/>
      <c r="O497" s="59"/>
      <c r="P497" s="60"/>
      <c r="Q497" s="52"/>
      <c r="R497" s="52"/>
      <c r="S497" s="61"/>
      <c r="T497" s="61"/>
      <c r="U497" s="61"/>
      <c r="V497" s="61"/>
      <c r="W497" s="61"/>
      <c r="X497" s="61"/>
      <c r="Y497" s="61"/>
      <c r="Z497" s="61"/>
      <c r="AA497" s="61"/>
      <c r="AB497" s="62"/>
      <c r="AC497" s="61"/>
      <c r="AD497" s="61"/>
      <c r="AE497" s="61"/>
      <c r="AF497" s="61"/>
      <c r="AG497" s="61"/>
      <c r="AH497" s="61"/>
      <c r="AI497" s="63"/>
      <c r="AJ497" s="63"/>
      <c r="AK497" s="63"/>
      <c r="AL497" s="63"/>
      <c r="AM497" s="63"/>
      <c r="AN497" s="63"/>
      <c r="AO497" s="63"/>
    </row>
    <row r="498" spans="1:41" ht="15">
      <c r="A498" s="52"/>
      <c r="B498" s="52"/>
      <c r="C498" s="52"/>
      <c r="D498" s="52"/>
      <c r="E498" s="52"/>
      <c r="F498" s="52"/>
      <c r="G498" s="53"/>
      <c r="H498" s="54"/>
      <c r="I498" s="56"/>
      <c r="J498" s="58"/>
      <c r="K498" s="58"/>
      <c r="L498" s="52"/>
      <c r="M498" s="52"/>
      <c r="N498" s="52"/>
      <c r="O498" s="59"/>
      <c r="P498" s="60"/>
      <c r="Q498" s="52"/>
      <c r="R498" s="52"/>
      <c r="S498" s="61"/>
      <c r="T498" s="61"/>
      <c r="U498" s="61"/>
      <c r="V498" s="61"/>
      <c r="W498" s="61"/>
      <c r="X498" s="61"/>
      <c r="Y498" s="61"/>
      <c r="Z498" s="61"/>
      <c r="AA498" s="61"/>
      <c r="AB498" s="62"/>
      <c r="AC498" s="61"/>
      <c r="AD498" s="61"/>
      <c r="AE498" s="61"/>
      <c r="AF498" s="61"/>
      <c r="AG498" s="61"/>
      <c r="AH498" s="61"/>
      <c r="AI498" s="63"/>
      <c r="AJ498" s="63"/>
      <c r="AK498" s="63"/>
      <c r="AL498" s="63"/>
      <c r="AM498" s="63"/>
      <c r="AN498" s="63"/>
      <c r="AO498" s="63"/>
    </row>
    <row r="499" spans="1:41" ht="15">
      <c r="A499" s="52"/>
      <c r="B499" s="52"/>
      <c r="C499" s="52"/>
      <c r="D499" s="52"/>
      <c r="E499" s="52"/>
      <c r="F499" s="52"/>
      <c r="G499" s="53"/>
      <c r="H499" s="54"/>
      <c r="I499" s="56"/>
      <c r="J499" s="58"/>
      <c r="K499" s="58"/>
      <c r="L499" s="52"/>
      <c r="M499" s="52"/>
      <c r="N499" s="52"/>
      <c r="O499" s="59"/>
      <c r="P499" s="60"/>
      <c r="Q499" s="52"/>
      <c r="R499" s="52"/>
      <c r="S499" s="61"/>
      <c r="T499" s="61"/>
      <c r="U499" s="61"/>
      <c r="V499" s="61"/>
      <c r="W499" s="61"/>
      <c r="X499" s="61"/>
      <c r="Y499" s="61"/>
      <c r="Z499" s="61"/>
      <c r="AA499" s="61"/>
      <c r="AB499" s="62"/>
      <c r="AC499" s="61"/>
      <c r="AD499" s="61"/>
      <c r="AE499" s="61"/>
      <c r="AF499" s="61"/>
      <c r="AG499" s="61"/>
      <c r="AH499" s="61"/>
      <c r="AI499" s="63"/>
      <c r="AJ499" s="63"/>
      <c r="AK499" s="63"/>
      <c r="AL499" s="63"/>
      <c r="AM499" s="63"/>
      <c r="AN499" s="63"/>
      <c r="AO499" s="63"/>
    </row>
    <row r="500" spans="1:41" ht="15">
      <c r="A500" s="52"/>
      <c r="B500" s="52"/>
      <c r="C500" s="52"/>
      <c r="D500" s="52"/>
      <c r="E500" s="52"/>
      <c r="F500" s="52"/>
      <c r="G500" s="53"/>
      <c r="H500" s="54"/>
      <c r="I500" s="56"/>
      <c r="J500" s="58"/>
      <c r="K500" s="58"/>
      <c r="L500" s="52"/>
      <c r="M500" s="52"/>
      <c r="N500" s="52"/>
      <c r="O500" s="59"/>
      <c r="P500" s="60"/>
      <c r="Q500" s="52"/>
      <c r="R500" s="52"/>
      <c r="S500" s="61"/>
      <c r="T500" s="61"/>
      <c r="U500" s="61"/>
      <c r="V500" s="61"/>
      <c r="W500" s="61"/>
      <c r="X500" s="61"/>
      <c r="Y500" s="61"/>
      <c r="Z500" s="61"/>
      <c r="AA500" s="61"/>
      <c r="AB500" s="62"/>
      <c r="AC500" s="61"/>
      <c r="AD500" s="61"/>
      <c r="AE500" s="61"/>
      <c r="AF500" s="61"/>
      <c r="AG500" s="61"/>
      <c r="AH500" s="61"/>
      <c r="AI500" s="63"/>
      <c r="AJ500" s="63"/>
      <c r="AK500" s="63"/>
      <c r="AL500" s="63"/>
      <c r="AM500" s="63"/>
      <c r="AN500" s="63"/>
      <c r="AO500" s="63"/>
    </row>
    <row r="501" spans="1:41" ht="15">
      <c r="A501" s="52"/>
      <c r="B501" s="52"/>
      <c r="C501" s="52"/>
      <c r="D501" s="52"/>
      <c r="E501" s="52"/>
      <c r="F501" s="52"/>
      <c r="G501" s="53"/>
      <c r="H501" s="54"/>
      <c r="I501" s="56"/>
      <c r="J501" s="58"/>
      <c r="K501" s="58"/>
      <c r="L501" s="52"/>
      <c r="M501" s="52"/>
      <c r="N501" s="52"/>
      <c r="O501" s="59"/>
      <c r="P501" s="60"/>
      <c r="Q501" s="52"/>
      <c r="R501" s="52"/>
      <c r="S501" s="61"/>
      <c r="T501" s="61"/>
      <c r="U501" s="61"/>
      <c r="V501" s="61"/>
      <c r="W501" s="61"/>
      <c r="X501" s="61"/>
      <c r="Y501" s="61"/>
      <c r="Z501" s="61"/>
      <c r="AA501" s="61"/>
      <c r="AB501" s="62"/>
      <c r="AC501" s="61"/>
      <c r="AD501" s="61"/>
      <c r="AE501" s="61"/>
      <c r="AF501" s="61"/>
      <c r="AG501" s="61"/>
      <c r="AH501" s="61"/>
      <c r="AI501" s="63"/>
      <c r="AJ501" s="63"/>
      <c r="AK501" s="63"/>
      <c r="AL501" s="63"/>
      <c r="AM501" s="63"/>
      <c r="AN501" s="63"/>
      <c r="AO501" s="63"/>
    </row>
    <row r="502" spans="1:41" ht="15">
      <c r="A502" s="52"/>
      <c r="B502" s="52"/>
      <c r="C502" s="52"/>
      <c r="D502" s="52"/>
      <c r="E502" s="52"/>
      <c r="F502" s="52"/>
      <c r="G502" s="53"/>
      <c r="H502" s="54"/>
      <c r="I502" s="56"/>
      <c r="J502" s="58"/>
      <c r="K502" s="58"/>
      <c r="L502" s="52"/>
      <c r="M502" s="52"/>
      <c r="N502" s="52"/>
      <c r="O502" s="59"/>
      <c r="P502" s="60"/>
      <c r="Q502" s="52"/>
      <c r="R502" s="52"/>
      <c r="S502" s="61"/>
      <c r="T502" s="61"/>
      <c r="U502" s="61"/>
      <c r="V502" s="61"/>
      <c r="W502" s="61"/>
      <c r="X502" s="61"/>
      <c r="Y502" s="61"/>
      <c r="Z502" s="61"/>
      <c r="AA502" s="61"/>
      <c r="AB502" s="62"/>
      <c r="AC502" s="61"/>
      <c r="AD502" s="61"/>
      <c r="AE502" s="61"/>
      <c r="AF502" s="61"/>
      <c r="AG502" s="61"/>
      <c r="AH502" s="61"/>
      <c r="AI502" s="63"/>
      <c r="AJ502" s="63"/>
      <c r="AK502" s="63"/>
      <c r="AL502" s="63"/>
      <c r="AM502" s="63"/>
      <c r="AN502" s="63"/>
      <c r="AO502" s="63"/>
    </row>
    <row r="503" spans="1:41" ht="15">
      <c r="A503" s="52"/>
      <c r="B503" s="52"/>
      <c r="C503" s="52"/>
      <c r="D503" s="52"/>
      <c r="E503" s="52"/>
      <c r="F503" s="52"/>
      <c r="G503" s="53"/>
      <c r="H503" s="54"/>
      <c r="I503" s="56"/>
      <c r="J503" s="58"/>
      <c r="K503" s="58"/>
      <c r="L503" s="52"/>
      <c r="M503" s="52"/>
      <c r="N503" s="52"/>
      <c r="O503" s="59"/>
      <c r="P503" s="60"/>
      <c r="Q503" s="52"/>
      <c r="R503" s="52"/>
      <c r="S503" s="61"/>
      <c r="T503" s="61"/>
      <c r="U503" s="61"/>
      <c r="V503" s="61"/>
      <c r="W503" s="61"/>
      <c r="X503" s="61"/>
      <c r="Y503" s="61"/>
      <c r="Z503" s="61"/>
      <c r="AA503" s="61"/>
      <c r="AB503" s="62"/>
      <c r="AC503" s="61"/>
      <c r="AD503" s="61"/>
      <c r="AE503" s="61"/>
      <c r="AF503" s="61"/>
      <c r="AG503" s="61"/>
      <c r="AH503" s="61"/>
      <c r="AI503" s="63"/>
      <c r="AJ503" s="63"/>
      <c r="AK503" s="63"/>
      <c r="AL503" s="63"/>
      <c r="AM503" s="63"/>
      <c r="AN503" s="63"/>
      <c r="AO503" s="63"/>
    </row>
    <row r="504" spans="1:41" ht="15">
      <c r="A504" s="52"/>
      <c r="B504" s="52"/>
      <c r="C504" s="52"/>
      <c r="D504" s="52"/>
      <c r="E504" s="52"/>
      <c r="F504" s="52"/>
      <c r="G504" s="53"/>
      <c r="H504" s="54"/>
      <c r="I504" s="56"/>
      <c r="J504" s="58"/>
      <c r="K504" s="58"/>
      <c r="L504" s="52"/>
      <c r="M504" s="52"/>
      <c r="N504" s="52"/>
      <c r="O504" s="59"/>
      <c r="P504" s="60"/>
      <c r="Q504" s="52"/>
      <c r="R504" s="52"/>
      <c r="S504" s="61"/>
      <c r="T504" s="61"/>
      <c r="U504" s="61"/>
      <c r="V504" s="61"/>
      <c r="W504" s="61"/>
      <c r="X504" s="61"/>
      <c r="Y504" s="61"/>
      <c r="Z504" s="61"/>
      <c r="AA504" s="61"/>
      <c r="AB504" s="62"/>
      <c r="AC504" s="61"/>
      <c r="AD504" s="61"/>
      <c r="AE504" s="61"/>
      <c r="AF504" s="61"/>
      <c r="AG504" s="61"/>
      <c r="AH504" s="61"/>
      <c r="AI504" s="63"/>
      <c r="AJ504" s="63"/>
      <c r="AK504" s="63"/>
      <c r="AL504" s="63"/>
      <c r="AM504" s="63"/>
      <c r="AN504" s="63"/>
      <c r="AO504" s="63"/>
    </row>
    <row r="505" spans="1:41" ht="15">
      <c r="A505" s="52"/>
      <c r="B505" s="52"/>
      <c r="C505" s="52"/>
      <c r="D505" s="52"/>
      <c r="E505" s="52"/>
      <c r="F505" s="52"/>
      <c r="G505" s="53"/>
      <c r="H505" s="54"/>
      <c r="I505" s="56"/>
      <c r="J505" s="58"/>
      <c r="K505" s="58"/>
      <c r="L505" s="52"/>
      <c r="M505" s="52"/>
      <c r="N505" s="52"/>
      <c r="O505" s="59"/>
      <c r="P505" s="60"/>
      <c r="Q505" s="52"/>
      <c r="R505" s="52"/>
      <c r="S505" s="61"/>
      <c r="T505" s="61"/>
      <c r="U505" s="61"/>
      <c r="V505" s="61"/>
      <c r="W505" s="61"/>
      <c r="X505" s="61"/>
      <c r="Y505" s="61"/>
      <c r="Z505" s="61"/>
      <c r="AA505" s="61"/>
      <c r="AB505" s="62"/>
      <c r="AC505" s="61"/>
      <c r="AD505" s="61"/>
      <c r="AE505" s="61"/>
      <c r="AF505" s="61"/>
      <c r="AG505" s="61"/>
      <c r="AH505" s="61"/>
      <c r="AI505" s="63"/>
      <c r="AJ505" s="63"/>
      <c r="AK505" s="63"/>
      <c r="AL505" s="63"/>
      <c r="AM505" s="63"/>
      <c r="AN505" s="63"/>
      <c r="AO505" s="63"/>
    </row>
    <row r="506" spans="1:41" ht="15">
      <c r="A506" s="52"/>
      <c r="B506" s="52"/>
      <c r="C506" s="52"/>
      <c r="D506" s="52"/>
      <c r="E506" s="52"/>
      <c r="F506" s="52"/>
      <c r="G506" s="53"/>
      <c r="H506" s="54"/>
      <c r="I506" s="56"/>
      <c r="J506" s="58"/>
      <c r="K506" s="58"/>
      <c r="L506" s="52"/>
      <c r="M506" s="52"/>
      <c r="N506" s="52"/>
      <c r="O506" s="59"/>
      <c r="P506" s="60"/>
      <c r="Q506" s="52"/>
      <c r="R506" s="52"/>
      <c r="S506" s="61"/>
      <c r="T506" s="61"/>
      <c r="U506" s="61"/>
      <c r="V506" s="61"/>
      <c r="W506" s="61"/>
      <c r="X506" s="61"/>
      <c r="Y506" s="61"/>
      <c r="Z506" s="61"/>
      <c r="AA506" s="61"/>
      <c r="AB506" s="62"/>
      <c r="AC506" s="61"/>
      <c r="AD506" s="61"/>
      <c r="AE506" s="61"/>
      <c r="AF506" s="61"/>
      <c r="AG506" s="61"/>
      <c r="AH506" s="61"/>
      <c r="AI506" s="63"/>
      <c r="AJ506" s="63"/>
      <c r="AK506" s="63"/>
      <c r="AL506" s="63"/>
      <c r="AM506" s="63"/>
      <c r="AN506" s="63"/>
      <c r="AO506" s="63"/>
    </row>
    <row r="507" spans="1:41" ht="15">
      <c r="A507" s="52"/>
      <c r="B507" s="52"/>
      <c r="C507" s="52"/>
      <c r="D507" s="52"/>
      <c r="E507" s="52"/>
      <c r="F507" s="52"/>
      <c r="G507" s="53"/>
      <c r="H507" s="54"/>
      <c r="I507" s="56"/>
      <c r="J507" s="58"/>
      <c r="K507" s="58"/>
      <c r="L507" s="52"/>
      <c r="M507" s="52"/>
      <c r="N507" s="52"/>
      <c r="O507" s="59"/>
      <c r="P507" s="60"/>
      <c r="Q507" s="52"/>
      <c r="R507" s="52"/>
      <c r="S507" s="61"/>
      <c r="T507" s="61"/>
      <c r="U507" s="61"/>
      <c r="V507" s="61"/>
      <c r="W507" s="61"/>
      <c r="X507" s="61"/>
      <c r="Y507" s="61"/>
      <c r="Z507" s="61"/>
      <c r="AA507" s="61"/>
      <c r="AB507" s="62"/>
      <c r="AC507" s="61"/>
      <c r="AD507" s="61"/>
      <c r="AE507" s="61"/>
      <c r="AF507" s="61"/>
      <c r="AG507" s="61"/>
      <c r="AH507" s="61"/>
      <c r="AI507" s="63"/>
      <c r="AJ507" s="63"/>
      <c r="AK507" s="63"/>
      <c r="AL507" s="63"/>
      <c r="AM507" s="63"/>
      <c r="AN507" s="63"/>
      <c r="AO507" s="63"/>
    </row>
    <row r="508" spans="1:41" ht="15">
      <c r="A508" s="52"/>
      <c r="B508" s="52"/>
      <c r="C508" s="52"/>
      <c r="D508" s="52"/>
      <c r="E508" s="52"/>
      <c r="F508" s="52"/>
      <c r="G508" s="53"/>
      <c r="H508" s="54"/>
      <c r="I508" s="56"/>
      <c r="J508" s="58"/>
      <c r="K508" s="58"/>
      <c r="L508" s="52"/>
      <c r="M508" s="52"/>
      <c r="N508" s="52"/>
      <c r="O508" s="59"/>
      <c r="P508" s="60"/>
      <c r="Q508" s="52"/>
      <c r="R508" s="52"/>
      <c r="S508" s="61"/>
      <c r="T508" s="61"/>
      <c r="U508" s="61"/>
      <c r="V508" s="61"/>
      <c r="W508" s="61"/>
      <c r="X508" s="61"/>
      <c r="Y508" s="61"/>
      <c r="Z508" s="61"/>
      <c r="AA508" s="61"/>
      <c r="AB508" s="62"/>
      <c r="AC508" s="61"/>
      <c r="AD508" s="61"/>
      <c r="AE508" s="61"/>
      <c r="AF508" s="61"/>
      <c r="AG508" s="61"/>
      <c r="AH508" s="61"/>
      <c r="AI508" s="63"/>
      <c r="AJ508" s="63"/>
      <c r="AK508" s="63"/>
      <c r="AL508" s="63"/>
      <c r="AM508" s="63"/>
      <c r="AN508" s="63"/>
      <c r="AO508" s="63"/>
    </row>
    <row r="509" spans="1:41" ht="15">
      <c r="A509" s="52"/>
      <c r="B509" s="52"/>
      <c r="C509" s="52"/>
      <c r="D509" s="52"/>
      <c r="E509" s="52"/>
      <c r="F509" s="52"/>
      <c r="G509" s="53"/>
      <c r="H509" s="54"/>
      <c r="I509" s="56"/>
      <c r="J509" s="58"/>
      <c r="K509" s="58"/>
      <c r="L509" s="52"/>
      <c r="M509" s="52"/>
      <c r="N509" s="52"/>
      <c r="O509" s="59"/>
      <c r="P509" s="60"/>
      <c r="Q509" s="52"/>
      <c r="R509" s="52"/>
      <c r="S509" s="61"/>
      <c r="T509" s="61"/>
      <c r="U509" s="61"/>
      <c r="V509" s="61"/>
      <c r="W509" s="61"/>
      <c r="X509" s="61"/>
      <c r="Y509" s="61"/>
      <c r="Z509" s="61"/>
      <c r="AA509" s="61"/>
      <c r="AB509" s="62"/>
      <c r="AC509" s="61"/>
      <c r="AD509" s="61"/>
      <c r="AE509" s="61"/>
      <c r="AF509" s="61"/>
      <c r="AG509" s="61"/>
      <c r="AH509" s="61"/>
      <c r="AI509" s="63"/>
      <c r="AJ509" s="63"/>
      <c r="AK509" s="63"/>
      <c r="AL509" s="63"/>
      <c r="AM509" s="63"/>
      <c r="AN509" s="63"/>
      <c r="AO509" s="63"/>
    </row>
    <row r="510" spans="1:41" ht="15">
      <c r="A510" s="52"/>
      <c r="B510" s="52"/>
      <c r="C510" s="52"/>
      <c r="D510" s="52"/>
      <c r="E510" s="52"/>
      <c r="F510" s="52"/>
      <c r="G510" s="53"/>
      <c r="H510" s="54"/>
      <c r="I510" s="56"/>
      <c r="J510" s="58"/>
      <c r="K510" s="58"/>
      <c r="L510" s="52"/>
      <c r="M510" s="52"/>
      <c r="N510" s="52"/>
      <c r="O510" s="59"/>
      <c r="P510" s="60"/>
      <c r="Q510" s="52"/>
      <c r="R510" s="52"/>
      <c r="S510" s="61"/>
      <c r="T510" s="61"/>
      <c r="U510" s="61"/>
      <c r="V510" s="61"/>
      <c r="W510" s="61"/>
      <c r="X510" s="61"/>
      <c r="Y510" s="61"/>
      <c r="Z510" s="61"/>
      <c r="AA510" s="61"/>
      <c r="AB510" s="62"/>
      <c r="AC510" s="61"/>
      <c r="AD510" s="61"/>
      <c r="AE510" s="61"/>
      <c r="AF510" s="61"/>
      <c r="AG510" s="61"/>
      <c r="AH510" s="61"/>
      <c r="AI510" s="63"/>
      <c r="AJ510" s="63"/>
      <c r="AK510" s="63"/>
      <c r="AL510" s="63"/>
      <c r="AM510" s="63"/>
      <c r="AN510" s="63"/>
      <c r="AO510" s="63"/>
    </row>
    <row r="511" spans="1:41" ht="15">
      <c r="A511" s="52"/>
      <c r="B511" s="52"/>
      <c r="C511" s="52"/>
      <c r="D511" s="52"/>
      <c r="E511" s="52"/>
      <c r="F511" s="52"/>
      <c r="G511" s="53"/>
      <c r="H511" s="54"/>
      <c r="I511" s="56"/>
      <c r="J511" s="58"/>
      <c r="K511" s="58"/>
      <c r="L511" s="52"/>
      <c r="M511" s="52"/>
      <c r="N511" s="52"/>
      <c r="O511" s="59"/>
      <c r="P511" s="60"/>
      <c r="Q511" s="52"/>
      <c r="R511" s="52"/>
      <c r="S511" s="61"/>
      <c r="T511" s="61"/>
      <c r="U511" s="61"/>
      <c r="V511" s="61"/>
      <c r="W511" s="61"/>
      <c r="X511" s="61"/>
      <c r="Y511" s="61"/>
      <c r="Z511" s="61"/>
      <c r="AA511" s="61"/>
      <c r="AB511" s="62"/>
      <c r="AC511" s="61"/>
      <c r="AD511" s="61"/>
      <c r="AE511" s="61"/>
      <c r="AF511" s="61"/>
      <c r="AG511" s="61"/>
      <c r="AH511" s="61"/>
      <c r="AI511" s="63"/>
      <c r="AJ511" s="63"/>
      <c r="AK511" s="63"/>
      <c r="AL511" s="63"/>
      <c r="AM511" s="63"/>
      <c r="AN511" s="63"/>
      <c r="AO511" s="63"/>
    </row>
    <row r="512" spans="1:41" ht="15">
      <c r="A512" s="52"/>
      <c r="B512" s="52"/>
      <c r="C512" s="52"/>
      <c r="D512" s="52"/>
      <c r="E512" s="52"/>
      <c r="F512" s="52"/>
      <c r="G512" s="53"/>
      <c r="H512" s="54"/>
      <c r="I512" s="56"/>
      <c r="J512" s="58"/>
      <c r="K512" s="58"/>
      <c r="L512" s="52"/>
      <c r="M512" s="52"/>
      <c r="N512" s="52"/>
      <c r="O512" s="59"/>
      <c r="P512" s="60"/>
      <c r="Q512" s="52"/>
      <c r="R512" s="52"/>
      <c r="S512" s="61"/>
      <c r="T512" s="61"/>
      <c r="U512" s="61"/>
      <c r="V512" s="61"/>
      <c r="W512" s="61"/>
      <c r="X512" s="61"/>
      <c r="Y512" s="61"/>
      <c r="Z512" s="61"/>
      <c r="AA512" s="61"/>
      <c r="AB512" s="62"/>
      <c r="AC512" s="61"/>
      <c r="AD512" s="61"/>
      <c r="AE512" s="61"/>
      <c r="AF512" s="61"/>
      <c r="AG512" s="61"/>
      <c r="AH512" s="61"/>
      <c r="AI512" s="63"/>
      <c r="AJ512" s="63"/>
      <c r="AK512" s="63"/>
      <c r="AL512" s="63"/>
      <c r="AM512" s="63"/>
      <c r="AN512" s="63"/>
      <c r="AO512" s="63"/>
    </row>
    <row r="513" spans="1:41" ht="15">
      <c r="A513" s="52"/>
      <c r="B513" s="52"/>
      <c r="C513" s="52"/>
      <c r="D513" s="52"/>
      <c r="E513" s="52"/>
      <c r="F513" s="52"/>
      <c r="G513" s="53"/>
      <c r="H513" s="54"/>
      <c r="I513" s="56"/>
      <c r="J513" s="58"/>
      <c r="K513" s="58"/>
      <c r="L513" s="52"/>
      <c r="M513" s="52"/>
      <c r="N513" s="52"/>
      <c r="O513" s="59"/>
      <c r="P513" s="60"/>
      <c r="Q513" s="52"/>
      <c r="R513" s="52"/>
      <c r="S513" s="61"/>
      <c r="T513" s="61"/>
      <c r="U513" s="61"/>
      <c r="V513" s="61"/>
      <c r="W513" s="61"/>
      <c r="X513" s="61"/>
      <c r="Y513" s="61"/>
      <c r="Z513" s="61"/>
      <c r="AA513" s="61"/>
      <c r="AB513" s="62"/>
      <c r="AC513" s="61"/>
      <c r="AD513" s="61"/>
      <c r="AE513" s="61"/>
      <c r="AF513" s="61"/>
      <c r="AG513" s="61"/>
      <c r="AH513" s="61"/>
      <c r="AI513" s="63"/>
      <c r="AJ513" s="63"/>
      <c r="AK513" s="63"/>
      <c r="AL513" s="63"/>
      <c r="AM513" s="63"/>
      <c r="AN513" s="63"/>
      <c r="AO513" s="63"/>
    </row>
    <row r="514" spans="1:41" ht="15">
      <c r="A514" s="52"/>
      <c r="B514" s="52"/>
      <c r="C514" s="52"/>
      <c r="D514" s="52"/>
      <c r="E514" s="52"/>
      <c r="F514" s="52"/>
      <c r="G514" s="53"/>
      <c r="H514" s="54"/>
      <c r="I514" s="56"/>
      <c r="J514" s="58"/>
      <c r="K514" s="58"/>
      <c r="L514" s="52"/>
      <c r="M514" s="52"/>
      <c r="N514" s="52"/>
      <c r="O514" s="59"/>
      <c r="P514" s="60"/>
      <c r="Q514" s="52"/>
      <c r="R514" s="52"/>
      <c r="S514" s="61"/>
      <c r="T514" s="61"/>
      <c r="U514" s="61"/>
      <c r="V514" s="61"/>
      <c r="W514" s="61"/>
      <c r="X514" s="61"/>
      <c r="Y514" s="61"/>
      <c r="Z514" s="61"/>
      <c r="AA514" s="61"/>
      <c r="AB514" s="62"/>
      <c r="AC514" s="61"/>
      <c r="AD514" s="61"/>
      <c r="AE514" s="61"/>
      <c r="AF514" s="61"/>
      <c r="AG514" s="61"/>
      <c r="AH514" s="61"/>
      <c r="AI514" s="63"/>
      <c r="AJ514" s="63"/>
      <c r="AK514" s="63"/>
      <c r="AL514" s="63"/>
      <c r="AM514" s="63"/>
      <c r="AN514" s="63"/>
      <c r="AO514" s="63"/>
    </row>
    <row r="515" spans="1:41" ht="15">
      <c r="A515" s="52"/>
      <c r="B515" s="52"/>
      <c r="C515" s="52"/>
      <c r="D515" s="52"/>
      <c r="E515" s="52"/>
      <c r="F515" s="52"/>
      <c r="G515" s="53"/>
      <c r="H515" s="54"/>
      <c r="I515" s="56"/>
      <c r="J515" s="58"/>
      <c r="K515" s="58"/>
      <c r="L515" s="52"/>
      <c r="M515" s="52"/>
      <c r="N515" s="52"/>
      <c r="O515" s="59"/>
      <c r="P515" s="60"/>
      <c r="Q515" s="52"/>
      <c r="R515" s="52"/>
      <c r="S515" s="61"/>
      <c r="T515" s="61"/>
      <c r="U515" s="61"/>
      <c r="V515" s="61"/>
      <c r="W515" s="61"/>
      <c r="X515" s="61"/>
      <c r="Y515" s="61"/>
      <c r="Z515" s="61"/>
      <c r="AA515" s="61"/>
      <c r="AB515" s="62"/>
      <c r="AC515" s="61"/>
      <c r="AD515" s="61"/>
      <c r="AE515" s="61"/>
      <c r="AF515" s="61"/>
      <c r="AG515" s="61"/>
      <c r="AH515" s="61"/>
      <c r="AI515" s="63"/>
      <c r="AJ515" s="63"/>
      <c r="AK515" s="63"/>
      <c r="AL515" s="63"/>
      <c r="AM515" s="63"/>
      <c r="AN515" s="63"/>
      <c r="AO515" s="63"/>
    </row>
    <row r="516" spans="1:41" ht="15">
      <c r="A516" s="52"/>
      <c r="B516" s="52"/>
      <c r="C516" s="52"/>
      <c r="D516" s="52"/>
      <c r="E516" s="52"/>
      <c r="F516" s="52"/>
      <c r="G516" s="53"/>
      <c r="H516" s="54"/>
      <c r="I516" s="56"/>
      <c r="J516" s="58"/>
      <c r="K516" s="58"/>
      <c r="L516" s="52"/>
      <c r="M516" s="52"/>
      <c r="N516" s="52"/>
      <c r="O516" s="59"/>
      <c r="P516" s="60"/>
      <c r="Q516" s="52"/>
      <c r="R516" s="52"/>
      <c r="S516" s="61"/>
      <c r="T516" s="61"/>
      <c r="U516" s="61"/>
      <c r="V516" s="61"/>
      <c r="W516" s="61"/>
      <c r="X516" s="61"/>
      <c r="Y516" s="61"/>
      <c r="Z516" s="61"/>
      <c r="AA516" s="61"/>
      <c r="AB516" s="62"/>
      <c r="AC516" s="61"/>
      <c r="AD516" s="61"/>
      <c r="AE516" s="61"/>
      <c r="AF516" s="61"/>
      <c r="AG516" s="61"/>
      <c r="AH516" s="61"/>
      <c r="AI516" s="63"/>
      <c r="AJ516" s="63"/>
      <c r="AK516" s="63"/>
      <c r="AL516" s="63"/>
      <c r="AM516" s="63"/>
      <c r="AN516" s="63"/>
      <c r="AO516" s="63"/>
    </row>
    <row r="517" spans="1:41" ht="15">
      <c r="A517" s="52"/>
      <c r="B517" s="52"/>
      <c r="C517" s="52"/>
      <c r="D517" s="52"/>
      <c r="E517" s="52"/>
      <c r="F517" s="52"/>
      <c r="G517" s="53"/>
      <c r="H517" s="54"/>
      <c r="I517" s="56"/>
      <c r="J517" s="58"/>
      <c r="K517" s="58"/>
      <c r="L517" s="52"/>
      <c r="M517" s="52"/>
      <c r="N517" s="52"/>
      <c r="O517" s="59"/>
      <c r="P517" s="60"/>
      <c r="Q517" s="52"/>
      <c r="R517" s="52"/>
      <c r="S517" s="61"/>
      <c r="T517" s="61"/>
      <c r="U517" s="61"/>
      <c r="V517" s="61"/>
      <c r="W517" s="61"/>
      <c r="X517" s="61"/>
      <c r="Y517" s="61"/>
      <c r="Z517" s="61"/>
      <c r="AA517" s="61"/>
      <c r="AB517" s="62"/>
      <c r="AC517" s="61"/>
      <c r="AD517" s="61"/>
      <c r="AE517" s="61"/>
      <c r="AF517" s="61"/>
      <c r="AG517" s="61"/>
      <c r="AH517" s="61"/>
      <c r="AI517" s="63"/>
      <c r="AJ517" s="63"/>
      <c r="AK517" s="63"/>
      <c r="AL517" s="63"/>
      <c r="AM517" s="63"/>
      <c r="AN517" s="63"/>
      <c r="AO517" s="63"/>
    </row>
    <row r="518" spans="1:41" ht="15">
      <c r="A518" s="52"/>
      <c r="B518" s="52"/>
      <c r="C518" s="52"/>
      <c r="D518" s="52"/>
      <c r="E518" s="52"/>
      <c r="F518" s="52"/>
      <c r="G518" s="53"/>
      <c r="H518" s="54"/>
      <c r="I518" s="56"/>
      <c r="J518" s="58"/>
      <c r="K518" s="58"/>
      <c r="L518" s="52"/>
      <c r="M518" s="52"/>
      <c r="N518" s="52"/>
      <c r="O518" s="59"/>
      <c r="P518" s="60"/>
      <c r="Q518" s="52"/>
      <c r="R518" s="52"/>
      <c r="S518" s="61"/>
      <c r="T518" s="61"/>
      <c r="U518" s="61"/>
      <c r="V518" s="61"/>
      <c r="W518" s="61"/>
      <c r="X518" s="61"/>
      <c r="Y518" s="61"/>
      <c r="Z518" s="61"/>
      <c r="AA518" s="61"/>
      <c r="AB518" s="62"/>
      <c r="AC518" s="61"/>
      <c r="AD518" s="61"/>
      <c r="AE518" s="61"/>
      <c r="AF518" s="61"/>
      <c r="AG518" s="61"/>
      <c r="AH518" s="61"/>
      <c r="AI518" s="63"/>
      <c r="AJ518" s="63"/>
      <c r="AK518" s="63"/>
      <c r="AL518" s="63"/>
      <c r="AM518" s="63"/>
      <c r="AN518" s="63"/>
      <c r="AO518" s="63"/>
    </row>
    <row r="519" spans="1:41" ht="15">
      <c r="A519" s="52"/>
      <c r="B519" s="52"/>
      <c r="C519" s="52"/>
      <c r="D519" s="52"/>
      <c r="E519" s="52"/>
      <c r="F519" s="52"/>
      <c r="G519" s="53"/>
      <c r="H519" s="54"/>
      <c r="I519" s="56"/>
      <c r="J519" s="58"/>
      <c r="K519" s="58"/>
      <c r="L519" s="52"/>
      <c r="M519" s="52"/>
      <c r="N519" s="52"/>
      <c r="O519" s="59"/>
      <c r="P519" s="60"/>
      <c r="Q519" s="52"/>
      <c r="R519" s="52"/>
      <c r="S519" s="61"/>
      <c r="T519" s="61"/>
      <c r="U519" s="61"/>
      <c r="V519" s="61"/>
      <c r="W519" s="61"/>
      <c r="X519" s="61"/>
      <c r="Y519" s="61"/>
      <c r="Z519" s="61"/>
      <c r="AA519" s="61"/>
      <c r="AB519" s="62"/>
      <c r="AC519" s="61"/>
      <c r="AD519" s="61"/>
      <c r="AE519" s="61"/>
      <c r="AF519" s="61"/>
      <c r="AG519" s="61"/>
      <c r="AH519" s="61"/>
      <c r="AI519" s="63"/>
      <c r="AJ519" s="63"/>
      <c r="AK519" s="63"/>
      <c r="AL519" s="63"/>
      <c r="AM519" s="63"/>
      <c r="AN519" s="63"/>
      <c r="AO519" s="63"/>
    </row>
    <row r="520" spans="1:41" ht="15">
      <c r="A520" s="52"/>
      <c r="B520" s="52"/>
      <c r="C520" s="52"/>
      <c r="D520" s="52"/>
      <c r="E520" s="52"/>
      <c r="F520" s="52"/>
      <c r="G520" s="53"/>
      <c r="H520" s="54"/>
      <c r="I520" s="56"/>
      <c r="J520" s="58"/>
      <c r="K520" s="58"/>
      <c r="L520" s="52"/>
      <c r="M520" s="52"/>
      <c r="N520" s="52"/>
      <c r="O520" s="59"/>
      <c r="P520" s="60"/>
      <c r="Q520" s="52"/>
      <c r="R520" s="52"/>
      <c r="S520" s="61"/>
      <c r="T520" s="61"/>
      <c r="U520" s="61"/>
      <c r="V520" s="61"/>
      <c r="W520" s="61"/>
      <c r="X520" s="61"/>
      <c r="Y520" s="61"/>
      <c r="Z520" s="61"/>
      <c r="AA520" s="61"/>
      <c r="AB520" s="62"/>
      <c r="AC520" s="61"/>
      <c r="AD520" s="61"/>
      <c r="AE520" s="61"/>
      <c r="AF520" s="61"/>
      <c r="AG520" s="61"/>
      <c r="AH520" s="61"/>
      <c r="AI520" s="63"/>
      <c r="AJ520" s="63"/>
      <c r="AK520" s="63"/>
      <c r="AL520" s="63"/>
      <c r="AM520" s="63"/>
      <c r="AN520" s="63"/>
      <c r="AO520" s="63"/>
    </row>
    <row r="521" spans="1:41" ht="15">
      <c r="A521" s="52"/>
      <c r="B521" s="52"/>
      <c r="C521" s="52"/>
      <c r="D521" s="52"/>
      <c r="E521" s="52"/>
      <c r="F521" s="52"/>
      <c r="G521" s="53"/>
      <c r="H521" s="54"/>
      <c r="I521" s="56"/>
      <c r="J521" s="58"/>
      <c r="K521" s="58"/>
      <c r="L521" s="52"/>
      <c r="M521" s="52"/>
      <c r="N521" s="52"/>
      <c r="O521" s="59"/>
      <c r="P521" s="60"/>
      <c r="Q521" s="52"/>
      <c r="R521" s="52"/>
      <c r="S521" s="61"/>
      <c r="T521" s="61"/>
      <c r="U521" s="61"/>
      <c r="V521" s="61"/>
      <c r="W521" s="61"/>
      <c r="X521" s="61"/>
      <c r="Y521" s="61"/>
      <c r="Z521" s="61"/>
      <c r="AA521" s="61"/>
      <c r="AB521" s="62"/>
      <c r="AC521" s="61"/>
      <c r="AD521" s="61"/>
      <c r="AE521" s="61"/>
      <c r="AF521" s="61"/>
      <c r="AG521" s="61"/>
      <c r="AH521" s="61"/>
      <c r="AI521" s="63"/>
      <c r="AJ521" s="63"/>
      <c r="AK521" s="63"/>
      <c r="AL521" s="63"/>
      <c r="AM521" s="63"/>
      <c r="AN521" s="63"/>
      <c r="AO521" s="63"/>
    </row>
    <row r="522" spans="1:41" ht="15">
      <c r="A522" s="52"/>
      <c r="B522" s="52"/>
      <c r="C522" s="52"/>
      <c r="D522" s="52"/>
      <c r="E522" s="52"/>
      <c r="F522" s="52"/>
      <c r="G522" s="53"/>
      <c r="H522" s="54"/>
      <c r="I522" s="56"/>
      <c r="J522" s="58"/>
      <c r="K522" s="58"/>
      <c r="L522" s="52"/>
      <c r="M522" s="52"/>
      <c r="N522" s="52"/>
      <c r="O522" s="59"/>
      <c r="P522" s="60"/>
      <c r="Q522" s="52"/>
      <c r="R522" s="52"/>
      <c r="S522" s="61"/>
      <c r="T522" s="61"/>
      <c r="U522" s="61"/>
      <c r="V522" s="61"/>
      <c r="W522" s="61"/>
      <c r="X522" s="61"/>
      <c r="Y522" s="61"/>
      <c r="Z522" s="61"/>
      <c r="AA522" s="61"/>
      <c r="AB522" s="62"/>
      <c r="AC522" s="61"/>
      <c r="AD522" s="61"/>
      <c r="AE522" s="61"/>
      <c r="AF522" s="61"/>
      <c r="AG522" s="61"/>
      <c r="AH522" s="61"/>
      <c r="AI522" s="63"/>
      <c r="AJ522" s="63"/>
      <c r="AK522" s="63"/>
      <c r="AL522" s="63"/>
      <c r="AM522" s="63"/>
      <c r="AN522" s="63"/>
      <c r="AO522" s="63"/>
    </row>
    <row r="523" spans="1:41" ht="15">
      <c r="A523" s="52"/>
      <c r="B523" s="52"/>
      <c r="C523" s="52"/>
      <c r="D523" s="52"/>
      <c r="E523" s="52"/>
      <c r="F523" s="52"/>
      <c r="G523" s="53"/>
      <c r="H523" s="54"/>
      <c r="I523" s="56"/>
      <c r="J523" s="58"/>
      <c r="K523" s="58"/>
      <c r="L523" s="52"/>
      <c r="M523" s="52"/>
      <c r="N523" s="52"/>
      <c r="O523" s="59"/>
      <c r="P523" s="60"/>
      <c r="Q523" s="52"/>
      <c r="R523" s="52"/>
      <c r="S523" s="61"/>
      <c r="T523" s="61"/>
      <c r="U523" s="61"/>
      <c r="V523" s="61"/>
      <c r="W523" s="61"/>
      <c r="X523" s="61"/>
      <c r="Y523" s="61"/>
      <c r="Z523" s="61"/>
      <c r="AA523" s="61"/>
      <c r="AB523" s="62"/>
      <c r="AC523" s="61"/>
      <c r="AD523" s="61"/>
      <c r="AE523" s="61"/>
      <c r="AF523" s="61"/>
      <c r="AG523" s="61"/>
      <c r="AH523" s="61"/>
      <c r="AI523" s="63"/>
      <c r="AJ523" s="63"/>
      <c r="AK523" s="63"/>
      <c r="AL523" s="63"/>
      <c r="AM523" s="63"/>
      <c r="AN523" s="63"/>
      <c r="AO523" s="63"/>
    </row>
    <row r="524" spans="1:41" ht="15">
      <c r="A524" s="52"/>
      <c r="B524" s="52"/>
      <c r="C524" s="52"/>
      <c r="D524" s="52"/>
      <c r="E524" s="52"/>
      <c r="F524" s="52"/>
      <c r="G524" s="53"/>
      <c r="H524" s="54"/>
      <c r="I524" s="56"/>
      <c r="J524" s="58"/>
      <c r="K524" s="58"/>
      <c r="L524" s="52"/>
      <c r="M524" s="52"/>
      <c r="N524" s="52"/>
      <c r="O524" s="59"/>
      <c r="P524" s="60"/>
      <c r="Q524" s="52"/>
      <c r="R524" s="52"/>
      <c r="S524" s="61"/>
      <c r="T524" s="61"/>
      <c r="U524" s="61"/>
      <c r="V524" s="61"/>
      <c r="W524" s="61"/>
      <c r="X524" s="61"/>
      <c r="Y524" s="61"/>
      <c r="Z524" s="61"/>
      <c r="AA524" s="61"/>
      <c r="AB524" s="62"/>
      <c r="AC524" s="61"/>
      <c r="AD524" s="61"/>
      <c r="AE524" s="61"/>
      <c r="AF524" s="61"/>
      <c r="AG524" s="61"/>
      <c r="AH524" s="61"/>
      <c r="AI524" s="63"/>
      <c r="AJ524" s="63"/>
      <c r="AK524" s="63"/>
      <c r="AL524" s="63"/>
      <c r="AM524" s="63"/>
      <c r="AN524" s="63"/>
      <c r="AO524" s="63"/>
    </row>
    <row r="525" spans="1:41" ht="15">
      <c r="A525" s="52"/>
      <c r="B525" s="52"/>
      <c r="C525" s="52"/>
      <c r="D525" s="52"/>
      <c r="E525" s="52"/>
      <c r="F525" s="52"/>
      <c r="G525" s="53"/>
      <c r="H525" s="54"/>
      <c r="I525" s="56"/>
      <c r="J525" s="58"/>
      <c r="K525" s="58"/>
      <c r="L525" s="52"/>
      <c r="M525" s="52"/>
      <c r="N525" s="52"/>
      <c r="O525" s="59"/>
      <c r="P525" s="60"/>
      <c r="Q525" s="52"/>
      <c r="R525" s="52"/>
      <c r="S525" s="61"/>
      <c r="T525" s="61"/>
      <c r="U525" s="61"/>
      <c r="V525" s="61"/>
      <c r="W525" s="61"/>
      <c r="X525" s="61"/>
      <c r="Y525" s="61"/>
      <c r="Z525" s="61"/>
      <c r="AA525" s="61"/>
      <c r="AB525" s="62"/>
      <c r="AC525" s="61"/>
      <c r="AD525" s="61"/>
      <c r="AE525" s="61"/>
      <c r="AF525" s="61"/>
      <c r="AG525" s="61"/>
      <c r="AH525" s="61"/>
      <c r="AI525" s="63"/>
      <c r="AJ525" s="63"/>
      <c r="AK525" s="63"/>
      <c r="AL525" s="63"/>
      <c r="AM525" s="63"/>
      <c r="AN525" s="63"/>
      <c r="AO525" s="63"/>
    </row>
    <row r="526" spans="1:41" ht="15">
      <c r="A526" s="52"/>
      <c r="B526" s="52"/>
      <c r="C526" s="52"/>
      <c r="D526" s="52"/>
      <c r="E526" s="52"/>
      <c r="F526" s="52"/>
      <c r="G526" s="53"/>
      <c r="H526" s="54"/>
      <c r="I526" s="56"/>
      <c r="J526" s="58"/>
      <c r="K526" s="58"/>
      <c r="L526" s="52"/>
      <c r="M526" s="52"/>
      <c r="N526" s="52"/>
      <c r="O526" s="59"/>
      <c r="P526" s="60"/>
      <c r="Q526" s="52"/>
      <c r="R526" s="52"/>
      <c r="S526" s="61"/>
      <c r="T526" s="61"/>
      <c r="U526" s="61"/>
      <c r="V526" s="61"/>
      <c r="W526" s="61"/>
      <c r="X526" s="61"/>
      <c r="Y526" s="61"/>
      <c r="Z526" s="61"/>
      <c r="AA526" s="61"/>
      <c r="AB526" s="62"/>
      <c r="AC526" s="61"/>
      <c r="AD526" s="61"/>
      <c r="AE526" s="61"/>
      <c r="AF526" s="61"/>
      <c r="AG526" s="61"/>
      <c r="AH526" s="61"/>
      <c r="AI526" s="63"/>
      <c r="AJ526" s="63"/>
      <c r="AK526" s="63"/>
      <c r="AL526" s="63"/>
      <c r="AM526" s="63"/>
      <c r="AN526" s="63"/>
      <c r="AO526" s="63"/>
    </row>
    <row r="527" spans="1:41" ht="15">
      <c r="A527" s="52"/>
      <c r="B527" s="52"/>
      <c r="C527" s="52"/>
      <c r="D527" s="52"/>
      <c r="E527" s="52"/>
      <c r="F527" s="52"/>
      <c r="G527" s="53"/>
      <c r="H527" s="54"/>
      <c r="I527" s="56"/>
      <c r="J527" s="58"/>
      <c r="K527" s="58"/>
      <c r="L527" s="52"/>
      <c r="M527" s="52"/>
      <c r="N527" s="52"/>
      <c r="O527" s="59"/>
      <c r="P527" s="60"/>
      <c r="Q527" s="52"/>
      <c r="R527" s="52"/>
      <c r="S527" s="61"/>
      <c r="T527" s="61"/>
      <c r="U527" s="61"/>
      <c r="V527" s="61"/>
      <c r="W527" s="61"/>
      <c r="X527" s="61"/>
      <c r="Y527" s="61"/>
      <c r="Z527" s="61"/>
      <c r="AA527" s="61"/>
      <c r="AB527" s="62"/>
      <c r="AC527" s="61"/>
      <c r="AD527" s="61"/>
      <c r="AE527" s="61"/>
      <c r="AF527" s="61"/>
      <c r="AG527" s="61"/>
      <c r="AH527" s="61"/>
      <c r="AI527" s="63"/>
      <c r="AJ527" s="63"/>
      <c r="AK527" s="63"/>
      <c r="AL527" s="63"/>
      <c r="AM527" s="63"/>
      <c r="AN527" s="63"/>
      <c r="AO527" s="63"/>
    </row>
    <row r="528" spans="1:41" ht="15">
      <c r="A528" s="52"/>
      <c r="B528" s="52"/>
      <c r="C528" s="52"/>
      <c r="D528" s="52"/>
      <c r="E528" s="52"/>
      <c r="F528" s="52"/>
      <c r="G528" s="53"/>
      <c r="H528" s="54"/>
      <c r="I528" s="56"/>
      <c r="J528" s="58"/>
      <c r="K528" s="58"/>
      <c r="L528" s="52"/>
      <c r="M528" s="52"/>
      <c r="N528" s="52"/>
      <c r="O528" s="59"/>
      <c r="P528" s="60"/>
      <c r="Q528" s="52"/>
      <c r="R528" s="52"/>
      <c r="S528" s="61"/>
      <c r="T528" s="61"/>
      <c r="U528" s="61"/>
      <c r="V528" s="61"/>
      <c r="W528" s="61"/>
      <c r="X528" s="61"/>
      <c r="Y528" s="61"/>
      <c r="Z528" s="61"/>
      <c r="AA528" s="61"/>
      <c r="AB528" s="62"/>
      <c r="AC528" s="61"/>
      <c r="AD528" s="61"/>
      <c r="AE528" s="61"/>
      <c r="AF528" s="61"/>
      <c r="AG528" s="61"/>
      <c r="AH528" s="61"/>
      <c r="AI528" s="63"/>
      <c r="AJ528" s="63"/>
      <c r="AK528" s="63"/>
      <c r="AL528" s="63"/>
      <c r="AM528" s="63"/>
      <c r="AN528" s="63"/>
      <c r="AO528" s="63"/>
    </row>
    <row r="529" spans="1:41" ht="15">
      <c r="A529" s="52"/>
      <c r="B529" s="52"/>
      <c r="C529" s="52"/>
      <c r="D529" s="52"/>
      <c r="E529" s="52"/>
      <c r="F529" s="52"/>
      <c r="G529" s="53"/>
      <c r="H529" s="54"/>
      <c r="I529" s="56"/>
      <c r="J529" s="58"/>
      <c r="K529" s="58"/>
      <c r="L529" s="52"/>
      <c r="M529" s="52"/>
      <c r="N529" s="52"/>
      <c r="O529" s="59"/>
      <c r="P529" s="60"/>
      <c r="Q529" s="52"/>
      <c r="R529" s="52"/>
      <c r="S529" s="61"/>
      <c r="T529" s="61"/>
      <c r="U529" s="61"/>
      <c r="V529" s="61"/>
      <c r="W529" s="61"/>
      <c r="X529" s="61"/>
      <c r="Y529" s="61"/>
      <c r="Z529" s="61"/>
      <c r="AA529" s="61"/>
      <c r="AB529" s="62"/>
      <c r="AC529" s="61"/>
      <c r="AD529" s="61"/>
      <c r="AE529" s="61"/>
      <c r="AF529" s="61"/>
      <c r="AG529" s="61"/>
      <c r="AH529" s="61"/>
      <c r="AI529" s="63"/>
      <c r="AJ529" s="63"/>
      <c r="AK529" s="63"/>
      <c r="AL529" s="63"/>
      <c r="AM529" s="63"/>
      <c r="AN529" s="63"/>
      <c r="AO529" s="63"/>
    </row>
    <row r="530" spans="1:41" ht="15">
      <c r="A530" s="52"/>
      <c r="B530" s="52"/>
      <c r="C530" s="52"/>
      <c r="D530" s="52"/>
      <c r="E530" s="52"/>
      <c r="F530" s="52"/>
      <c r="G530" s="53"/>
      <c r="H530" s="54"/>
      <c r="I530" s="56"/>
      <c r="J530" s="58"/>
      <c r="K530" s="58"/>
      <c r="L530" s="52"/>
      <c r="M530" s="52"/>
      <c r="N530" s="52"/>
      <c r="O530" s="59"/>
      <c r="P530" s="60"/>
      <c r="Q530" s="52"/>
      <c r="R530" s="52"/>
      <c r="S530" s="61"/>
      <c r="T530" s="61"/>
      <c r="U530" s="61"/>
      <c r="V530" s="61"/>
      <c r="W530" s="61"/>
      <c r="X530" s="61"/>
      <c r="Y530" s="61"/>
      <c r="Z530" s="61"/>
      <c r="AA530" s="61"/>
      <c r="AB530" s="62"/>
      <c r="AC530" s="61"/>
      <c r="AD530" s="61"/>
      <c r="AE530" s="61"/>
      <c r="AF530" s="61"/>
      <c r="AG530" s="61"/>
      <c r="AH530" s="61"/>
      <c r="AI530" s="63"/>
      <c r="AJ530" s="63"/>
      <c r="AK530" s="63"/>
      <c r="AL530" s="63"/>
      <c r="AM530" s="63"/>
      <c r="AN530" s="63"/>
      <c r="AO530" s="63"/>
    </row>
    <row r="531" spans="1:41" ht="15">
      <c r="A531" s="52"/>
      <c r="B531" s="52"/>
      <c r="C531" s="52"/>
      <c r="D531" s="52"/>
      <c r="E531" s="52"/>
      <c r="F531" s="52"/>
      <c r="G531" s="53"/>
      <c r="H531" s="54"/>
      <c r="I531" s="56"/>
      <c r="J531" s="58"/>
      <c r="K531" s="58"/>
      <c r="L531" s="52"/>
      <c r="M531" s="52"/>
      <c r="N531" s="52"/>
      <c r="O531" s="59"/>
      <c r="P531" s="60"/>
      <c r="Q531" s="52"/>
      <c r="R531" s="52"/>
      <c r="S531" s="61"/>
      <c r="T531" s="61"/>
      <c r="U531" s="61"/>
      <c r="V531" s="61"/>
      <c r="W531" s="61"/>
      <c r="X531" s="61"/>
      <c r="Y531" s="61"/>
      <c r="Z531" s="61"/>
      <c r="AA531" s="61"/>
      <c r="AB531" s="62"/>
      <c r="AC531" s="61"/>
      <c r="AD531" s="61"/>
      <c r="AE531" s="61"/>
      <c r="AF531" s="61"/>
      <c r="AG531" s="61"/>
      <c r="AH531" s="61"/>
      <c r="AI531" s="63"/>
      <c r="AJ531" s="63"/>
      <c r="AK531" s="63"/>
      <c r="AL531" s="63"/>
      <c r="AM531" s="63"/>
      <c r="AN531" s="63"/>
      <c r="AO531" s="63"/>
    </row>
    <row r="532" spans="1:41" ht="15">
      <c r="A532" s="52"/>
      <c r="B532" s="52"/>
      <c r="C532" s="52"/>
      <c r="D532" s="52"/>
      <c r="E532" s="52"/>
      <c r="F532" s="52"/>
      <c r="G532" s="53"/>
      <c r="H532" s="54"/>
      <c r="I532" s="56"/>
      <c r="J532" s="58"/>
      <c r="K532" s="58"/>
      <c r="L532" s="52"/>
      <c r="M532" s="52"/>
      <c r="N532" s="52"/>
      <c r="O532" s="59"/>
      <c r="P532" s="60"/>
      <c r="Q532" s="52"/>
      <c r="R532" s="52"/>
      <c r="S532" s="61"/>
      <c r="T532" s="61"/>
      <c r="U532" s="61"/>
      <c r="V532" s="61"/>
      <c r="W532" s="61"/>
      <c r="X532" s="61"/>
      <c r="Y532" s="61"/>
      <c r="Z532" s="61"/>
      <c r="AA532" s="61"/>
      <c r="AB532" s="62"/>
      <c r="AC532" s="61"/>
      <c r="AD532" s="61"/>
      <c r="AE532" s="61"/>
      <c r="AF532" s="61"/>
      <c r="AG532" s="61"/>
      <c r="AH532" s="61"/>
      <c r="AI532" s="63"/>
      <c r="AJ532" s="63"/>
      <c r="AK532" s="63"/>
      <c r="AL532" s="63"/>
      <c r="AM532" s="63"/>
      <c r="AN532" s="63"/>
      <c r="AO532" s="63"/>
    </row>
    <row r="533" spans="1:41" ht="15">
      <c r="A533" s="52"/>
      <c r="B533" s="52"/>
      <c r="C533" s="52"/>
      <c r="D533" s="52"/>
      <c r="E533" s="52"/>
      <c r="F533" s="52"/>
      <c r="G533" s="53"/>
      <c r="H533" s="54"/>
      <c r="I533" s="56"/>
      <c r="J533" s="58"/>
      <c r="K533" s="58"/>
      <c r="L533" s="52"/>
      <c r="M533" s="52"/>
      <c r="N533" s="52"/>
      <c r="O533" s="59"/>
      <c r="P533" s="60"/>
      <c r="Q533" s="52"/>
      <c r="R533" s="52"/>
      <c r="S533" s="61"/>
      <c r="T533" s="61"/>
      <c r="U533" s="61"/>
      <c r="V533" s="61"/>
      <c r="W533" s="61"/>
      <c r="X533" s="61"/>
      <c r="Y533" s="61"/>
      <c r="Z533" s="61"/>
      <c r="AA533" s="61"/>
      <c r="AB533" s="62"/>
      <c r="AC533" s="61"/>
      <c r="AD533" s="61"/>
      <c r="AE533" s="61"/>
      <c r="AF533" s="61"/>
      <c r="AG533" s="61"/>
      <c r="AH533" s="61"/>
      <c r="AI533" s="63"/>
      <c r="AJ533" s="63"/>
      <c r="AK533" s="63"/>
      <c r="AL533" s="63"/>
      <c r="AM533" s="63"/>
      <c r="AN533" s="63"/>
      <c r="AO533" s="63"/>
    </row>
    <row r="534" spans="1:41" ht="15">
      <c r="A534" s="52"/>
      <c r="B534" s="52"/>
      <c r="C534" s="52"/>
      <c r="D534" s="52"/>
      <c r="E534" s="52"/>
      <c r="F534" s="52"/>
      <c r="G534" s="53"/>
      <c r="H534" s="54"/>
      <c r="I534" s="56"/>
      <c r="J534" s="58"/>
      <c r="K534" s="58"/>
      <c r="L534" s="52"/>
      <c r="M534" s="52"/>
      <c r="N534" s="52"/>
      <c r="O534" s="59"/>
      <c r="P534" s="60"/>
      <c r="Q534" s="52"/>
      <c r="R534" s="52"/>
      <c r="S534" s="61"/>
      <c r="T534" s="61"/>
      <c r="U534" s="61"/>
      <c r="V534" s="61"/>
      <c r="W534" s="61"/>
      <c r="X534" s="61"/>
      <c r="Y534" s="61"/>
      <c r="Z534" s="61"/>
      <c r="AA534" s="61"/>
      <c r="AB534" s="62"/>
      <c r="AC534" s="61"/>
      <c r="AD534" s="61"/>
      <c r="AE534" s="61"/>
      <c r="AF534" s="61"/>
      <c r="AG534" s="61"/>
      <c r="AH534" s="61"/>
      <c r="AI534" s="63"/>
      <c r="AJ534" s="63"/>
      <c r="AK534" s="63"/>
      <c r="AL534" s="63"/>
      <c r="AM534" s="63"/>
      <c r="AN534" s="63"/>
      <c r="AO534" s="63"/>
    </row>
    <row r="535" spans="1:41" ht="15">
      <c r="A535" s="52"/>
      <c r="B535" s="52"/>
      <c r="C535" s="52"/>
      <c r="D535" s="52"/>
      <c r="E535" s="52"/>
      <c r="F535" s="52"/>
      <c r="G535" s="53"/>
      <c r="H535" s="54"/>
      <c r="I535" s="56"/>
      <c r="J535" s="58"/>
      <c r="K535" s="58"/>
      <c r="L535" s="52"/>
      <c r="M535" s="52"/>
      <c r="N535" s="52"/>
      <c r="O535" s="59"/>
      <c r="P535" s="60"/>
      <c r="Q535" s="52"/>
      <c r="R535" s="52"/>
      <c r="S535" s="61"/>
      <c r="T535" s="61"/>
      <c r="U535" s="61"/>
      <c r="V535" s="61"/>
      <c r="W535" s="61"/>
      <c r="X535" s="61"/>
      <c r="Y535" s="61"/>
      <c r="Z535" s="61"/>
      <c r="AA535" s="61"/>
      <c r="AB535" s="62"/>
      <c r="AC535" s="61"/>
      <c r="AD535" s="61"/>
      <c r="AE535" s="61"/>
      <c r="AF535" s="61"/>
      <c r="AG535" s="61"/>
      <c r="AH535" s="61"/>
      <c r="AI535" s="63"/>
      <c r="AJ535" s="63"/>
      <c r="AK535" s="63"/>
      <c r="AL535" s="63"/>
      <c r="AM535" s="63"/>
      <c r="AN535" s="63"/>
      <c r="AO535" s="63"/>
    </row>
    <row r="536" spans="1:41" ht="15">
      <c r="A536" s="52"/>
      <c r="B536" s="52"/>
      <c r="C536" s="52"/>
      <c r="D536" s="52"/>
      <c r="E536" s="52"/>
      <c r="F536" s="52"/>
      <c r="G536" s="53"/>
      <c r="H536" s="54"/>
      <c r="I536" s="56"/>
      <c r="J536" s="58"/>
      <c r="K536" s="58"/>
      <c r="L536" s="52"/>
      <c r="M536" s="52"/>
      <c r="N536" s="52"/>
      <c r="O536" s="59"/>
      <c r="P536" s="60"/>
      <c r="Q536" s="52"/>
      <c r="R536" s="52"/>
      <c r="S536" s="61"/>
      <c r="T536" s="61"/>
      <c r="U536" s="61"/>
      <c r="V536" s="61"/>
      <c r="W536" s="61"/>
      <c r="X536" s="61"/>
      <c r="Y536" s="61"/>
      <c r="Z536" s="61"/>
      <c r="AA536" s="61"/>
      <c r="AB536" s="62"/>
      <c r="AC536" s="61"/>
      <c r="AD536" s="61"/>
      <c r="AE536" s="61"/>
      <c r="AF536" s="61"/>
      <c r="AG536" s="61"/>
      <c r="AH536" s="61"/>
      <c r="AI536" s="63"/>
      <c r="AJ536" s="63"/>
      <c r="AK536" s="63"/>
      <c r="AL536" s="63"/>
      <c r="AM536" s="63"/>
      <c r="AN536" s="63"/>
      <c r="AO536" s="63"/>
    </row>
    <row r="537" spans="1:41" ht="15">
      <c r="A537" s="52"/>
      <c r="B537" s="52"/>
      <c r="C537" s="52"/>
      <c r="D537" s="52"/>
      <c r="E537" s="52"/>
      <c r="F537" s="52"/>
      <c r="G537" s="53"/>
      <c r="H537" s="54"/>
      <c r="I537" s="56"/>
      <c r="J537" s="58"/>
      <c r="K537" s="58"/>
      <c r="L537" s="52"/>
      <c r="M537" s="52"/>
      <c r="N537" s="52"/>
      <c r="O537" s="59"/>
      <c r="P537" s="60"/>
      <c r="Q537" s="52"/>
      <c r="R537" s="52"/>
      <c r="S537" s="61"/>
      <c r="T537" s="61"/>
      <c r="U537" s="61"/>
      <c r="V537" s="61"/>
      <c r="W537" s="61"/>
      <c r="X537" s="61"/>
      <c r="Y537" s="61"/>
      <c r="Z537" s="61"/>
      <c r="AA537" s="61"/>
      <c r="AB537" s="62"/>
      <c r="AC537" s="61"/>
      <c r="AD537" s="61"/>
      <c r="AE537" s="61"/>
      <c r="AF537" s="61"/>
      <c r="AG537" s="61"/>
      <c r="AH537" s="61"/>
      <c r="AI537" s="63"/>
      <c r="AJ537" s="63"/>
      <c r="AK537" s="63"/>
      <c r="AL537" s="63"/>
      <c r="AM537" s="63"/>
      <c r="AN537" s="63"/>
      <c r="AO537" s="63"/>
    </row>
    <row r="538" spans="1:41" ht="15">
      <c r="A538" s="52"/>
      <c r="B538" s="52"/>
      <c r="C538" s="52"/>
      <c r="D538" s="52"/>
      <c r="E538" s="52"/>
      <c r="F538" s="52"/>
      <c r="G538" s="53"/>
      <c r="H538" s="54"/>
      <c r="I538" s="56"/>
      <c r="J538" s="58"/>
      <c r="K538" s="58"/>
      <c r="L538" s="52"/>
      <c r="M538" s="52"/>
      <c r="N538" s="52"/>
      <c r="O538" s="59"/>
      <c r="P538" s="60"/>
      <c r="Q538" s="52"/>
      <c r="R538" s="52"/>
      <c r="S538" s="61"/>
      <c r="T538" s="61"/>
      <c r="U538" s="61"/>
      <c r="V538" s="61"/>
      <c r="W538" s="61"/>
      <c r="X538" s="61"/>
      <c r="Y538" s="61"/>
      <c r="Z538" s="61"/>
      <c r="AA538" s="61"/>
      <c r="AB538" s="62"/>
      <c r="AC538" s="61"/>
      <c r="AD538" s="61"/>
      <c r="AE538" s="61"/>
      <c r="AF538" s="61"/>
      <c r="AG538" s="61"/>
      <c r="AH538" s="61"/>
      <c r="AI538" s="63"/>
      <c r="AJ538" s="63"/>
      <c r="AK538" s="63"/>
      <c r="AL538" s="63"/>
      <c r="AM538" s="63"/>
      <c r="AN538" s="63"/>
      <c r="AO538" s="63"/>
    </row>
    <row r="539" spans="1:41" ht="15">
      <c r="A539" s="52"/>
      <c r="B539" s="52"/>
      <c r="C539" s="52"/>
      <c r="D539" s="52"/>
      <c r="E539" s="52"/>
      <c r="F539" s="52"/>
      <c r="G539" s="53"/>
      <c r="H539" s="54"/>
      <c r="I539" s="56"/>
      <c r="J539" s="58"/>
      <c r="K539" s="58"/>
      <c r="L539" s="52"/>
      <c r="M539" s="52"/>
      <c r="N539" s="52"/>
      <c r="O539" s="59"/>
      <c r="P539" s="60"/>
      <c r="Q539" s="52"/>
      <c r="R539" s="52"/>
      <c r="S539" s="61"/>
      <c r="T539" s="61"/>
      <c r="U539" s="61"/>
      <c r="V539" s="61"/>
      <c r="W539" s="61"/>
      <c r="X539" s="61"/>
      <c r="Y539" s="61"/>
      <c r="Z539" s="61"/>
      <c r="AA539" s="61"/>
      <c r="AB539" s="62"/>
      <c r="AC539" s="61"/>
      <c r="AD539" s="61"/>
      <c r="AE539" s="61"/>
      <c r="AF539" s="61"/>
      <c r="AG539" s="61"/>
      <c r="AH539" s="61"/>
      <c r="AI539" s="63"/>
      <c r="AJ539" s="63"/>
      <c r="AK539" s="63"/>
      <c r="AL539" s="63"/>
      <c r="AM539" s="63"/>
      <c r="AN539" s="63"/>
      <c r="AO539" s="63"/>
    </row>
    <row r="540" spans="1:41" ht="15">
      <c r="A540" s="52"/>
      <c r="B540" s="52"/>
      <c r="C540" s="52"/>
      <c r="D540" s="52"/>
      <c r="E540" s="52"/>
      <c r="F540" s="52"/>
      <c r="G540" s="53"/>
      <c r="H540" s="54"/>
      <c r="I540" s="56"/>
      <c r="J540" s="58"/>
      <c r="K540" s="58"/>
      <c r="L540" s="52"/>
      <c r="M540" s="52"/>
      <c r="N540" s="52"/>
      <c r="O540" s="59"/>
      <c r="P540" s="60"/>
      <c r="Q540" s="52"/>
      <c r="R540" s="52"/>
      <c r="S540" s="61"/>
      <c r="T540" s="61"/>
      <c r="U540" s="61"/>
      <c r="V540" s="61"/>
      <c r="W540" s="61"/>
      <c r="X540" s="61"/>
      <c r="Y540" s="61"/>
      <c r="Z540" s="61"/>
      <c r="AA540" s="61"/>
      <c r="AB540" s="62"/>
      <c r="AC540" s="61"/>
      <c r="AD540" s="61"/>
      <c r="AE540" s="61"/>
      <c r="AF540" s="61"/>
      <c r="AG540" s="61"/>
      <c r="AH540" s="61"/>
      <c r="AI540" s="63"/>
      <c r="AJ540" s="63"/>
      <c r="AK540" s="63"/>
      <c r="AL540" s="63"/>
      <c r="AM540" s="63"/>
      <c r="AN540" s="63"/>
      <c r="AO540" s="63"/>
    </row>
    <row r="541" spans="1:41" ht="15">
      <c r="A541" s="52"/>
      <c r="B541" s="52"/>
      <c r="C541" s="52"/>
      <c r="D541" s="52"/>
      <c r="E541" s="52"/>
      <c r="F541" s="52"/>
      <c r="G541" s="53"/>
      <c r="H541" s="54"/>
      <c r="I541" s="56"/>
      <c r="J541" s="58"/>
      <c r="K541" s="58"/>
      <c r="L541" s="52"/>
      <c r="M541" s="52"/>
      <c r="N541" s="52"/>
      <c r="O541" s="59"/>
      <c r="P541" s="60"/>
      <c r="Q541" s="52"/>
      <c r="R541" s="52"/>
      <c r="S541" s="61"/>
      <c r="T541" s="61"/>
      <c r="U541" s="61"/>
      <c r="V541" s="61"/>
      <c r="W541" s="61"/>
      <c r="X541" s="61"/>
      <c r="Y541" s="61"/>
      <c r="Z541" s="61"/>
      <c r="AA541" s="61"/>
      <c r="AB541" s="62"/>
      <c r="AC541" s="61"/>
      <c r="AD541" s="61"/>
      <c r="AE541" s="61"/>
      <c r="AF541" s="61"/>
      <c r="AG541" s="61"/>
      <c r="AH541" s="61"/>
      <c r="AI541" s="63"/>
      <c r="AJ541" s="63"/>
      <c r="AK541" s="63"/>
      <c r="AL541" s="63"/>
      <c r="AM541" s="63"/>
      <c r="AN541" s="63"/>
      <c r="AO541" s="63"/>
    </row>
    <row r="542" spans="1:41" ht="15">
      <c r="A542" s="52"/>
      <c r="B542" s="52"/>
      <c r="C542" s="52"/>
      <c r="D542" s="52"/>
      <c r="E542" s="52"/>
      <c r="F542" s="52"/>
      <c r="G542" s="53"/>
      <c r="H542" s="54"/>
      <c r="I542" s="56"/>
      <c r="J542" s="58"/>
      <c r="K542" s="58"/>
      <c r="L542" s="52"/>
      <c r="M542" s="52"/>
      <c r="N542" s="52"/>
      <c r="O542" s="59"/>
      <c r="P542" s="60"/>
      <c r="Q542" s="52"/>
      <c r="R542" s="52"/>
      <c r="S542" s="61"/>
      <c r="T542" s="61"/>
      <c r="U542" s="61"/>
      <c r="V542" s="61"/>
      <c r="W542" s="61"/>
      <c r="X542" s="61"/>
      <c r="Y542" s="61"/>
      <c r="Z542" s="61"/>
      <c r="AA542" s="61"/>
      <c r="AB542" s="62"/>
      <c r="AC542" s="61"/>
      <c r="AD542" s="61"/>
      <c r="AE542" s="61"/>
      <c r="AF542" s="61"/>
      <c r="AG542" s="61"/>
      <c r="AH542" s="61"/>
      <c r="AI542" s="63"/>
      <c r="AJ542" s="63"/>
      <c r="AK542" s="63"/>
      <c r="AL542" s="63"/>
      <c r="AM542" s="63"/>
      <c r="AN542" s="63"/>
      <c r="AO542" s="63"/>
    </row>
    <row r="543" spans="1:41" ht="15">
      <c r="A543" s="52"/>
      <c r="B543" s="52"/>
      <c r="C543" s="52"/>
      <c r="D543" s="52"/>
      <c r="E543" s="52"/>
      <c r="F543" s="52"/>
      <c r="G543" s="53"/>
      <c r="H543" s="54"/>
      <c r="I543" s="56"/>
      <c r="J543" s="58"/>
      <c r="K543" s="58"/>
      <c r="L543" s="52"/>
      <c r="M543" s="52"/>
      <c r="N543" s="52"/>
      <c r="O543" s="59"/>
      <c r="P543" s="60"/>
      <c r="Q543" s="52"/>
      <c r="R543" s="52"/>
      <c r="S543" s="61"/>
      <c r="T543" s="61"/>
      <c r="U543" s="61"/>
      <c r="V543" s="61"/>
      <c r="W543" s="61"/>
      <c r="X543" s="61"/>
      <c r="Y543" s="61"/>
      <c r="Z543" s="61"/>
      <c r="AA543" s="61"/>
      <c r="AB543" s="62"/>
      <c r="AC543" s="61"/>
      <c r="AD543" s="61"/>
      <c r="AE543" s="61"/>
      <c r="AF543" s="61"/>
      <c r="AG543" s="61"/>
      <c r="AH543" s="61"/>
      <c r="AI543" s="63"/>
      <c r="AJ543" s="63"/>
      <c r="AK543" s="63"/>
      <c r="AL543" s="63"/>
      <c r="AM543" s="63"/>
      <c r="AN543" s="63"/>
      <c r="AO543" s="63"/>
    </row>
    <row r="544" spans="1:41" ht="15">
      <c r="A544" s="52"/>
      <c r="B544" s="52"/>
      <c r="C544" s="52"/>
      <c r="D544" s="52"/>
      <c r="E544" s="52"/>
      <c r="F544" s="52"/>
      <c r="G544" s="53"/>
      <c r="H544" s="54"/>
      <c r="I544" s="56"/>
      <c r="J544" s="58"/>
      <c r="K544" s="58"/>
      <c r="L544" s="52"/>
      <c r="M544" s="52"/>
      <c r="N544" s="52"/>
      <c r="O544" s="59"/>
      <c r="P544" s="60"/>
      <c r="Q544" s="52"/>
      <c r="R544" s="52"/>
      <c r="S544" s="61"/>
      <c r="T544" s="61"/>
      <c r="U544" s="61"/>
      <c r="V544" s="61"/>
      <c r="W544" s="61"/>
      <c r="X544" s="61"/>
      <c r="Y544" s="61"/>
      <c r="Z544" s="61"/>
      <c r="AA544" s="61"/>
      <c r="AB544" s="62"/>
      <c r="AC544" s="61"/>
      <c r="AD544" s="61"/>
      <c r="AE544" s="61"/>
      <c r="AF544" s="61"/>
      <c r="AG544" s="61"/>
      <c r="AH544" s="61"/>
      <c r="AI544" s="63"/>
      <c r="AJ544" s="63"/>
      <c r="AK544" s="63"/>
      <c r="AL544" s="63"/>
      <c r="AM544" s="63"/>
      <c r="AN544" s="63"/>
      <c r="AO544" s="63"/>
    </row>
    <row r="545" spans="1:41" ht="15">
      <c r="A545" s="52"/>
      <c r="B545" s="52"/>
      <c r="C545" s="52"/>
      <c r="D545" s="52"/>
      <c r="E545" s="52"/>
      <c r="F545" s="52"/>
      <c r="G545" s="53"/>
      <c r="H545" s="54"/>
      <c r="I545" s="56"/>
      <c r="J545" s="58"/>
      <c r="K545" s="58"/>
      <c r="L545" s="52"/>
      <c r="M545" s="52"/>
      <c r="N545" s="52"/>
      <c r="O545" s="59"/>
      <c r="P545" s="60"/>
      <c r="Q545" s="52"/>
      <c r="R545" s="52"/>
      <c r="S545" s="61"/>
      <c r="T545" s="61"/>
      <c r="U545" s="61"/>
      <c r="V545" s="61"/>
      <c r="W545" s="61"/>
      <c r="X545" s="61"/>
      <c r="Y545" s="61"/>
      <c r="Z545" s="61"/>
      <c r="AA545" s="61"/>
      <c r="AB545" s="62"/>
      <c r="AC545" s="61"/>
      <c r="AD545" s="61"/>
      <c r="AE545" s="61"/>
      <c r="AF545" s="61"/>
      <c r="AG545" s="61"/>
      <c r="AH545" s="61"/>
      <c r="AI545" s="63"/>
      <c r="AJ545" s="63"/>
      <c r="AK545" s="63"/>
      <c r="AL545" s="63"/>
      <c r="AM545" s="63"/>
      <c r="AN545" s="63"/>
      <c r="AO545" s="63"/>
    </row>
    <row r="546" spans="1:41" ht="15">
      <c r="A546" s="52"/>
      <c r="B546" s="52"/>
      <c r="C546" s="52"/>
      <c r="D546" s="52"/>
      <c r="E546" s="52"/>
      <c r="F546" s="52"/>
      <c r="G546" s="53"/>
      <c r="H546" s="54"/>
      <c r="I546" s="56"/>
      <c r="J546" s="58"/>
      <c r="K546" s="58"/>
      <c r="L546" s="52"/>
      <c r="M546" s="52"/>
      <c r="N546" s="52"/>
      <c r="O546" s="59"/>
      <c r="P546" s="60"/>
      <c r="Q546" s="52"/>
      <c r="R546" s="52"/>
      <c r="S546" s="61"/>
      <c r="T546" s="61"/>
      <c r="U546" s="61"/>
      <c r="V546" s="61"/>
      <c r="W546" s="61"/>
      <c r="X546" s="61"/>
      <c r="Y546" s="61"/>
      <c r="Z546" s="61"/>
      <c r="AA546" s="61"/>
      <c r="AB546" s="62"/>
      <c r="AC546" s="61"/>
      <c r="AD546" s="61"/>
      <c r="AE546" s="61"/>
      <c r="AF546" s="61"/>
      <c r="AG546" s="61"/>
      <c r="AH546" s="61"/>
      <c r="AI546" s="63"/>
      <c r="AJ546" s="63"/>
      <c r="AK546" s="63"/>
      <c r="AL546" s="63"/>
      <c r="AM546" s="63"/>
      <c r="AN546" s="63"/>
      <c r="AO546" s="63"/>
    </row>
    <row r="547" spans="1:41" ht="15">
      <c r="A547" s="52"/>
      <c r="B547" s="52"/>
      <c r="C547" s="52"/>
      <c r="D547" s="52"/>
      <c r="E547" s="52"/>
      <c r="F547" s="52"/>
      <c r="G547" s="53"/>
      <c r="H547" s="54"/>
      <c r="I547" s="56"/>
      <c r="J547" s="58"/>
      <c r="K547" s="58"/>
      <c r="L547" s="52"/>
      <c r="M547" s="52"/>
      <c r="N547" s="52"/>
      <c r="O547" s="59"/>
      <c r="P547" s="60"/>
      <c r="Q547" s="52"/>
      <c r="R547" s="52"/>
      <c r="S547" s="61"/>
      <c r="T547" s="61"/>
      <c r="U547" s="61"/>
      <c r="V547" s="61"/>
      <c r="W547" s="61"/>
      <c r="X547" s="61"/>
      <c r="Y547" s="61"/>
      <c r="Z547" s="61"/>
      <c r="AA547" s="61"/>
      <c r="AB547" s="62"/>
      <c r="AC547" s="61"/>
      <c r="AD547" s="61"/>
      <c r="AE547" s="61"/>
      <c r="AF547" s="61"/>
      <c r="AG547" s="61"/>
      <c r="AH547" s="61"/>
      <c r="AI547" s="63"/>
      <c r="AJ547" s="63"/>
      <c r="AK547" s="63"/>
      <c r="AL547" s="63"/>
      <c r="AM547" s="63"/>
      <c r="AN547" s="63"/>
      <c r="AO547" s="63"/>
    </row>
    <row r="548" spans="1:41" ht="15">
      <c r="A548" s="52"/>
      <c r="B548" s="52"/>
      <c r="C548" s="52"/>
      <c r="D548" s="52"/>
      <c r="E548" s="52"/>
      <c r="F548" s="52"/>
      <c r="G548" s="53"/>
      <c r="H548" s="54"/>
      <c r="I548" s="56"/>
      <c r="J548" s="58"/>
      <c r="K548" s="58"/>
      <c r="L548" s="52"/>
      <c r="M548" s="52"/>
      <c r="N548" s="52"/>
      <c r="O548" s="59"/>
      <c r="P548" s="60"/>
      <c r="Q548" s="52"/>
      <c r="R548" s="52"/>
      <c r="S548" s="61"/>
      <c r="T548" s="61"/>
      <c r="U548" s="61"/>
      <c r="V548" s="61"/>
      <c r="W548" s="61"/>
      <c r="X548" s="61"/>
      <c r="Y548" s="61"/>
      <c r="Z548" s="61"/>
      <c r="AA548" s="61"/>
      <c r="AB548" s="62"/>
      <c r="AC548" s="61"/>
      <c r="AD548" s="61"/>
      <c r="AE548" s="61"/>
      <c r="AF548" s="61"/>
      <c r="AG548" s="61"/>
      <c r="AH548" s="61"/>
      <c r="AI548" s="63"/>
      <c r="AJ548" s="63"/>
      <c r="AK548" s="63"/>
      <c r="AL548" s="63"/>
      <c r="AM548" s="63"/>
      <c r="AN548" s="63"/>
      <c r="AO548" s="63"/>
    </row>
    <row r="549" spans="1:41" ht="15">
      <c r="A549" s="52"/>
      <c r="B549" s="52"/>
      <c r="C549" s="52"/>
      <c r="D549" s="52"/>
      <c r="E549" s="52"/>
      <c r="F549" s="52"/>
      <c r="G549" s="53"/>
      <c r="H549" s="54"/>
      <c r="I549" s="56"/>
      <c r="J549" s="58"/>
      <c r="K549" s="58"/>
      <c r="L549" s="52"/>
      <c r="M549" s="52"/>
      <c r="N549" s="52"/>
      <c r="O549" s="59"/>
      <c r="P549" s="60"/>
      <c r="Q549" s="52"/>
      <c r="R549" s="52"/>
      <c r="S549" s="61"/>
      <c r="T549" s="61"/>
      <c r="U549" s="61"/>
      <c r="V549" s="61"/>
      <c r="W549" s="61"/>
      <c r="X549" s="61"/>
      <c r="Y549" s="61"/>
      <c r="Z549" s="61"/>
      <c r="AA549" s="61"/>
      <c r="AB549" s="62"/>
      <c r="AC549" s="61"/>
      <c r="AD549" s="61"/>
      <c r="AE549" s="61"/>
      <c r="AF549" s="61"/>
      <c r="AG549" s="61"/>
      <c r="AH549" s="61"/>
      <c r="AI549" s="63"/>
      <c r="AJ549" s="63"/>
      <c r="AK549" s="63"/>
      <c r="AL549" s="63"/>
      <c r="AM549" s="63"/>
      <c r="AN549" s="63"/>
      <c r="AO549" s="63"/>
    </row>
    <row r="550" spans="1:41" ht="15">
      <c r="A550" s="52"/>
      <c r="B550" s="52"/>
      <c r="C550" s="52"/>
      <c r="D550" s="52"/>
      <c r="E550" s="52"/>
      <c r="F550" s="52"/>
      <c r="G550" s="53"/>
      <c r="H550" s="54"/>
      <c r="I550" s="56"/>
      <c r="J550" s="58"/>
      <c r="K550" s="58"/>
      <c r="L550" s="52"/>
      <c r="M550" s="52"/>
      <c r="N550" s="52"/>
      <c r="O550" s="59"/>
      <c r="P550" s="60"/>
      <c r="Q550" s="52"/>
      <c r="R550" s="52"/>
      <c r="S550" s="61"/>
      <c r="T550" s="61"/>
      <c r="U550" s="61"/>
      <c r="V550" s="61"/>
      <c r="W550" s="61"/>
      <c r="X550" s="61"/>
      <c r="Y550" s="61"/>
      <c r="Z550" s="61"/>
      <c r="AA550" s="61"/>
      <c r="AB550" s="62"/>
      <c r="AC550" s="61"/>
      <c r="AD550" s="61"/>
      <c r="AE550" s="61"/>
      <c r="AF550" s="61"/>
      <c r="AG550" s="61"/>
      <c r="AH550" s="61"/>
      <c r="AI550" s="63"/>
      <c r="AJ550" s="63"/>
      <c r="AK550" s="63"/>
      <c r="AL550" s="63"/>
      <c r="AM550" s="63"/>
      <c r="AN550" s="63"/>
      <c r="AO550" s="63"/>
    </row>
    <row r="551" spans="1:41" ht="15">
      <c r="A551" s="52"/>
      <c r="B551" s="52"/>
      <c r="C551" s="52"/>
      <c r="D551" s="52"/>
      <c r="E551" s="52"/>
      <c r="F551" s="52"/>
      <c r="G551" s="53"/>
      <c r="H551" s="54"/>
      <c r="I551" s="56"/>
      <c r="J551" s="58"/>
      <c r="K551" s="58"/>
      <c r="L551" s="52"/>
      <c r="M551" s="52"/>
      <c r="N551" s="52"/>
      <c r="O551" s="59"/>
      <c r="P551" s="60"/>
      <c r="Q551" s="52"/>
      <c r="R551" s="52"/>
      <c r="S551" s="61"/>
      <c r="T551" s="61"/>
      <c r="U551" s="61"/>
      <c r="V551" s="61"/>
      <c r="W551" s="61"/>
      <c r="X551" s="61"/>
      <c r="Y551" s="61"/>
      <c r="Z551" s="61"/>
      <c r="AA551" s="61"/>
      <c r="AB551" s="62"/>
      <c r="AC551" s="61"/>
      <c r="AD551" s="61"/>
      <c r="AE551" s="61"/>
      <c r="AF551" s="61"/>
      <c r="AG551" s="61"/>
      <c r="AH551" s="61"/>
      <c r="AI551" s="63"/>
      <c r="AJ551" s="63"/>
      <c r="AK551" s="63"/>
      <c r="AL551" s="63"/>
      <c r="AM551" s="63"/>
      <c r="AN551" s="63"/>
      <c r="AO551" s="63"/>
    </row>
    <row r="552" spans="1:41" ht="15">
      <c r="A552" s="52"/>
      <c r="B552" s="52"/>
      <c r="C552" s="52"/>
      <c r="D552" s="52"/>
      <c r="E552" s="52"/>
      <c r="F552" s="52"/>
      <c r="G552" s="53"/>
      <c r="H552" s="54"/>
      <c r="I552" s="56"/>
      <c r="J552" s="58"/>
      <c r="K552" s="58"/>
      <c r="L552" s="52"/>
      <c r="M552" s="52"/>
      <c r="N552" s="52"/>
      <c r="O552" s="59"/>
      <c r="P552" s="60"/>
      <c r="Q552" s="52"/>
      <c r="R552" s="52"/>
      <c r="S552" s="61"/>
      <c r="T552" s="61"/>
      <c r="U552" s="61"/>
      <c r="V552" s="61"/>
      <c r="W552" s="61"/>
      <c r="X552" s="61"/>
      <c r="Y552" s="61"/>
      <c r="Z552" s="61"/>
      <c r="AA552" s="61"/>
      <c r="AB552" s="62"/>
      <c r="AC552" s="61"/>
      <c r="AD552" s="61"/>
      <c r="AE552" s="61"/>
      <c r="AF552" s="61"/>
      <c r="AG552" s="61"/>
      <c r="AH552" s="61"/>
      <c r="AI552" s="63"/>
      <c r="AJ552" s="63"/>
      <c r="AK552" s="63"/>
      <c r="AL552" s="63"/>
      <c r="AM552" s="63"/>
      <c r="AN552" s="63"/>
      <c r="AO552" s="63"/>
    </row>
    <row r="553" spans="1:41" ht="15">
      <c r="A553" s="52"/>
      <c r="B553" s="52"/>
      <c r="C553" s="52"/>
      <c r="D553" s="52"/>
      <c r="E553" s="52"/>
      <c r="F553" s="52"/>
      <c r="G553" s="53"/>
      <c r="H553" s="54"/>
      <c r="I553" s="56"/>
      <c r="J553" s="58"/>
      <c r="K553" s="58"/>
      <c r="L553" s="52"/>
      <c r="M553" s="52"/>
      <c r="N553" s="52"/>
      <c r="O553" s="59"/>
      <c r="P553" s="60"/>
      <c r="Q553" s="52"/>
      <c r="R553" s="52"/>
      <c r="S553" s="61"/>
      <c r="T553" s="61"/>
      <c r="U553" s="61"/>
      <c r="V553" s="61"/>
      <c r="W553" s="61"/>
      <c r="X553" s="61"/>
      <c r="Y553" s="61"/>
      <c r="Z553" s="61"/>
      <c r="AA553" s="61"/>
      <c r="AB553" s="62"/>
      <c r="AC553" s="61"/>
      <c r="AD553" s="61"/>
      <c r="AE553" s="61"/>
      <c r="AF553" s="61"/>
      <c r="AG553" s="61"/>
      <c r="AH553" s="61"/>
      <c r="AI553" s="63"/>
      <c r="AJ553" s="63"/>
      <c r="AK553" s="63"/>
      <c r="AL553" s="63"/>
      <c r="AM553" s="63"/>
      <c r="AN553" s="63"/>
      <c r="AO553" s="63"/>
    </row>
    <row r="554" spans="1:41" ht="15">
      <c r="A554" s="52"/>
      <c r="B554" s="52"/>
      <c r="C554" s="52"/>
      <c r="D554" s="52"/>
      <c r="E554" s="52"/>
      <c r="F554" s="52"/>
      <c r="G554" s="53"/>
      <c r="H554" s="54"/>
      <c r="I554" s="56"/>
      <c r="J554" s="58"/>
      <c r="K554" s="58"/>
      <c r="L554" s="52"/>
      <c r="M554" s="52"/>
      <c r="N554" s="52"/>
      <c r="O554" s="59"/>
      <c r="P554" s="60"/>
      <c r="Q554" s="52"/>
      <c r="R554" s="52"/>
      <c r="S554" s="61"/>
      <c r="T554" s="61"/>
      <c r="U554" s="61"/>
      <c r="V554" s="61"/>
      <c r="W554" s="61"/>
      <c r="X554" s="61"/>
      <c r="Y554" s="61"/>
      <c r="Z554" s="61"/>
      <c r="AA554" s="61"/>
      <c r="AB554" s="62"/>
      <c r="AC554" s="61"/>
      <c r="AD554" s="61"/>
      <c r="AE554" s="61"/>
      <c r="AF554" s="61"/>
      <c r="AG554" s="61"/>
      <c r="AH554" s="61"/>
      <c r="AI554" s="63"/>
      <c r="AJ554" s="63"/>
      <c r="AK554" s="63"/>
      <c r="AL554" s="63"/>
      <c r="AM554" s="63"/>
      <c r="AN554" s="63"/>
      <c r="AO554" s="63"/>
    </row>
    <row r="555" spans="1:41" ht="15">
      <c r="A555" s="52"/>
      <c r="B555" s="52"/>
      <c r="C555" s="52"/>
      <c r="D555" s="52"/>
      <c r="E555" s="52"/>
      <c r="F555" s="52"/>
      <c r="G555" s="53"/>
      <c r="H555" s="54"/>
      <c r="I555" s="56"/>
      <c r="J555" s="58"/>
      <c r="K555" s="58"/>
      <c r="L555" s="52"/>
      <c r="M555" s="52"/>
      <c r="N555" s="52"/>
      <c r="O555" s="59"/>
      <c r="P555" s="60"/>
      <c r="Q555" s="52"/>
      <c r="R555" s="52"/>
      <c r="S555" s="61"/>
      <c r="T555" s="61"/>
      <c r="U555" s="61"/>
      <c r="V555" s="61"/>
      <c r="W555" s="61"/>
      <c r="X555" s="61"/>
      <c r="Y555" s="61"/>
      <c r="Z555" s="61"/>
      <c r="AA555" s="61"/>
      <c r="AB555" s="62"/>
      <c r="AC555" s="61"/>
      <c r="AD555" s="61"/>
      <c r="AE555" s="61"/>
      <c r="AF555" s="61"/>
      <c r="AG555" s="61"/>
      <c r="AH555" s="61"/>
      <c r="AI555" s="63"/>
      <c r="AJ555" s="63"/>
      <c r="AK555" s="63"/>
      <c r="AL555" s="63"/>
      <c r="AM555" s="63"/>
      <c r="AN555" s="63"/>
      <c r="AO555" s="63"/>
    </row>
    <row r="556" spans="1:41" ht="15">
      <c r="A556" s="52"/>
      <c r="B556" s="52"/>
      <c r="C556" s="52"/>
      <c r="D556" s="52"/>
      <c r="E556" s="52"/>
      <c r="F556" s="52"/>
      <c r="G556" s="53"/>
      <c r="H556" s="54"/>
      <c r="I556" s="56"/>
      <c r="J556" s="58"/>
      <c r="K556" s="58"/>
      <c r="L556" s="52"/>
      <c r="M556" s="52"/>
      <c r="N556" s="52"/>
      <c r="O556" s="59"/>
      <c r="P556" s="60"/>
      <c r="Q556" s="52"/>
      <c r="R556" s="52"/>
      <c r="S556" s="61"/>
      <c r="T556" s="61"/>
      <c r="U556" s="61"/>
      <c r="V556" s="61"/>
      <c r="W556" s="61"/>
      <c r="X556" s="61"/>
      <c r="Y556" s="61"/>
      <c r="Z556" s="61"/>
      <c r="AA556" s="61"/>
      <c r="AB556" s="62"/>
      <c r="AC556" s="61"/>
      <c r="AD556" s="61"/>
      <c r="AE556" s="61"/>
      <c r="AF556" s="61"/>
      <c r="AG556" s="61"/>
      <c r="AH556" s="61"/>
      <c r="AI556" s="63"/>
      <c r="AJ556" s="63"/>
      <c r="AK556" s="63"/>
      <c r="AL556" s="63"/>
      <c r="AM556" s="63"/>
      <c r="AN556" s="63"/>
      <c r="AO556" s="63"/>
    </row>
    <row r="557" spans="1:41" ht="15">
      <c r="A557" s="52"/>
      <c r="B557" s="52"/>
      <c r="C557" s="52"/>
      <c r="D557" s="52"/>
      <c r="E557" s="52"/>
      <c r="F557" s="52"/>
      <c r="G557" s="53"/>
      <c r="H557" s="54"/>
      <c r="I557" s="56"/>
      <c r="J557" s="58"/>
      <c r="K557" s="58"/>
      <c r="L557" s="52"/>
      <c r="M557" s="52"/>
      <c r="N557" s="52"/>
      <c r="O557" s="59"/>
      <c r="P557" s="60"/>
      <c r="Q557" s="52"/>
      <c r="R557" s="52"/>
      <c r="S557" s="61"/>
      <c r="T557" s="61"/>
      <c r="U557" s="61"/>
      <c r="V557" s="61"/>
      <c r="W557" s="61"/>
      <c r="X557" s="61"/>
      <c r="Y557" s="61"/>
      <c r="Z557" s="61"/>
      <c r="AA557" s="61"/>
      <c r="AB557" s="62"/>
      <c r="AC557" s="61"/>
      <c r="AD557" s="61"/>
      <c r="AE557" s="61"/>
      <c r="AF557" s="61"/>
      <c r="AG557" s="61"/>
      <c r="AH557" s="61"/>
      <c r="AI557" s="63"/>
      <c r="AJ557" s="63"/>
      <c r="AK557" s="63"/>
      <c r="AL557" s="63"/>
      <c r="AM557" s="63"/>
      <c r="AN557" s="63"/>
      <c r="AO557" s="63"/>
    </row>
    <row r="558" spans="1:41" ht="15">
      <c r="A558" s="52"/>
      <c r="B558" s="52"/>
      <c r="C558" s="52"/>
      <c r="D558" s="52"/>
      <c r="E558" s="52"/>
      <c r="F558" s="52"/>
      <c r="G558" s="53"/>
      <c r="H558" s="54"/>
      <c r="I558" s="56"/>
      <c r="J558" s="58"/>
      <c r="K558" s="58"/>
      <c r="L558" s="52"/>
      <c r="M558" s="52"/>
      <c r="N558" s="52"/>
      <c r="O558" s="59"/>
      <c r="P558" s="60"/>
      <c r="Q558" s="52"/>
      <c r="R558" s="52"/>
      <c r="S558" s="61"/>
      <c r="T558" s="61"/>
      <c r="U558" s="61"/>
      <c r="V558" s="61"/>
      <c r="W558" s="61"/>
      <c r="X558" s="61"/>
      <c r="Y558" s="61"/>
      <c r="Z558" s="61"/>
      <c r="AA558" s="61"/>
      <c r="AB558" s="62"/>
      <c r="AC558" s="61"/>
      <c r="AD558" s="61"/>
      <c r="AE558" s="61"/>
      <c r="AF558" s="61"/>
      <c r="AG558" s="61"/>
      <c r="AH558" s="61"/>
      <c r="AI558" s="63"/>
      <c r="AJ558" s="63"/>
      <c r="AK558" s="63"/>
      <c r="AL558" s="63"/>
      <c r="AM558" s="63"/>
      <c r="AN558" s="63"/>
      <c r="AO558" s="63"/>
    </row>
    <row r="559" spans="1:41" ht="15">
      <c r="A559" s="52"/>
      <c r="B559" s="52"/>
      <c r="C559" s="52"/>
      <c r="D559" s="52"/>
      <c r="E559" s="52"/>
      <c r="F559" s="52"/>
      <c r="G559" s="53"/>
      <c r="H559" s="54"/>
      <c r="I559" s="56"/>
      <c r="J559" s="58"/>
      <c r="K559" s="58"/>
      <c r="L559" s="52"/>
      <c r="M559" s="52"/>
      <c r="N559" s="52"/>
      <c r="O559" s="59"/>
      <c r="P559" s="60"/>
      <c r="Q559" s="52"/>
      <c r="R559" s="52"/>
      <c r="S559" s="61"/>
      <c r="T559" s="61"/>
      <c r="U559" s="61"/>
      <c r="V559" s="61"/>
      <c r="W559" s="61"/>
      <c r="X559" s="61"/>
      <c r="Y559" s="61"/>
      <c r="Z559" s="61"/>
      <c r="AA559" s="61"/>
      <c r="AB559" s="62"/>
      <c r="AC559" s="61"/>
      <c r="AD559" s="61"/>
      <c r="AE559" s="61"/>
      <c r="AF559" s="61"/>
      <c r="AG559" s="61"/>
      <c r="AH559" s="61"/>
      <c r="AI559" s="63"/>
      <c r="AJ559" s="63"/>
      <c r="AK559" s="63"/>
      <c r="AL559" s="63"/>
      <c r="AM559" s="63"/>
      <c r="AN559" s="63"/>
      <c r="AO559" s="63"/>
    </row>
    <row r="560" spans="1:41" ht="15">
      <c r="A560" s="52"/>
      <c r="B560" s="52"/>
      <c r="C560" s="52"/>
      <c r="D560" s="52"/>
      <c r="E560" s="52"/>
      <c r="F560" s="52"/>
      <c r="G560" s="53"/>
      <c r="H560" s="54"/>
      <c r="I560" s="56"/>
      <c r="J560" s="58"/>
      <c r="K560" s="58"/>
      <c r="L560" s="52"/>
      <c r="M560" s="52"/>
      <c r="N560" s="52"/>
      <c r="O560" s="59"/>
      <c r="P560" s="60"/>
      <c r="Q560" s="52"/>
      <c r="R560" s="52"/>
      <c r="S560" s="61"/>
      <c r="T560" s="61"/>
      <c r="U560" s="61"/>
      <c r="V560" s="61"/>
      <c r="W560" s="61"/>
      <c r="X560" s="61"/>
      <c r="Y560" s="61"/>
      <c r="Z560" s="61"/>
      <c r="AA560" s="61"/>
      <c r="AB560" s="62"/>
      <c r="AC560" s="61"/>
      <c r="AD560" s="61"/>
      <c r="AE560" s="61"/>
      <c r="AF560" s="61"/>
      <c r="AG560" s="61"/>
      <c r="AH560" s="61"/>
      <c r="AI560" s="63"/>
      <c r="AJ560" s="63"/>
      <c r="AK560" s="63"/>
      <c r="AL560" s="63"/>
      <c r="AM560" s="63"/>
      <c r="AN560" s="63"/>
      <c r="AO560" s="63"/>
    </row>
    <row r="561" spans="1:41" ht="15">
      <c r="A561" s="52"/>
      <c r="B561" s="52"/>
      <c r="C561" s="52"/>
      <c r="D561" s="52"/>
      <c r="E561" s="52"/>
      <c r="F561" s="52"/>
      <c r="G561" s="53"/>
      <c r="H561" s="54"/>
      <c r="I561" s="56"/>
      <c r="J561" s="58"/>
      <c r="K561" s="58"/>
      <c r="L561" s="52"/>
      <c r="M561" s="52"/>
      <c r="N561" s="52"/>
      <c r="O561" s="59"/>
      <c r="P561" s="60"/>
      <c r="Q561" s="52"/>
      <c r="R561" s="52"/>
      <c r="S561" s="61"/>
      <c r="T561" s="61"/>
      <c r="U561" s="61"/>
      <c r="V561" s="61"/>
      <c r="W561" s="61"/>
      <c r="X561" s="61"/>
      <c r="Y561" s="61"/>
      <c r="Z561" s="61"/>
      <c r="AA561" s="61"/>
      <c r="AB561" s="62"/>
      <c r="AC561" s="61"/>
      <c r="AD561" s="61"/>
      <c r="AE561" s="61"/>
      <c r="AF561" s="61"/>
      <c r="AG561" s="61"/>
      <c r="AH561" s="61"/>
      <c r="AI561" s="63"/>
      <c r="AJ561" s="63"/>
      <c r="AK561" s="63"/>
      <c r="AL561" s="63"/>
      <c r="AM561" s="63"/>
      <c r="AN561" s="63"/>
      <c r="AO561" s="63"/>
    </row>
    <row r="562" spans="1:41" ht="15">
      <c r="A562" s="52"/>
      <c r="B562" s="52"/>
      <c r="C562" s="52"/>
      <c r="D562" s="52"/>
      <c r="E562" s="52"/>
      <c r="F562" s="52"/>
      <c r="G562" s="53"/>
      <c r="H562" s="54"/>
      <c r="I562" s="56"/>
      <c r="J562" s="58"/>
      <c r="K562" s="58"/>
      <c r="L562" s="52"/>
      <c r="M562" s="52"/>
      <c r="N562" s="52"/>
      <c r="O562" s="59"/>
      <c r="P562" s="60"/>
      <c r="Q562" s="52"/>
      <c r="R562" s="52"/>
      <c r="S562" s="61"/>
      <c r="T562" s="61"/>
      <c r="U562" s="61"/>
      <c r="V562" s="61"/>
      <c r="W562" s="61"/>
      <c r="X562" s="61"/>
      <c r="Y562" s="61"/>
      <c r="Z562" s="61"/>
      <c r="AA562" s="61"/>
      <c r="AB562" s="62"/>
      <c r="AC562" s="61"/>
      <c r="AD562" s="61"/>
      <c r="AE562" s="61"/>
      <c r="AF562" s="61"/>
      <c r="AG562" s="61"/>
      <c r="AH562" s="61"/>
      <c r="AI562" s="63"/>
      <c r="AJ562" s="63"/>
      <c r="AK562" s="63"/>
      <c r="AL562" s="63"/>
      <c r="AM562" s="63"/>
      <c r="AN562" s="63"/>
      <c r="AO562" s="63"/>
    </row>
    <row r="563" spans="1:41" ht="15">
      <c r="A563" s="52"/>
      <c r="B563" s="52"/>
      <c r="C563" s="52"/>
      <c r="D563" s="52"/>
      <c r="E563" s="52"/>
      <c r="F563" s="52"/>
      <c r="G563" s="53"/>
      <c r="H563" s="54"/>
      <c r="I563" s="56"/>
      <c r="J563" s="58"/>
      <c r="K563" s="58"/>
      <c r="L563" s="52"/>
      <c r="M563" s="52"/>
      <c r="N563" s="52"/>
      <c r="O563" s="59"/>
      <c r="P563" s="60"/>
      <c r="Q563" s="52"/>
      <c r="R563" s="52"/>
      <c r="S563" s="61"/>
      <c r="T563" s="61"/>
      <c r="U563" s="61"/>
      <c r="V563" s="61"/>
      <c r="W563" s="61"/>
      <c r="X563" s="61"/>
      <c r="Y563" s="61"/>
      <c r="Z563" s="61"/>
      <c r="AA563" s="61"/>
      <c r="AB563" s="62"/>
      <c r="AC563" s="61"/>
      <c r="AD563" s="61"/>
      <c r="AE563" s="61"/>
      <c r="AF563" s="61"/>
      <c r="AG563" s="61"/>
      <c r="AH563" s="61"/>
      <c r="AI563" s="63"/>
      <c r="AJ563" s="63"/>
      <c r="AK563" s="63"/>
      <c r="AL563" s="63"/>
      <c r="AM563" s="63"/>
      <c r="AN563" s="63"/>
      <c r="AO563" s="63"/>
    </row>
    <row r="564" spans="1:41" ht="15">
      <c r="A564" s="52"/>
      <c r="B564" s="52"/>
      <c r="C564" s="52"/>
      <c r="D564" s="52"/>
      <c r="E564" s="52"/>
      <c r="F564" s="52"/>
      <c r="G564" s="53"/>
      <c r="H564" s="54"/>
      <c r="I564" s="56"/>
      <c r="J564" s="58"/>
      <c r="K564" s="58"/>
      <c r="L564" s="52"/>
      <c r="M564" s="52"/>
      <c r="N564" s="52"/>
      <c r="O564" s="59"/>
      <c r="P564" s="60"/>
      <c r="Q564" s="52"/>
      <c r="R564" s="52"/>
      <c r="S564" s="61"/>
      <c r="T564" s="61"/>
      <c r="U564" s="61"/>
      <c r="V564" s="61"/>
      <c r="W564" s="61"/>
      <c r="X564" s="61"/>
      <c r="Y564" s="61"/>
      <c r="Z564" s="61"/>
      <c r="AA564" s="61"/>
      <c r="AB564" s="62"/>
      <c r="AC564" s="61"/>
      <c r="AD564" s="61"/>
      <c r="AE564" s="61"/>
      <c r="AF564" s="61"/>
      <c r="AG564" s="61"/>
      <c r="AH564" s="61"/>
      <c r="AI564" s="63"/>
      <c r="AJ564" s="63"/>
      <c r="AK564" s="63"/>
      <c r="AL564" s="63"/>
      <c r="AM564" s="63"/>
      <c r="AN564" s="63"/>
      <c r="AO564" s="63"/>
    </row>
    <row r="565" spans="1:41" ht="15">
      <c r="A565" s="52"/>
      <c r="B565" s="52"/>
      <c r="C565" s="52"/>
      <c r="D565" s="52"/>
      <c r="E565" s="52"/>
      <c r="F565" s="52"/>
      <c r="G565" s="53"/>
      <c r="H565" s="54"/>
      <c r="I565" s="56"/>
      <c r="J565" s="58"/>
      <c r="K565" s="58"/>
      <c r="L565" s="52"/>
      <c r="M565" s="52"/>
      <c r="N565" s="52"/>
      <c r="O565" s="59"/>
      <c r="P565" s="60"/>
      <c r="Q565" s="52"/>
      <c r="R565" s="52"/>
      <c r="S565" s="61"/>
      <c r="T565" s="61"/>
      <c r="U565" s="61"/>
      <c r="V565" s="61"/>
      <c r="W565" s="61"/>
      <c r="X565" s="61"/>
      <c r="Y565" s="61"/>
      <c r="Z565" s="61"/>
      <c r="AA565" s="61"/>
      <c r="AB565" s="62"/>
      <c r="AC565" s="61"/>
      <c r="AD565" s="61"/>
      <c r="AE565" s="61"/>
      <c r="AF565" s="61"/>
      <c r="AG565" s="61"/>
      <c r="AH565" s="61"/>
      <c r="AI565" s="63"/>
      <c r="AJ565" s="63"/>
      <c r="AK565" s="63"/>
      <c r="AL565" s="63"/>
      <c r="AM565" s="63"/>
      <c r="AN565" s="63"/>
      <c r="AO565" s="63"/>
    </row>
    <row r="566" spans="1:41" ht="15">
      <c r="A566" s="52"/>
      <c r="B566" s="52"/>
      <c r="C566" s="52"/>
      <c r="D566" s="52"/>
      <c r="E566" s="52"/>
      <c r="F566" s="52"/>
      <c r="G566" s="53"/>
      <c r="H566" s="54"/>
      <c r="I566" s="56"/>
      <c r="J566" s="58"/>
      <c r="K566" s="58"/>
      <c r="L566" s="52"/>
      <c r="M566" s="52"/>
      <c r="N566" s="52"/>
      <c r="O566" s="59"/>
      <c r="P566" s="60"/>
      <c r="Q566" s="52"/>
      <c r="R566" s="52"/>
      <c r="S566" s="61"/>
      <c r="T566" s="61"/>
      <c r="U566" s="61"/>
      <c r="V566" s="61"/>
      <c r="W566" s="61"/>
      <c r="X566" s="61"/>
      <c r="Y566" s="61"/>
      <c r="Z566" s="61"/>
      <c r="AA566" s="61"/>
      <c r="AB566" s="62"/>
      <c r="AC566" s="61"/>
      <c r="AD566" s="61"/>
      <c r="AE566" s="61"/>
      <c r="AF566" s="61"/>
      <c r="AG566" s="61"/>
      <c r="AH566" s="61"/>
      <c r="AI566" s="63"/>
      <c r="AJ566" s="63"/>
      <c r="AK566" s="63"/>
      <c r="AL566" s="63"/>
      <c r="AM566" s="63"/>
      <c r="AN566" s="63"/>
      <c r="AO566" s="63"/>
    </row>
    <row r="567" spans="1:41" ht="15">
      <c r="A567" s="52"/>
      <c r="B567" s="52"/>
      <c r="C567" s="52"/>
      <c r="D567" s="52"/>
      <c r="E567" s="52"/>
      <c r="F567" s="52"/>
      <c r="G567" s="53"/>
      <c r="H567" s="54"/>
      <c r="I567" s="56"/>
      <c r="J567" s="58"/>
      <c r="K567" s="58"/>
      <c r="L567" s="52"/>
      <c r="M567" s="52"/>
      <c r="N567" s="52"/>
      <c r="O567" s="59"/>
      <c r="P567" s="60"/>
      <c r="Q567" s="52"/>
      <c r="R567" s="52"/>
      <c r="S567" s="61"/>
      <c r="T567" s="61"/>
      <c r="U567" s="61"/>
      <c r="V567" s="61"/>
      <c r="W567" s="61"/>
      <c r="X567" s="61"/>
      <c r="Y567" s="61"/>
      <c r="Z567" s="61"/>
      <c r="AA567" s="61"/>
      <c r="AB567" s="62"/>
      <c r="AC567" s="61"/>
      <c r="AD567" s="61"/>
      <c r="AE567" s="61"/>
      <c r="AF567" s="61"/>
      <c r="AG567" s="61"/>
      <c r="AH567" s="61"/>
      <c r="AI567" s="63"/>
      <c r="AJ567" s="63"/>
      <c r="AK567" s="63"/>
      <c r="AL567" s="63"/>
      <c r="AM567" s="63"/>
      <c r="AN567" s="63"/>
      <c r="AO567" s="63"/>
    </row>
    <row r="568" spans="1:41" ht="15">
      <c r="A568" s="52"/>
      <c r="B568" s="52"/>
      <c r="C568" s="52"/>
      <c r="D568" s="52"/>
      <c r="E568" s="52"/>
      <c r="F568" s="52"/>
      <c r="G568" s="53"/>
      <c r="H568" s="54"/>
      <c r="I568" s="56"/>
      <c r="J568" s="58"/>
      <c r="K568" s="58"/>
      <c r="L568" s="52"/>
      <c r="M568" s="52"/>
      <c r="N568" s="52"/>
      <c r="O568" s="59"/>
      <c r="P568" s="60"/>
      <c r="Q568" s="52"/>
      <c r="R568" s="52"/>
      <c r="S568" s="61"/>
      <c r="T568" s="61"/>
      <c r="U568" s="61"/>
      <c r="V568" s="61"/>
      <c r="W568" s="61"/>
      <c r="X568" s="61"/>
      <c r="Y568" s="61"/>
      <c r="Z568" s="61"/>
      <c r="AA568" s="61"/>
      <c r="AB568" s="62"/>
      <c r="AC568" s="61"/>
      <c r="AD568" s="61"/>
      <c r="AE568" s="61"/>
      <c r="AF568" s="61"/>
      <c r="AG568" s="61"/>
      <c r="AH568" s="61"/>
      <c r="AI568" s="63"/>
      <c r="AJ568" s="63"/>
      <c r="AK568" s="63"/>
      <c r="AL568" s="63"/>
      <c r="AM568" s="63"/>
      <c r="AN568" s="63"/>
      <c r="AO568" s="63"/>
    </row>
    <row r="569" spans="1:41" ht="15">
      <c r="A569" s="52"/>
      <c r="B569" s="52"/>
      <c r="C569" s="52"/>
      <c r="D569" s="52"/>
      <c r="E569" s="52"/>
      <c r="F569" s="52"/>
      <c r="G569" s="53"/>
      <c r="H569" s="54"/>
      <c r="I569" s="56"/>
      <c r="J569" s="58"/>
      <c r="K569" s="58"/>
      <c r="L569" s="52"/>
      <c r="M569" s="52"/>
      <c r="N569" s="52"/>
      <c r="O569" s="59"/>
      <c r="P569" s="60"/>
      <c r="Q569" s="52"/>
      <c r="R569" s="52"/>
      <c r="S569" s="61"/>
      <c r="T569" s="61"/>
      <c r="U569" s="61"/>
      <c r="V569" s="61"/>
      <c r="W569" s="61"/>
      <c r="X569" s="61"/>
      <c r="Y569" s="61"/>
      <c r="Z569" s="61"/>
      <c r="AA569" s="61"/>
      <c r="AB569" s="62"/>
      <c r="AC569" s="61"/>
      <c r="AD569" s="61"/>
      <c r="AE569" s="61"/>
      <c r="AF569" s="61"/>
      <c r="AG569" s="61"/>
      <c r="AH569" s="61"/>
      <c r="AI569" s="63"/>
      <c r="AJ569" s="63"/>
      <c r="AK569" s="63"/>
      <c r="AL569" s="63"/>
      <c r="AM569" s="63"/>
      <c r="AN569" s="63"/>
      <c r="AO569" s="63"/>
    </row>
    <row r="570" spans="1:41" ht="15">
      <c r="A570" s="52"/>
      <c r="B570" s="52"/>
      <c r="C570" s="52"/>
      <c r="D570" s="52"/>
      <c r="E570" s="52"/>
      <c r="F570" s="52"/>
      <c r="G570" s="53"/>
      <c r="H570" s="54"/>
      <c r="I570" s="56"/>
      <c r="J570" s="58"/>
      <c r="K570" s="58"/>
      <c r="L570" s="52"/>
      <c r="M570" s="52"/>
      <c r="N570" s="52"/>
      <c r="O570" s="59"/>
      <c r="P570" s="60"/>
      <c r="Q570" s="52"/>
      <c r="R570" s="52"/>
      <c r="S570" s="61"/>
      <c r="T570" s="61"/>
      <c r="U570" s="61"/>
      <c r="V570" s="61"/>
      <c r="W570" s="61"/>
      <c r="X570" s="61"/>
      <c r="Y570" s="61"/>
      <c r="Z570" s="61"/>
      <c r="AA570" s="61"/>
      <c r="AB570" s="62"/>
      <c r="AC570" s="61"/>
      <c r="AD570" s="61"/>
      <c r="AE570" s="61"/>
      <c r="AF570" s="61"/>
      <c r="AG570" s="61"/>
      <c r="AH570" s="61"/>
      <c r="AI570" s="63"/>
      <c r="AJ570" s="63"/>
      <c r="AK570" s="63"/>
      <c r="AL570" s="63"/>
      <c r="AM570" s="63"/>
      <c r="AN570" s="63"/>
      <c r="AO570" s="63"/>
    </row>
    <row r="571" spans="1:41" ht="15">
      <c r="A571" s="52"/>
      <c r="B571" s="52"/>
      <c r="C571" s="52"/>
      <c r="D571" s="52"/>
      <c r="E571" s="52"/>
      <c r="F571" s="52"/>
      <c r="G571" s="53"/>
      <c r="H571" s="54"/>
      <c r="I571" s="56"/>
      <c r="J571" s="58"/>
      <c r="K571" s="58"/>
      <c r="L571" s="52"/>
      <c r="M571" s="52"/>
      <c r="N571" s="52"/>
      <c r="O571" s="59"/>
      <c r="P571" s="60"/>
      <c r="Q571" s="52"/>
      <c r="R571" s="52"/>
      <c r="S571" s="61"/>
      <c r="T571" s="61"/>
      <c r="U571" s="61"/>
      <c r="V571" s="61"/>
      <c r="W571" s="61"/>
      <c r="X571" s="61"/>
      <c r="Y571" s="61"/>
      <c r="Z571" s="61"/>
      <c r="AA571" s="61"/>
      <c r="AB571" s="62"/>
      <c r="AC571" s="61"/>
      <c r="AD571" s="61"/>
      <c r="AE571" s="61"/>
      <c r="AF571" s="61"/>
      <c r="AG571" s="61"/>
      <c r="AH571" s="61"/>
      <c r="AI571" s="63"/>
      <c r="AJ571" s="63"/>
      <c r="AK571" s="63"/>
      <c r="AL571" s="63"/>
      <c r="AM571" s="63"/>
      <c r="AN571" s="63"/>
      <c r="AO571" s="63"/>
    </row>
    <row r="572" spans="1:41" ht="15">
      <c r="A572" s="52"/>
      <c r="B572" s="52"/>
      <c r="C572" s="52"/>
      <c r="D572" s="52"/>
      <c r="E572" s="52"/>
      <c r="F572" s="52"/>
      <c r="G572" s="53"/>
      <c r="H572" s="54"/>
      <c r="I572" s="56"/>
      <c r="J572" s="58"/>
      <c r="K572" s="58"/>
      <c r="L572" s="52"/>
      <c r="M572" s="52"/>
      <c r="N572" s="52"/>
      <c r="O572" s="59"/>
      <c r="P572" s="60"/>
      <c r="Q572" s="52"/>
      <c r="R572" s="52"/>
      <c r="S572" s="61"/>
      <c r="T572" s="61"/>
      <c r="U572" s="61"/>
      <c r="V572" s="61"/>
      <c r="W572" s="61"/>
      <c r="X572" s="61"/>
      <c r="Y572" s="61"/>
      <c r="Z572" s="61"/>
      <c r="AA572" s="61"/>
      <c r="AB572" s="62"/>
      <c r="AC572" s="61"/>
      <c r="AD572" s="61"/>
      <c r="AE572" s="61"/>
      <c r="AF572" s="61"/>
      <c r="AG572" s="61"/>
      <c r="AH572" s="61"/>
      <c r="AI572" s="63"/>
      <c r="AJ572" s="63"/>
      <c r="AK572" s="63"/>
      <c r="AL572" s="63"/>
      <c r="AM572" s="63"/>
      <c r="AN572" s="63"/>
      <c r="AO572" s="63"/>
    </row>
    <row r="573" spans="1:41" ht="15">
      <c r="A573" s="52"/>
      <c r="B573" s="52"/>
      <c r="C573" s="52"/>
      <c r="D573" s="52"/>
      <c r="E573" s="52"/>
      <c r="F573" s="52"/>
      <c r="G573" s="53"/>
      <c r="H573" s="54"/>
      <c r="I573" s="56"/>
      <c r="J573" s="58"/>
      <c r="K573" s="58"/>
      <c r="L573" s="52"/>
      <c r="M573" s="52"/>
      <c r="N573" s="52"/>
      <c r="O573" s="59"/>
      <c r="P573" s="60"/>
      <c r="Q573" s="52"/>
      <c r="R573" s="52"/>
      <c r="S573" s="61"/>
      <c r="T573" s="61"/>
      <c r="U573" s="61"/>
      <c r="V573" s="61"/>
      <c r="W573" s="61"/>
      <c r="X573" s="61"/>
      <c r="Y573" s="61"/>
      <c r="Z573" s="61"/>
      <c r="AA573" s="61"/>
      <c r="AB573" s="62"/>
      <c r="AC573" s="61"/>
      <c r="AD573" s="61"/>
      <c r="AE573" s="61"/>
      <c r="AF573" s="61"/>
      <c r="AG573" s="61"/>
      <c r="AH573" s="61"/>
      <c r="AI573" s="63"/>
      <c r="AJ573" s="63"/>
      <c r="AK573" s="63"/>
      <c r="AL573" s="63"/>
      <c r="AM573" s="63"/>
      <c r="AN573" s="63"/>
      <c r="AO573" s="63"/>
    </row>
    <row r="574" spans="1:41" ht="15">
      <c r="A574" s="52"/>
      <c r="B574" s="52"/>
      <c r="C574" s="52"/>
      <c r="D574" s="52"/>
      <c r="E574" s="52"/>
      <c r="F574" s="52"/>
      <c r="G574" s="53"/>
      <c r="H574" s="54"/>
      <c r="I574" s="56"/>
      <c r="J574" s="58"/>
      <c r="K574" s="58"/>
      <c r="L574" s="52"/>
      <c r="M574" s="52"/>
      <c r="N574" s="52"/>
      <c r="O574" s="59"/>
      <c r="P574" s="60"/>
      <c r="Q574" s="52"/>
      <c r="R574" s="52"/>
      <c r="S574" s="61"/>
      <c r="T574" s="61"/>
      <c r="U574" s="61"/>
      <c r="V574" s="61"/>
      <c r="W574" s="61"/>
      <c r="X574" s="61"/>
      <c r="Y574" s="61"/>
      <c r="Z574" s="61"/>
      <c r="AA574" s="61"/>
      <c r="AB574" s="62"/>
      <c r="AC574" s="61"/>
      <c r="AD574" s="61"/>
      <c r="AE574" s="61"/>
      <c r="AF574" s="61"/>
      <c r="AG574" s="61"/>
      <c r="AH574" s="61"/>
      <c r="AI574" s="63"/>
      <c r="AJ574" s="63"/>
      <c r="AK574" s="63"/>
      <c r="AL574" s="63"/>
      <c r="AM574" s="63"/>
      <c r="AN574" s="63"/>
      <c r="AO574" s="63"/>
    </row>
    <row r="575" spans="1:41" ht="15">
      <c r="A575" s="52"/>
      <c r="B575" s="52"/>
      <c r="C575" s="52"/>
      <c r="D575" s="52"/>
      <c r="E575" s="52"/>
      <c r="F575" s="52"/>
      <c r="G575" s="53"/>
      <c r="H575" s="54"/>
      <c r="I575" s="56"/>
      <c r="J575" s="58"/>
      <c r="K575" s="58"/>
      <c r="L575" s="52"/>
      <c r="M575" s="52"/>
      <c r="N575" s="52"/>
      <c r="O575" s="59"/>
      <c r="P575" s="60"/>
      <c r="Q575" s="52"/>
      <c r="R575" s="52"/>
      <c r="S575" s="61"/>
      <c r="T575" s="61"/>
      <c r="U575" s="61"/>
      <c r="V575" s="61"/>
      <c r="W575" s="61"/>
      <c r="X575" s="61"/>
      <c r="Y575" s="61"/>
      <c r="Z575" s="61"/>
      <c r="AA575" s="61"/>
      <c r="AB575" s="62"/>
      <c r="AC575" s="61"/>
      <c r="AD575" s="61"/>
      <c r="AE575" s="61"/>
      <c r="AF575" s="61"/>
      <c r="AG575" s="61"/>
      <c r="AH575" s="61"/>
      <c r="AI575" s="63"/>
      <c r="AJ575" s="63"/>
      <c r="AK575" s="63"/>
      <c r="AL575" s="63"/>
      <c r="AM575" s="63"/>
      <c r="AN575" s="63"/>
      <c r="AO575" s="63"/>
    </row>
    <row r="576" spans="1:41" ht="15">
      <c r="A576" s="52"/>
      <c r="B576" s="52"/>
      <c r="C576" s="52"/>
      <c r="D576" s="52"/>
      <c r="E576" s="52"/>
      <c r="F576" s="52"/>
      <c r="G576" s="53"/>
      <c r="H576" s="54"/>
      <c r="I576" s="56"/>
      <c r="J576" s="58"/>
      <c r="K576" s="58"/>
      <c r="L576" s="52"/>
      <c r="M576" s="52"/>
      <c r="N576" s="52"/>
      <c r="O576" s="59"/>
      <c r="P576" s="60"/>
      <c r="Q576" s="52"/>
      <c r="R576" s="52"/>
      <c r="S576" s="61"/>
      <c r="T576" s="61"/>
      <c r="U576" s="61"/>
      <c r="V576" s="61"/>
      <c r="W576" s="61"/>
      <c r="X576" s="61"/>
      <c r="Y576" s="61"/>
      <c r="Z576" s="61"/>
      <c r="AA576" s="61"/>
      <c r="AB576" s="62"/>
      <c r="AC576" s="61"/>
      <c r="AD576" s="61"/>
      <c r="AE576" s="61"/>
      <c r="AF576" s="61"/>
      <c r="AG576" s="61"/>
      <c r="AH576" s="61"/>
      <c r="AI576" s="63"/>
      <c r="AJ576" s="63"/>
      <c r="AK576" s="63"/>
      <c r="AL576" s="63"/>
      <c r="AM576" s="63"/>
      <c r="AN576" s="63"/>
      <c r="AO576" s="63"/>
    </row>
    <row r="577" spans="1:41" ht="15">
      <c r="A577" s="52"/>
      <c r="B577" s="52"/>
      <c r="C577" s="52"/>
      <c r="D577" s="52"/>
      <c r="E577" s="52"/>
      <c r="F577" s="52"/>
      <c r="G577" s="53"/>
      <c r="H577" s="54"/>
      <c r="I577" s="56"/>
      <c r="J577" s="58"/>
      <c r="K577" s="58"/>
      <c r="L577" s="52"/>
      <c r="M577" s="52"/>
      <c r="N577" s="52"/>
      <c r="O577" s="59"/>
      <c r="P577" s="60"/>
      <c r="Q577" s="52"/>
      <c r="R577" s="52"/>
      <c r="S577" s="61"/>
      <c r="T577" s="61"/>
      <c r="U577" s="61"/>
      <c r="V577" s="61"/>
      <c r="W577" s="61"/>
      <c r="X577" s="61"/>
      <c r="Y577" s="61"/>
      <c r="Z577" s="61"/>
      <c r="AA577" s="61"/>
      <c r="AB577" s="62"/>
      <c r="AC577" s="61"/>
      <c r="AD577" s="61"/>
      <c r="AE577" s="61"/>
      <c r="AF577" s="61"/>
      <c r="AG577" s="61"/>
      <c r="AH577" s="61"/>
      <c r="AI577" s="63"/>
      <c r="AJ577" s="63"/>
      <c r="AK577" s="63"/>
      <c r="AL577" s="63"/>
      <c r="AM577" s="63"/>
      <c r="AN577" s="63"/>
      <c r="AO577" s="63"/>
    </row>
    <row r="578" spans="1:41" ht="15">
      <c r="A578" s="52"/>
      <c r="B578" s="52"/>
      <c r="C578" s="52"/>
      <c r="D578" s="52"/>
      <c r="E578" s="52"/>
      <c r="F578" s="52"/>
      <c r="G578" s="53"/>
      <c r="H578" s="54"/>
      <c r="I578" s="56"/>
      <c r="J578" s="58"/>
      <c r="K578" s="58"/>
      <c r="L578" s="52"/>
      <c r="M578" s="52"/>
      <c r="N578" s="52"/>
      <c r="O578" s="59"/>
      <c r="P578" s="60"/>
      <c r="Q578" s="52"/>
      <c r="R578" s="52"/>
      <c r="S578" s="61"/>
      <c r="T578" s="61"/>
      <c r="U578" s="61"/>
      <c r="V578" s="61"/>
      <c r="W578" s="61"/>
      <c r="X578" s="61"/>
      <c r="Y578" s="61"/>
      <c r="Z578" s="61"/>
      <c r="AA578" s="61"/>
      <c r="AB578" s="62"/>
      <c r="AC578" s="61"/>
      <c r="AD578" s="61"/>
      <c r="AE578" s="61"/>
      <c r="AF578" s="61"/>
      <c r="AG578" s="61"/>
      <c r="AH578" s="61"/>
      <c r="AI578" s="63"/>
      <c r="AJ578" s="63"/>
      <c r="AK578" s="63"/>
      <c r="AL578" s="63"/>
      <c r="AM578" s="63"/>
      <c r="AN578" s="63"/>
      <c r="AO578" s="63"/>
    </row>
    <row r="579" spans="1:41" ht="15">
      <c r="A579" s="52"/>
      <c r="B579" s="52"/>
      <c r="C579" s="52"/>
      <c r="D579" s="52"/>
      <c r="E579" s="52"/>
      <c r="F579" s="52"/>
      <c r="G579" s="53"/>
      <c r="H579" s="54"/>
      <c r="I579" s="56"/>
      <c r="J579" s="58"/>
      <c r="K579" s="58"/>
      <c r="L579" s="52"/>
      <c r="M579" s="52"/>
      <c r="N579" s="52"/>
      <c r="O579" s="59"/>
      <c r="P579" s="60"/>
      <c r="Q579" s="52"/>
      <c r="R579" s="52"/>
      <c r="S579" s="61"/>
      <c r="T579" s="61"/>
      <c r="U579" s="61"/>
      <c r="V579" s="61"/>
      <c r="W579" s="61"/>
      <c r="X579" s="61"/>
      <c r="Y579" s="61"/>
      <c r="Z579" s="61"/>
      <c r="AA579" s="61"/>
      <c r="AB579" s="62"/>
      <c r="AC579" s="61"/>
      <c r="AD579" s="61"/>
      <c r="AE579" s="61"/>
      <c r="AF579" s="61"/>
      <c r="AG579" s="61"/>
      <c r="AH579" s="61"/>
      <c r="AI579" s="63"/>
      <c r="AJ579" s="63"/>
      <c r="AK579" s="63"/>
      <c r="AL579" s="63"/>
      <c r="AM579" s="63"/>
      <c r="AN579" s="63"/>
      <c r="AO579" s="63"/>
    </row>
    <row r="580" spans="1:41" ht="15">
      <c r="A580" s="52"/>
      <c r="B580" s="52"/>
      <c r="C580" s="52"/>
      <c r="D580" s="52"/>
      <c r="E580" s="52"/>
      <c r="F580" s="52"/>
      <c r="G580" s="53"/>
      <c r="H580" s="54"/>
      <c r="I580" s="56"/>
      <c r="J580" s="58"/>
      <c r="K580" s="58"/>
      <c r="L580" s="52"/>
      <c r="M580" s="52"/>
      <c r="N580" s="52"/>
      <c r="O580" s="59"/>
      <c r="P580" s="60"/>
      <c r="Q580" s="52"/>
      <c r="R580" s="52"/>
      <c r="S580" s="61"/>
      <c r="T580" s="61"/>
      <c r="U580" s="61"/>
      <c r="V580" s="61"/>
      <c r="W580" s="61"/>
      <c r="X580" s="61"/>
      <c r="Y580" s="61"/>
      <c r="Z580" s="61"/>
      <c r="AA580" s="61"/>
      <c r="AB580" s="62"/>
      <c r="AC580" s="61"/>
      <c r="AD580" s="61"/>
      <c r="AE580" s="61"/>
      <c r="AF580" s="61"/>
      <c r="AG580" s="61"/>
      <c r="AH580" s="61"/>
      <c r="AI580" s="63"/>
      <c r="AJ580" s="63"/>
      <c r="AK580" s="63"/>
      <c r="AL580" s="63"/>
      <c r="AM580" s="63"/>
      <c r="AN580" s="63"/>
      <c r="AO580" s="63"/>
    </row>
    <row r="581" spans="1:41" ht="15">
      <c r="A581" s="52"/>
      <c r="B581" s="52"/>
      <c r="C581" s="52"/>
      <c r="D581" s="52"/>
      <c r="E581" s="52"/>
      <c r="F581" s="52"/>
      <c r="G581" s="53"/>
      <c r="H581" s="54"/>
      <c r="I581" s="56"/>
      <c r="J581" s="58"/>
      <c r="K581" s="58"/>
      <c r="L581" s="52"/>
      <c r="M581" s="52"/>
      <c r="N581" s="52"/>
      <c r="O581" s="59"/>
      <c r="P581" s="60"/>
      <c r="Q581" s="52"/>
      <c r="R581" s="52"/>
      <c r="S581" s="61"/>
      <c r="T581" s="61"/>
      <c r="U581" s="61"/>
      <c r="V581" s="61"/>
      <c r="W581" s="61"/>
      <c r="X581" s="61"/>
      <c r="Y581" s="61"/>
      <c r="Z581" s="61"/>
      <c r="AA581" s="61"/>
      <c r="AB581" s="62"/>
      <c r="AC581" s="61"/>
      <c r="AD581" s="61"/>
      <c r="AE581" s="61"/>
      <c r="AF581" s="61"/>
      <c r="AG581" s="61"/>
      <c r="AH581" s="61"/>
      <c r="AI581" s="63"/>
      <c r="AJ581" s="63"/>
      <c r="AK581" s="63"/>
      <c r="AL581" s="63"/>
      <c r="AM581" s="63"/>
      <c r="AN581" s="63"/>
      <c r="AO581" s="63"/>
    </row>
    <row r="582" spans="1:41" ht="15">
      <c r="A582" s="52"/>
      <c r="B582" s="52"/>
      <c r="C582" s="52"/>
      <c r="D582" s="52"/>
      <c r="E582" s="52"/>
      <c r="F582" s="52"/>
      <c r="G582" s="53"/>
      <c r="H582" s="54"/>
      <c r="I582" s="56"/>
      <c r="J582" s="58"/>
      <c r="K582" s="58"/>
      <c r="L582" s="52"/>
      <c r="M582" s="52"/>
      <c r="N582" s="52"/>
      <c r="O582" s="59"/>
      <c r="P582" s="60"/>
      <c r="Q582" s="52"/>
      <c r="R582" s="52"/>
      <c r="S582" s="61"/>
      <c r="T582" s="61"/>
      <c r="U582" s="61"/>
      <c r="V582" s="61"/>
      <c r="W582" s="61"/>
      <c r="X582" s="61"/>
      <c r="Y582" s="61"/>
      <c r="Z582" s="61"/>
      <c r="AA582" s="61"/>
      <c r="AB582" s="62"/>
      <c r="AC582" s="61"/>
      <c r="AD582" s="61"/>
      <c r="AE582" s="61"/>
      <c r="AF582" s="61"/>
      <c r="AG582" s="61"/>
      <c r="AH582" s="61"/>
      <c r="AI582" s="63"/>
      <c r="AJ582" s="63"/>
      <c r="AK582" s="63"/>
      <c r="AL582" s="63"/>
      <c r="AM582" s="63"/>
      <c r="AN582" s="63"/>
      <c r="AO582" s="63"/>
    </row>
    <row r="583" spans="1:41" ht="15">
      <c r="A583" s="52"/>
      <c r="B583" s="52"/>
      <c r="C583" s="52"/>
      <c r="D583" s="52"/>
      <c r="E583" s="52"/>
      <c r="F583" s="52"/>
      <c r="G583" s="53"/>
      <c r="H583" s="54"/>
      <c r="I583" s="56"/>
      <c r="J583" s="58"/>
      <c r="K583" s="58"/>
      <c r="L583" s="52"/>
      <c r="M583" s="52"/>
      <c r="N583" s="52"/>
      <c r="O583" s="59"/>
      <c r="P583" s="60"/>
      <c r="Q583" s="52"/>
      <c r="R583" s="52"/>
      <c r="S583" s="61"/>
      <c r="T583" s="61"/>
      <c r="U583" s="61"/>
      <c r="V583" s="61"/>
      <c r="W583" s="61"/>
      <c r="X583" s="61"/>
      <c r="Y583" s="61"/>
      <c r="Z583" s="61"/>
      <c r="AA583" s="61"/>
      <c r="AB583" s="62"/>
      <c r="AC583" s="61"/>
      <c r="AD583" s="61"/>
      <c r="AE583" s="61"/>
      <c r="AF583" s="61"/>
      <c r="AG583" s="61"/>
      <c r="AH583" s="61"/>
      <c r="AI583" s="63"/>
      <c r="AJ583" s="63"/>
      <c r="AK583" s="63"/>
      <c r="AL583" s="63"/>
      <c r="AM583" s="63"/>
      <c r="AN583" s="63"/>
      <c r="AO583" s="63"/>
    </row>
    <row r="584" spans="1:41" ht="15">
      <c r="A584" s="52"/>
      <c r="B584" s="52"/>
      <c r="C584" s="52"/>
      <c r="D584" s="52"/>
      <c r="E584" s="52"/>
      <c r="F584" s="52"/>
      <c r="G584" s="53"/>
      <c r="H584" s="54"/>
      <c r="I584" s="56"/>
      <c r="J584" s="58"/>
      <c r="K584" s="58"/>
      <c r="L584" s="52"/>
      <c r="M584" s="52"/>
      <c r="N584" s="52"/>
      <c r="O584" s="59"/>
      <c r="P584" s="60"/>
      <c r="Q584" s="52"/>
      <c r="R584" s="52"/>
      <c r="S584" s="61"/>
      <c r="T584" s="61"/>
      <c r="U584" s="61"/>
      <c r="V584" s="61"/>
      <c r="W584" s="61"/>
      <c r="X584" s="61"/>
      <c r="Y584" s="61"/>
      <c r="Z584" s="61"/>
      <c r="AA584" s="61"/>
      <c r="AB584" s="62"/>
      <c r="AC584" s="61"/>
      <c r="AD584" s="61"/>
      <c r="AE584" s="61"/>
      <c r="AF584" s="61"/>
      <c r="AG584" s="61"/>
      <c r="AH584" s="61"/>
      <c r="AI584" s="63"/>
      <c r="AJ584" s="63"/>
      <c r="AK584" s="63"/>
      <c r="AL584" s="63"/>
      <c r="AM584" s="63"/>
      <c r="AN584" s="63"/>
      <c r="AO584" s="63"/>
    </row>
    <row r="585" spans="1:41" ht="15">
      <c r="A585" s="52"/>
      <c r="B585" s="52"/>
      <c r="C585" s="52"/>
      <c r="D585" s="52"/>
      <c r="E585" s="52"/>
      <c r="F585" s="52"/>
      <c r="G585" s="53"/>
      <c r="H585" s="54"/>
      <c r="I585" s="56"/>
      <c r="J585" s="58"/>
      <c r="K585" s="58"/>
      <c r="L585" s="52"/>
      <c r="M585" s="52"/>
      <c r="N585" s="52"/>
      <c r="O585" s="59"/>
      <c r="P585" s="60"/>
      <c r="Q585" s="52"/>
      <c r="R585" s="52"/>
      <c r="S585" s="61"/>
      <c r="T585" s="61"/>
      <c r="U585" s="61"/>
      <c r="V585" s="61"/>
      <c r="W585" s="61"/>
      <c r="X585" s="61"/>
      <c r="Y585" s="61"/>
      <c r="Z585" s="61"/>
      <c r="AA585" s="61"/>
      <c r="AB585" s="62"/>
      <c r="AC585" s="61"/>
      <c r="AD585" s="61"/>
      <c r="AE585" s="61"/>
      <c r="AF585" s="61"/>
      <c r="AG585" s="61"/>
      <c r="AH585" s="61"/>
      <c r="AI585" s="63"/>
      <c r="AJ585" s="63"/>
      <c r="AK585" s="63"/>
      <c r="AL585" s="63"/>
      <c r="AM585" s="63"/>
      <c r="AN585" s="63"/>
      <c r="AO585" s="63"/>
    </row>
    <row r="586" spans="1:41" ht="15">
      <c r="A586" s="52"/>
      <c r="B586" s="52"/>
      <c r="C586" s="52"/>
      <c r="D586" s="52"/>
      <c r="E586" s="52"/>
      <c r="F586" s="52"/>
      <c r="G586" s="53"/>
      <c r="H586" s="54"/>
      <c r="I586" s="56"/>
      <c r="J586" s="58"/>
      <c r="K586" s="58"/>
      <c r="L586" s="52"/>
      <c r="M586" s="52"/>
      <c r="N586" s="52"/>
      <c r="O586" s="59"/>
      <c r="P586" s="60"/>
      <c r="Q586" s="52"/>
      <c r="R586" s="52"/>
      <c r="S586" s="61"/>
      <c r="T586" s="61"/>
      <c r="U586" s="61"/>
      <c r="V586" s="61"/>
      <c r="W586" s="61"/>
      <c r="X586" s="61"/>
      <c r="Y586" s="61"/>
      <c r="Z586" s="61"/>
      <c r="AA586" s="61"/>
      <c r="AB586" s="62"/>
      <c r="AC586" s="61"/>
      <c r="AD586" s="61"/>
      <c r="AE586" s="61"/>
      <c r="AF586" s="61"/>
      <c r="AG586" s="61"/>
      <c r="AH586" s="61"/>
      <c r="AI586" s="63"/>
      <c r="AJ586" s="63"/>
      <c r="AK586" s="63"/>
      <c r="AL586" s="63"/>
      <c r="AM586" s="63"/>
      <c r="AN586" s="63"/>
      <c r="AO586" s="63"/>
    </row>
    <row r="587" spans="1:41" ht="15">
      <c r="A587" s="52"/>
      <c r="B587" s="52"/>
      <c r="C587" s="52"/>
      <c r="D587" s="52"/>
      <c r="E587" s="52"/>
      <c r="F587" s="52"/>
      <c r="G587" s="53"/>
      <c r="H587" s="52"/>
      <c r="I587" s="68"/>
      <c r="J587" s="58"/>
      <c r="K587" s="58"/>
      <c r="L587" s="52"/>
      <c r="M587" s="52"/>
      <c r="N587" s="52"/>
      <c r="O587" s="59"/>
      <c r="P587" s="60"/>
      <c r="Q587" s="52"/>
      <c r="R587" s="52"/>
      <c r="S587" s="61"/>
      <c r="T587" s="61"/>
      <c r="U587" s="61"/>
      <c r="V587" s="61"/>
      <c r="W587" s="61"/>
      <c r="X587" s="61"/>
      <c r="Y587" s="61"/>
      <c r="Z587" s="61"/>
      <c r="AA587" s="61"/>
      <c r="AB587" s="62"/>
      <c r="AC587" s="61"/>
      <c r="AD587" s="61"/>
      <c r="AE587" s="61"/>
      <c r="AF587" s="61"/>
      <c r="AG587" s="61"/>
      <c r="AH587" s="61"/>
      <c r="AI587" s="63"/>
      <c r="AJ587" s="63"/>
      <c r="AK587" s="63"/>
      <c r="AL587" s="63"/>
      <c r="AM587" s="63"/>
      <c r="AN587" s="63"/>
      <c r="AO587" s="63"/>
    </row>
    <row r="588" spans="1:41" ht="15">
      <c r="A588" s="52"/>
      <c r="B588" s="52"/>
      <c r="C588" s="52"/>
      <c r="D588" s="52"/>
      <c r="E588" s="52"/>
      <c r="F588" s="52"/>
      <c r="G588" s="53"/>
      <c r="H588" s="52"/>
      <c r="I588" s="68"/>
      <c r="J588" s="58"/>
      <c r="K588" s="58"/>
      <c r="L588" s="52"/>
      <c r="M588" s="52"/>
      <c r="N588" s="52"/>
      <c r="O588" s="59"/>
      <c r="P588" s="60"/>
      <c r="Q588" s="52"/>
      <c r="R588" s="52"/>
      <c r="S588" s="61"/>
      <c r="T588" s="61"/>
      <c r="U588" s="61"/>
      <c r="V588" s="61"/>
      <c r="W588" s="61"/>
      <c r="X588" s="61"/>
      <c r="Y588" s="61"/>
      <c r="Z588" s="61"/>
      <c r="AA588" s="61"/>
      <c r="AB588" s="62"/>
      <c r="AC588" s="61"/>
      <c r="AD588" s="61"/>
      <c r="AE588" s="61"/>
      <c r="AF588" s="61"/>
      <c r="AG588" s="61"/>
      <c r="AH588" s="61"/>
      <c r="AI588" s="63"/>
      <c r="AJ588" s="63"/>
      <c r="AK588" s="63"/>
      <c r="AL588" s="63"/>
      <c r="AM588" s="63"/>
      <c r="AN588" s="63"/>
      <c r="AO588" s="63"/>
    </row>
    <row r="589" spans="1:41" ht="15">
      <c r="A589" s="52"/>
      <c r="B589" s="52"/>
      <c r="C589" s="52"/>
      <c r="D589" s="52"/>
      <c r="E589" s="52"/>
      <c r="F589" s="52"/>
      <c r="G589" s="53"/>
      <c r="H589" s="52"/>
      <c r="I589" s="68"/>
      <c r="J589" s="58"/>
      <c r="K589" s="58"/>
      <c r="L589" s="52"/>
      <c r="M589" s="52"/>
      <c r="N589" s="52"/>
      <c r="O589" s="59"/>
      <c r="P589" s="60"/>
      <c r="Q589" s="52"/>
      <c r="R589" s="52"/>
      <c r="S589" s="61"/>
      <c r="T589" s="61"/>
      <c r="U589" s="61"/>
      <c r="V589" s="61"/>
      <c r="W589" s="61"/>
      <c r="X589" s="61"/>
      <c r="Y589" s="61"/>
      <c r="Z589" s="61"/>
      <c r="AA589" s="61"/>
      <c r="AB589" s="62"/>
      <c r="AC589" s="61"/>
      <c r="AD589" s="61"/>
      <c r="AE589" s="61"/>
      <c r="AF589" s="61"/>
      <c r="AG589" s="61"/>
      <c r="AH589" s="61"/>
      <c r="AI589" s="63"/>
      <c r="AJ589" s="63"/>
      <c r="AK589" s="63"/>
      <c r="AL589" s="63"/>
      <c r="AM589" s="63"/>
      <c r="AN589" s="63"/>
      <c r="AO589" s="63"/>
    </row>
    <row r="590" spans="1:41" ht="15">
      <c r="A590" s="52"/>
      <c r="B590" s="52"/>
      <c r="C590" s="52"/>
      <c r="D590" s="52"/>
      <c r="E590" s="52"/>
      <c r="F590" s="52"/>
      <c r="G590" s="53"/>
      <c r="H590" s="52"/>
      <c r="I590" s="68"/>
      <c r="J590" s="58"/>
      <c r="K590" s="58"/>
      <c r="L590" s="52"/>
      <c r="M590" s="52"/>
      <c r="N590" s="52"/>
      <c r="O590" s="59"/>
      <c r="P590" s="60"/>
      <c r="Q590" s="52"/>
      <c r="R590" s="52"/>
      <c r="S590" s="61"/>
      <c r="T590" s="61"/>
      <c r="U590" s="61"/>
      <c r="V590" s="61"/>
      <c r="W590" s="61"/>
      <c r="X590" s="61"/>
      <c r="Y590" s="61"/>
      <c r="Z590" s="61"/>
      <c r="AA590" s="61"/>
      <c r="AB590" s="62"/>
      <c r="AC590" s="61"/>
      <c r="AD590" s="61"/>
      <c r="AE590" s="61"/>
      <c r="AF590" s="61"/>
      <c r="AG590" s="61"/>
      <c r="AH590" s="61"/>
      <c r="AI590" s="63"/>
      <c r="AJ590" s="63"/>
      <c r="AK590" s="63"/>
      <c r="AL590" s="63"/>
      <c r="AM590" s="63"/>
      <c r="AN590" s="63"/>
      <c r="AO590" s="63"/>
    </row>
    <row r="591" spans="1:41" ht="15">
      <c r="A591" s="52"/>
      <c r="B591" s="52"/>
      <c r="C591" s="52"/>
      <c r="D591" s="52"/>
      <c r="E591" s="52"/>
      <c r="F591" s="52"/>
      <c r="G591" s="53"/>
      <c r="H591" s="52"/>
      <c r="I591" s="68"/>
      <c r="J591" s="58"/>
      <c r="K591" s="58"/>
      <c r="L591" s="52"/>
      <c r="M591" s="52"/>
      <c r="N591" s="52"/>
      <c r="O591" s="59"/>
      <c r="P591" s="60"/>
      <c r="Q591" s="52"/>
      <c r="R591" s="52"/>
      <c r="S591" s="61"/>
      <c r="T591" s="61"/>
      <c r="U591" s="61"/>
      <c r="V591" s="61"/>
      <c r="W591" s="61"/>
      <c r="X591" s="61"/>
      <c r="Y591" s="61"/>
      <c r="Z591" s="61"/>
      <c r="AA591" s="61"/>
      <c r="AB591" s="62"/>
      <c r="AC591" s="61"/>
      <c r="AD591" s="61"/>
      <c r="AE591" s="61"/>
      <c r="AF591" s="61"/>
      <c r="AG591" s="61"/>
      <c r="AH591" s="61"/>
      <c r="AI591" s="63"/>
      <c r="AJ591" s="63"/>
      <c r="AK591" s="63"/>
      <c r="AL591" s="63"/>
      <c r="AM591" s="63"/>
      <c r="AN591" s="63"/>
      <c r="AO591" s="63"/>
    </row>
    <row r="592" spans="1:41" ht="15">
      <c r="A592" s="52"/>
      <c r="B592" s="52"/>
      <c r="C592" s="52"/>
      <c r="D592" s="52"/>
      <c r="E592" s="52"/>
      <c r="F592" s="52"/>
      <c r="G592" s="53"/>
      <c r="H592" s="52"/>
      <c r="I592" s="68"/>
      <c r="J592" s="58"/>
      <c r="K592" s="58"/>
      <c r="L592" s="52"/>
      <c r="M592" s="52"/>
      <c r="N592" s="52"/>
      <c r="O592" s="59"/>
      <c r="P592" s="60"/>
      <c r="Q592" s="52"/>
      <c r="R592" s="52"/>
      <c r="S592" s="61"/>
      <c r="T592" s="61"/>
      <c r="U592" s="61"/>
      <c r="V592" s="61"/>
      <c r="W592" s="61"/>
      <c r="X592" s="61"/>
      <c r="Y592" s="61"/>
      <c r="Z592" s="61"/>
      <c r="AA592" s="61"/>
      <c r="AB592" s="62"/>
      <c r="AC592" s="61"/>
      <c r="AD592" s="61"/>
      <c r="AE592" s="61"/>
      <c r="AF592" s="61"/>
      <c r="AG592" s="61"/>
      <c r="AH592" s="61"/>
      <c r="AI592" s="63"/>
      <c r="AJ592" s="63"/>
      <c r="AK592" s="63"/>
      <c r="AL592" s="63"/>
      <c r="AM592" s="63"/>
      <c r="AN592" s="63"/>
      <c r="AO592" s="63"/>
    </row>
    <row r="593" spans="1:41" ht="15">
      <c r="A593" s="52"/>
      <c r="B593" s="52"/>
      <c r="C593" s="52"/>
      <c r="D593" s="52"/>
      <c r="E593" s="52"/>
      <c r="F593" s="52"/>
      <c r="G593" s="53"/>
      <c r="H593" s="52"/>
      <c r="I593" s="68"/>
      <c r="J593" s="58"/>
      <c r="K593" s="58"/>
      <c r="L593" s="52"/>
      <c r="M593" s="52"/>
      <c r="N593" s="52"/>
      <c r="O593" s="59"/>
      <c r="P593" s="60"/>
      <c r="Q593" s="52"/>
      <c r="R593" s="52"/>
      <c r="S593" s="61"/>
      <c r="T593" s="61"/>
      <c r="U593" s="61"/>
      <c r="V593" s="61"/>
      <c r="W593" s="61"/>
      <c r="X593" s="61"/>
      <c r="Y593" s="61"/>
      <c r="Z593" s="61"/>
      <c r="AA593" s="61"/>
      <c r="AB593" s="62"/>
      <c r="AC593" s="61"/>
      <c r="AD593" s="61"/>
      <c r="AE593" s="61"/>
      <c r="AF593" s="61"/>
      <c r="AG593" s="61"/>
      <c r="AH593" s="61"/>
      <c r="AI593" s="63"/>
      <c r="AJ593" s="63"/>
      <c r="AK593" s="63"/>
      <c r="AL593" s="63"/>
      <c r="AM593" s="63"/>
      <c r="AN593" s="63"/>
      <c r="AO593" s="63"/>
    </row>
    <row r="594" spans="1:41" ht="15">
      <c r="A594" s="52"/>
      <c r="B594" s="52"/>
      <c r="C594" s="52"/>
      <c r="D594" s="52"/>
      <c r="E594" s="52"/>
      <c r="F594" s="52"/>
      <c r="G594" s="53"/>
      <c r="H594" s="52"/>
      <c r="I594" s="68"/>
      <c r="J594" s="58"/>
      <c r="K594" s="58"/>
      <c r="L594" s="52"/>
      <c r="M594" s="52"/>
      <c r="N594" s="52"/>
      <c r="O594" s="59"/>
      <c r="P594" s="60"/>
      <c r="Q594" s="52"/>
      <c r="R594" s="52"/>
      <c r="S594" s="61"/>
      <c r="T594" s="61"/>
      <c r="U594" s="61"/>
      <c r="V594" s="61"/>
      <c r="W594" s="61"/>
      <c r="X594" s="61"/>
      <c r="Y594" s="61"/>
      <c r="Z594" s="61"/>
      <c r="AA594" s="61"/>
      <c r="AB594" s="62"/>
      <c r="AC594" s="61"/>
      <c r="AD594" s="61"/>
      <c r="AE594" s="61"/>
      <c r="AF594" s="61"/>
      <c r="AG594" s="61"/>
      <c r="AH594" s="61"/>
      <c r="AI594" s="63"/>
      <c r="AJ594" s="63"/>
      <c r="AK594" s="63"/>
      <c r="AL594" s="63"/>
      <c r="AM594" s="63"/>
      <c r="AN594" s="63"/>
      <c r="AO594" s="63"/>
    </row>
    <row r="595" spans="1:41" ht="15">
      <c r="A595" s="52"/>
      <c r="B595" s="52"/>
      <c r="C595" s="52"/>
      <c r="D595" s="52"/>
      <c r="E595" s="52"/>
      <c r="F595" s="52"/>
      <c r="G595" s="53"/>
      <c r="H595" s="52"/>
      <c r="I595" s="68"/>
      <c r="J595" s="58"/>
      <c r="K595" s="58"/>
      <c r="L595" s="52"/>
      <c r="M595" s="52"/>
      <c r="N595" s="52"/>
      <c r="O595" s="59"/>
      <c r="P595" s="60"/>
      <c r="Q595" s="52"/>
      <c r="R595" s="52"/>
      <c r="S595" s="61"/>
      <c r="T595" s="61"/>
      <c r="U595" s="61"/>
      <c r="V595" s="61"/>
      <c r="W595" s="61"/>
      <c r="X595" s="61"/>
      <c r="Y595" s="61"/>
      <c r="Z595" s="61"/>
      <c r="AA595" s="61"/>
      <c r="AB595" s="62"/>
      <c r="AC595" s="61"/>
      <c r="AD595" s="61"/>
      <c r="AE595" s="61"/>
      <c r="AF595" s="61"/>
      <c r="AG595" s="61"/>
      <c r="AH595" s="61"/>
      <c r="AI595" s="63"/>
      <c r="AJ595" s="63"/>
      <c r="AK595" s="63"/>
      <c r="AL595" s="63"/>
      <c r="AM595" s="63"/>
      <c r="AN595" s="63"/>
      <c r="AO595" s="63"/>
    </row>
    <row r="596" spans="1:41" ht="15">
      <c r="A596" s="52"/>
      <c r="B596" s="52"/>
      <c r="C596" s="52"/>
      <c r="D596" s="52"/>
      <c r="E596" s="52"/>
      <c r="F596" s="52"/>
      <c r="G596" s="53"/>
      <c r="H596" s="52"/>
      <c r="I596" s="68"/>
      <c r="J596" s="58"/>
      <c r="K596" s="58"/>
      <c r="L596" s="52"/>
      <c r="M596" s="52"/>
      <c r="N596" s="52"/>
      <c r="O596" s="59"/>
      <c r="P596" s="60"/>
      <c r="Q596" s="52"/>
      <c r="R596" s="52"/>
      <c r="S596" s="61"/>
      <c r="T596" s="61"/>
      <c r="U596" s="61"/>
      <c r="V596" s="61"/>
      <c r="W596" s="61"/>
      <c r="X596" s="61"/>
      <c r="Y596" s="61"/>
      <c r="Z596" s="61"/>
      <c r="AA596" s="61"/>
      <c r="AB596" s="62"/>
      <c r="AC596" s="61"/>
      <c r="AD596" s="61"/>
      <c r="AE596" s="61"/>
      <c r="AF596" s="61"/>
      <c r="AG596" s="61"/>
      <c r="AH596" s="61"/>
      <c r="AI596" s="63"/>
      <c r="AJ596" s="63"/>
      <c r="AK596" s="63"/>
      <c r="AL596" s="63"/>
      <c r="AM596" s="63"/>
      <c r="AN596" s="63"/>
      <c r="AO596" s="63"/>
    </row>
    <row r="597" spans="1:41" ht="15">
      <c r="A597" s="52"/>
      <c r="B597" s="52"/>
      <c r="C597" s="52"/>
      <c r="D597" s="52"/>
      <c r="E597" s="52"/>
      <c r="F597" s="52"/>
      <c r="G597" s="53"/>
      <c r="H597" s="52"/>
      <c r="I597" s="68"/>
      <c r="J597" s="58"/>
      <c r="K597" s="58"/>
      <c r="L597" s="52"/>
      <c r="M597" s="52"/>
      <c r="N597" s="52"/>
      <c r="O597" s="59"/>
      <c r="P597" s="60"/>
      <c r="Q597" s="52"/>
      <c r="R597" s="52"/>
      <c r="S597" s="61"/>
      <c r="T597" s="61"/>
      <c r="U597" s="61"/>
      <c r="V597" s="61"/>
      <c r="W597" s="61"/>
      <c r="X597" s="61"/>
      <c r="Y597" s="61"/>
      <c r="Z597" s="61"/>
      <c r="AA597" s="61"/>
      <c r="AB597" s="62"/>
      <c r="AC597" s="61"/>
      <c r="AD597" s="61"/>
      <c r="AE597" s="61"/>
      <c r="AF597" s="61"/>
      <c r="AG597" s="61"/>
      <c r="AH597" s="61"/>
      <c r="AI597" s="63"/>
      <c r="AJ597" s="63"/>
      <c r="AK597" s="63"/>
      <c r="AL597" s="63"/>
      <c r="AM597" s="63"/>
      <c r="AN597" s="63"/>
      <c r="AO597" s="63"/>
    </row>
    <row r="598" spans="1:41" ht="15">
      <c r="A598" s="52"/>
      <c r="B598" s="52"/>
      <c r="C598" s="52"/>
      <c r="D598" s="52"/>
      <c r="E598" s="52"/>
      <c r="F598" s="52"/>
      <c r="G598" s="53"/>
      <c r="H598" s="52"/>
      <c r="I598" s="68"/>
      <c r="J598" s="58"/>
      <c r="K598" s="58"/>
      <c r="L598" s="52"/>
      <c r="M598" s="52"/>
      <c r="N598" s="52"/>
      <c r="O598" s="59"/>
      <c r="P598" s="60"/>
      <c r="Q598" s="52"/>
      <c r="R598" s="52"/>
      <c r="S598" s="61"/>
      <c r="T598" s="61"/>
      <c r="U598" s="61"/>
      <c r="V598" s="61"/>
      <c r="W598" s="61"/>
      <c r="X598" s="61"/>
      <c r="Y598" s="61"/>
      <c r="Z598" s="61"/>
      <c r="AA598" s="61"/>
      <c r="AB598" s="62"/>
      <c r="AC598" s="61"/>
      <c r="AD598" s="61"/>
      <c r="AE598" s="61"/>
      <c r="AF598" s="61"/>
      <c r="AG598" s="61"/>
      <c r="AH598" s="61"/>
      <c r="AI598" s="63"/>
      <c r="AJ598" s="63"/>
      <c r="AK598" s="63"/>
      <c r="AL598" s="63"/>
      <c r="AM598" s="63"/>
      <c r="AN598" s="63"/>
      <c r="AO598" s="63"/>
    </row>
    <row r="599" spans="1:41" ht="15">
      <c r="A599" s="52"/>
      <c r="B599" s="52"/>
      <c r="C599" s="52"/>
      <c r="D599" s="52"/>
      <c r="E599" s="52"/>
      <c r="F599" s="52"/>
      <c r="G599" s="53"/>
      <c r="H599" s="52"/>
      <c r="I599" s="68"/>
      <c r="J599" s="58"/>
      <c r="K599" s="58"/>
      <c r="L599" s="52"/>
      <c r="M599" s="52"/>
      <c r="N599" s="52"/>
      <c r="O599" s="59"/>
      <c r="P599" s="60"/>
      <c r="Q599" s="52"/>
      <c r="R599" s="52"/>
      <c r="S599" s="61"/>
      <c r="T599" s="61"/>
      <c r="U599" s="61"/>
      <c r="V599" s="61"/>
      <c r="W599" s="61"/>
      <c r="X599" s="61"/>
      <c r="Y599" s="61"/>
      <c r="Z599" s="61"/>
      <c r="AA599" s="61"/>
      <c r="AB599" s="62"/>
      <c r="AC599" s="61"/>
      <c r="AD599" s="61"/>
      <c r="AE599" s="61"/>
      <c r="AF599" s="61"/>
      <c r="AG599" s="61"/>
      <c r="AH599" s="61"/>
      <c r="AI599" s="63"/>
      <c r="AJ599" s="63"/>
      <c r="AK599" s="63"/>
      <c r="AL599" s="63"/>
      <c r="AM599" s="63"/>
      <c r="AN599" s="63"/>
      <c r="AO599" s="63"/>
    </row>
    <row r="600" spans="1:41" ht="15">
      <c r="A600" s="52"/>
      <c r="B600" s="52"/>
      <c r="C600" s="52"/>
      <c r="D600" s="52"/>
      <c r="E600" s="52"/>
      <c r="F600" s="52"/>
      <c r="G600" s="53"/>
      <c r="H600" s="52"/>
      <c r="I600" s="68"/>
      <c r="J600" s="58"/>
      <c r="K600" s="58"/>
      <c r="L600" s="52"/>
      <c r="M600" s="52"/>
      <c r="N600" s="52"/>
      <c r="O600" s="59"/>
      <c r="P600" s="60"/>
      <c r="Q600" s="52"/>
      <c r="R600" s="52"/>
      <c r="S600" s="61"/>
      <c r="T600" s="61"/>
      <c r="U600" s="61"/>
      <c r="V600" s="61"/>
      <c r="W600" s="61"/>
      <c r="X600" s="61"/>
      <c r="Y600" s="61"/>
      <c r="Z600" s="61"/>
      <c r="AA600" s="61"/>
      <c r="AB600" s="62"/>
      <c r="AC600" s="61"/>
      <c r="AD600" s="61"/>
      <c r="AE600" s="61"/>
      <c r="AF600" s="61"/>
      <c r="AG600" s="61"/>
      <c r="AH600" s="61"/>
      <c r="AI600" s="63"/>
      <c r="AJ600" s="63"/>
      <c r="AK600" s="63"/>
      <c r="AL600" s="63"/>
      <c r="AM600" s="63"/>
      <c r="AN600" s="63"/>
      <c r="AO600" s="63"/>
    </row>
    <row r="601" spans="1:41" ht="15">
      <c r="A601" s="52"/>
      <c r="B601" s="52"/>
      <c r="C601" s="52"/>
      <c r="D601" s="52"/>
      <c r="E601" s="52"/>
      <c r="F601" s="52"/>
      <c r="G601" s="53"/>
      <c r="H601" s="52"/>
      <c r="I601" s="68"/>
      <c r="J601" s="58"/>
      <c r="K601" s="58"/>
      <c r="L601" s="52"/>
      <c r="M601" s="52"/>
      <c r="N601" s="52"/>
      <c r="O601" s="59"/>
      <c r="P601" s="60"/>
      <c r="Q601" s="52"/>
      <c r="R601" s="52"/>
      <c r="S601" s="61"/>
      <c r="T601" s="61"/>
      <c r="U601" s="61"/>
      <c r="V601" s="61"/>
      <c r="W601" s="61"/>
      <c r="X601" s="61"/>
      <c r="Y601" s="61"/>
      <c r="Z601" s="61"/>
      <c r="AA601" s="61"/>
      <c r="AB601" s="62"/>
      <c r="AC601" s="61"/>
      <c r="AD601" s="61"/>
      <c r="AE601" s="61"/>
      <c r="AF601" s="61"/>
      <c r="AG601" s="61"/>
      <c r="AH601" s="61"/>
      <c r="AI601" s="63"/>
      <c r="AJ601" s="63"/>
      <c r="AK601" s="63"/>
      <c r="AL601" s="63"/>
      <c r="AM601" s="63"/>
      <c r="AN601" s="63"/>
      <c r="AO601" s="63"/>
    </row>
    <row r="602" spans="1:41" ht="15">
      <c r="A602" s="52"/>
      <c r="B602" s="52"/>
      <c r="C602" s="52"/>
      <c r="D602" s="52"/>
      <c r="E602" s="52"/>
      <c r="F602" s="52"/>
      <c r="G602" s="53"/>
      <c r="H602" s="52"/>
      <c r="I602" s="68"/>
      <c r="J602" s="58"/>
      <c r="K602" s="58"/>
      <c r="L602" s="52"/>
      <c r="M602" s="52"/>
      <c r="N602" s="52"/>
      <c r="O602" s="59"/>
      <c r="P602" s="60"/>
      <c r="Q602" s="52"/>
      <c r="R602" s="52"/>
      <c r="S602" s="61"/>
      <c r="T602" s="61"/>
      <c r="U602" s="61"/>
      <c r="V602" s="61"/>
      <c r="W602" s="61"/>
      <c r="X602" s="61"/>
      <c r="Y602" s="61"/>
      <c r="Z602" s="61"/>
      <c r="AA602" s="61"/>
      <c r="AB602" s="62"/>
      <c r="AC602" s="61"/>
      <c r="AD602" s="61"/>
      <c r="AE602" s="61"/>
      <c r="AF602" s="61"/>
      <c r="AG602" s="61"/>
      <c r="AH602" s="61"/>
      <c r="AI602" s="63"/>
      <c r="AJ602" s="63"/>
      <c r="AK602" s="63"/>
      <c r="AL602" s="63"/>
      <c r="AM602" s="63"/>
      <c r="AN602" s="63"/>
      <c r="AO602" s="63"/>
    </row>
    <row r="603" spans="1:41" ht="15">
      <c r="A603" s="52"/>
      <c r="B603" s="52"/>
      <c r="C603" s="52"/>
      <c r="D603" s="52"/>
      <c r="E603" s="52"/>
      <c r="F603" s="52"/>
      <c r="G603" s="53"/>
      <c r="H603" s="52"/>
      <c r="I603" s="68"/>
      <c r="J603" s="58"/>
      <c r="K603" s="58"/>
      <c r="L603" s="52"/>
      <c r="M603" s="52"/>
      <c r="N603" s="52"/>
      <c r="O603" s="59"/>
      <c r="P603" s="60"/>
      <c r="Q603" s="52"/>
      <c r="R603" s="52"/>
      <c r="S603" s="61"/>
      <c r="T603" s="61"/>
      <c r="U603" s="61"/>
      <c r="V603" s="61"/>
      <c r="W603" s="61"/>
      <c r="X603" s="61"/>
      <c r="Y603" s="61"/>
      <c r="Z603" s="61"/>
      <c r="AA603" s="61"/>
      <c r="AB603" s="62"/>
      <c r="AC603" s="61"/>
      <c r="AD603" s="61"/>
      <c r="AE603" s="61"/>
      <c r="AF603" s="61"/>
      <c r="AG603" s="61"/>
      <c r="AH603" s="61"/>
      <c r="AI603" s="63"/>
      <c r="AJ603" s="63"/>
      <c r="AK603" s="63"/>
      <c r="AL603" s="63"/>
      <c r="AM603" s="63"/>
      <c r="AN603" s="63"/>
      <c r="AO603" s="63"/>
    </row>
    <row r="604" spans="1:41" ht="15">
      <c r="A604" s="52"/>
      <c r="B604" s="52"/>
      <c r="C604" s="52"/>
      <c r="D604" s="52"/>
      <c r="E604" s="52"/>
      <c r="F604" s="52"/>
      <c r="G604" s="53"/>
      <c r="H604" s="52"/>
      <c r="I604" s="68"/>
      <c r="J604" s="58"/>
      <c r="K604" s="58"/>
      <c r="L604" s="52"/>
      <c r="M604" s="52"/>
      <c r="N604" s="52"/>
      <c r="O604" s="59"/>
      <c r="P604" s="60"/>
      <c r="Q604" s="52"/>
      <c r="R604" s="52"/>
      <c r="S604" s="61"/>
      <c r="T604" s="61"/>
      <c r="U604" s="61"/>
      <c r="V604" s="61"/>
      <c r="W604" s="61"/>
      <c r="X604" s="61"/>
      <c r="Y604" s="61"/>
      <c r="Z604" s="61"/>
      <c r="AA604" s="61"/>
      <c r="AB604" s="62"/>
      <c r="AC604" s="61"/>
      <c r="AD604" s="61"/>
      <c r="AE604" s="61"/>
      <c r="AF604" s="61"/>
      <c r="AG604" s="61"/>
      <c r="AH604" s="61"/>
      <c r="AI604" s="63"/>
      <c r="AJ604" s="63"/>
      <c r="AK604" s="63"/>
      <c r="AL604" s="63"/>
      <c r="AM604" s="63"/>
      <c r="AN604" s="63"/>
      <c r="AO604" s="63"/>
    </row>
    <row r="605" spans="1:41" ht="15">
      <c r="A605" s="52"/>
      <c r="B605" s="52"/>
      <c r="C605" s="52"/>
      <c r="D605" s="52"/>
      <c r="E605" s="52"/>
      <c r="F605" s="52"/>
      <c r="G605" s="53"/>
      <c r="H605" s="52"/>
      <c r="I605" s="68"/>
      <c r="J605" s="58"/>
      <c r="K605" s="58"/>
      <c r="L605" s="52"/>
      <c r="M605" s="52"/>
      <c r="N605" s="52"/>
      <c r="O605" s="59"/>
      <c r="P605" s="60"/>
      <c r="Q605" s="52"/>
      <c r="R605" s="52"/>
      <c r="S605" s="61"/>
      <c r="T605" s="61"/>
      <c r="U605" s="61"/>
      <c r="V605" s="61"/>
      <c r="W605" s="61"/>
      <c r="X605" s="61"/>
      <c r="Y605" s="61"/>
      <c r="Z605" s="61"/>
      <c r="AA605" s="61"/>
      <c r="AB605" s="62"/>
      <c r="AC605" s="61"/>
      <c r="AD605" s="61"/>
      <c r="AE605" s="61"/>
      <c r="AF605" s="61"/>
      <c r="AG605" s="61"/>
      <c r="AH605" s="61"/>
      <c r="AI605" s="63"/>
      <c r="AJ605" s="63"/>
      <c r="AK605" s="63"/>
      <c r="AL605" s="63"/>
      <c r="AM605" s="63"/>
      <c r="AN605" s="63"/>
      <c r="AO605" s="63"/>
    </row>
    <row r="606" spans="1:41" ht="15">
      <c r="A606" s="52"/>
      <c r="B606" s="52"/>
      <c r="C606" s="52"/>
      <c r="D606" s="52"/>
      <c r="E606" s="52"/>
      <c r="F606" s="52"/>
      <c r="G606" s="53"/>
      <c r="H606" s="52"/>
      <c r="I606" s="68"/>
      <c r="J606" s="58"/>
      <c r="K606" s="58"/>
      <c r="L606" s="52"/>
      <c r="M606" s="52"/>
      <c r="N606" s="52"/>
      <c r="O606" s="59"/>
      <c r="P606" s="60"/>
      <c r="Q606" s="52"/>
      <c r="R606" s="52"/>
      <c r="S606" s="61"/>
      <c r="T606" s="61"/>
      <c r="U606" s="61"/>
      <c r="V606" s="61"/>
      <c r="W606" s="61"/>
      <c r="X606" s="61"/>
      <c r="Y606" s="61"/>
      <c r="Z606" s="61"/>
      <c r="AA606" s="61"/>
      <c r="AB606" s="62"/>
      <c r="AC606" s="61"/>
      <c r="AD606" s="61"/>
      <c r="AE606" s="61"/>
      <c r="AF606" s="61"/>
      <c r="AG606" s="61"/>
      <c r="AH606" s="61"/>
      <c r="AI606" s="63"/>
      <c r="AJ606" s="63"/>
      <c r="AK606" s="63"/>
      <c r="AL606" s="63"/>
      <c r="AM606" s="63"/>
      <c r="AN606" s="63"/>
      <c r="AO606" s="63"/>
    </row>
    <row r="607" spans="1:41" ht="15">
      <c r="A607" s="52"/>
      <c r="B607" s="52"/>
      <c r="C607" s="52"/>
      <c r="D607" s="52"/>
      <c r="E607" s="52"/>
      <c r="F607" s="52"/>
      <c r="G607" s="53"/>
      <c r="H607" s="52"/>
      <c r="I607" s="68"/>
      <c r="J607" s="58"/>
      <c r="K607" s="58"/>
      <c r="L607" s="52"/>
      <c r="M607" s="52"/>
      <c r="N607" s="52"/>
      <c r="O607" s="59"/>
      <c r="P607" s="60"/>
      <c r="Q607" s="52"/>
      <c r="R607" s="52"/>
      <c r="S607" s="61"/>
      <c r="T607" s="61"/>
      <c r="U607" s="61"/>
      <c r="V607" s="61"/>
      <c r="W607" s="61"/>
      <c r="X607" s="61"/>
      <c r="Y607" s="61"/>
      <c r="Z607" s="61"/>
      <c r="AA607" s="61"/>
      <c r="AB607" s="62"/>
      <c r="AC607" s="61"/>
      <c r="AD607" s="61"/>
      <c r="AE607" s="61"/>
      <c r="AF607" s="61"/>
      <c r="AG607" s="61"/>
      <c r="AH607" s="61"/>
      <c r="AI607" s="63"/>
      <c r="AJ607" s="63"/>
      <c r="AK607" s="63"/>
      <c r="AL607" s="63"/>
      <c r="AM607" s="63"/>
      <c r="AN607" s="63"/>
      <c r="AO607" s="63"/>
    </row>
    <row r="608" spans="1:41" ht="15">
      <c r="A608" s="52"/>
      <c r="B608" s="52"/>
      <c r="C608" s="52"/>
      <c r="D608" s="52"/>
      <c r="E608" s="52"/>
      <c r="F608" s="52"/>
      <c r="G608" s="53"/>
      <c r="H608" s="52"/>
      <c r="I608" s="68"/>
      <c r="J608" s="58"/>
      <c r="K608" s="58"/>
      <c r="L608" s="52"/>
      <c r="M608" s="52"/>
      <c r="N608" s="52"/>
      <c r="O608" s="59"/>
      <c r="P608" s="60"/>
      <c r="Q608" s="52"/>
      <c r="R608" s="52"/>
      <c r="S608" s="61"/>
      <c r="T608" s="61"/>
      <c r="U608" s="61"/>
      <c r="V608" s="61"/>
      <c r="W608" s="61"/>
      <c r="X608" s="61"/>
      <c r="Y608" s="61"/>
      <c r="Z608" s="61"/>
      <c r="AA608" s="61"/>
      <c r="AB608" s="62"/>
      <c r="AC608" s="61"/>
      <c r="AD608" s="61"/>
      <c r="AE608" s="61"/>
      <c r="AF608" s="61"/>
      <c r="AG608" s="61"/>
      <c r="AH608" s="61"/>
      <c r="AI608" s="63"/>
      <c r="AJ608" s="63"/>
      <c r="AK608" s="63"/>
      <c r="AL608" s="63"/>
      <c r="AM608" s="63"/>
      <c r="AN608" s="63"/>
      <c r="AO608" s="63"/>
    </row>
    <row r="609" spans="1:41" ht="15">
      <c r="A609" s="52"/>
      <c r="B609" s="52"/>
      <c r="C609" s="52"/>
      <c r="D609" s="52"/>
      <c r="E609" s="52"/>
      <c r="F609" s="52"/>
      <c r="G609" s="53"/>
      <c r="H609" s="52"/>
      <c r="I609" s="68"/>
      <c r="J609" s="58"/>
      <c r="K609" s="58"/>
      <c r="L609" s="52"/>
      <c r="M609" s="52"/>
      <c r="N609" s="52"/>
      <c r="O609" s="59"/>
      <c r="P609" s="60"/>
      <c r="Q609" s="52"/>
      <c r="R609" s="52"/>
      <c r="S609" s="61"/>
      <c r="T609" s="61"/>
      <c r="U609" s="61"/>
      <c r="V609" s="61"/>
      <c r="W609" s="61"/>
      <c r="X609" s="61"/>
      <c r="Y609" s="61"/>
      <c r="Z609" s="61"/>
      <c r="AA609" s="61"/>
      <c r="AB609" s="62"/>
      <c r="AC609" s="61"/>
      <c r="AD609" s="61"/>
      <c r="AE609" s="61"/>
      <c r="AF609" s="61"/>
      <c r="AG609" s="61"/>
      <c r="AH609" s="61"/>
      <c r="AI609" s="63"/>
      <c r="AJ609" s="63"/>
      <c r="AK609" s="63"/>
      <c r="AL609" s="63"/>
      <c r="AM609" s="63"/>
      <c r="AN609" s="63"/>
      <c r="AO609" s="63"/>
    </row>
    <row r="610" spans="1:41" ht="15">
      <c r="A610" s="52"/>
      <c r="B610" s="52"/>
      <c r="C610" s="52"/>
      <c r="D610" s="52"/>
      <c r="E610" s="52"/>
      <c r="F610" s="52"/>
      <c r="G610" s="53"/>
      <c r="H610" s="52"/>
      <c r="I610" s="68"/>
      <c r="J610" s="58"/>
      <c r="K610" s="58"/>
      <c r="L610" s="52"/>
      <c r="M610" s="52"/>
      <c r="N610" s="52"/>
      <c r="O610" s="59"/>
      <c r="P610" s="60"/>
      <c r="Q610" s="52"/>
      <c r="R610" s="52"/>
      <c r="S610" s="61"/>
      <c r="T610" s="61"/>
      <c r="U610" s="61"/>
      <c r="V610" s="61"/>
      <c r="W610" s="61"/>
      <c r="X610" s="61"/>
      <c r="Y610" s="61"/>
      <c r="Z610" s="61"/>
      <c r="AA610" s="61"/>
      <c r="AB610" s="62"/>
      <c r="AC610" s="61"/>
      <c r="AD610" s="61"/>
      <c r="AE610" s="61"/>
      <c r="AF610" s="61"/>
      <c r="AG610" s="61"/>
      <c r="AH610" s="61"/>
      <c r="AI610" s="63"/>
      <c r="AJ610" s="63"/>
      <c r="AK610" s="63"/>
      <c r="AL610" s="63"/>
      <c r="AM610" s="63"/>
      <c r="AN610" s="63"/>
      <c r="AO610" s="63"/>
    </row>
    <row r="611" spans="1:41" ht="15">
      <c r="A611" s="52"/>
      <c r="B611" s="52"/>
      <c r="C611" s="52"/>
      <c r="D611" s="52"/>
      <c r="E611" s="52"/>
      <c r="F611" s="52"/>
      <c r="G611" s="53"/>
      <c r="H611" s="52"/>
      <c r="I611" s="68"/>
      <c r="J611" s="58"/>
      <c r="K611" s="58"/>
      <c r="L611" s="52"/>
      <c r="M611" s="52"/>
      <c r="N611" s="52"/>
      <c r="O611" s="59"/>
      <c r="P611" s="60"/>
      <c r="Q611" s="52"/>
      <c r="R611" s="52"/>
      <c r="S611" s="61"/>
      <c r="T611" s="61"/>
      <c r="U611" s="61"/>
      <c r="V611" s="61"/>
      <c r="W611" s="61"/>
      <c r="X611" s="61"/>
      <c r="Y611" s="61"/>
      <c r="Z611" s="61"/>
      <c r="AA611" s="61"/>
      <c r="AB611" s="62"/>
      <c r="AC611" s="61"/>
      <c r="AD611" s="61"/>
      <c r="AE611" s="61"/>
      <c r="AF611" s="61"/>
      <c r="AG611" s="61"/>
      <c r="AH611" s="61"/>
      <c r="AI611" s="63"/>
      <c r="AJ611" s="63"/>
      <c r="AK611" s="63"/>
      <c r="AL611" s="63"/>
      <c r="AM611" s="63"/>
      <c r="AN611" s="63"/>
      <c r="AO611" s="63"/>
    </row>
    <row r="612" spans="1:41" ht="15">
      <c r="A612" s="52"/>
      <c r="B612" s="52"/>
      <c r="C612" s="52"/>
      <c r="D612" s="52"/>
      <c r="E612" s="52"/>
      <c r="F612" s="52"/>
      <c r="G612" s="53"/>
      <c r="H612" s="52"/>
      <c r="I612" s="68"/>
      <c r="J612" s="58"/>
      <c r="K612" s="58"/>
      <c r="L612" s="52"/>
      <c r="M612" s="52"/>
      <c r="N612" s="52"/>
      <c r="O612" s="59"/>
      <c r="P612" s="60"/>
      <c r="Q612" s="52"/>
      <c r="R612" s="52"/>
      <c r="S612" s="61"/>
      <c r="T612" s="61"/>
      <c r="U612" s="61"/>
      <c r="V612" s="61"/>
      <c r="W612" s="61"/>
      <c r="X612" s="61"/>
      <c r="Y612" s="61"/>
      <c r="Z612" s="61"/>
      <c r="AA612" s="61"/>
      <c r="AB612" s="62"/>
      <c r="AC612" s="61"/>
      <c r="AD612" s="61"/>
      <c r="AE612" s="61"/>
      <c r="AF612" s="61"/>
      <c r="AG612" s="61"/>
      <c r="AH612" s="61"/>
      <c r="AI612" s="63"/>
      <c r="AJ612" s="63"/>
      <c r="AK612" s="63"/>
      <c r="AL612" s="63"/>
      <c r="AM612" s="63"/>
      <c r="AN612" s="63"/>
      <c r="AO612" s="63"/>
    </row>
    <row r="613" spans="1:41" ht="15">
      <c r="A613" s="52"/>
      <c r="B613" s="52"/>
      <c r="C613" s="52"/>
      <c r="D613" s="52"/>
      <c r="E613" s="52"/>
      <c r="F613" s="52"/>
      <c r="G613" s="53"/>
      <c r="H613" s="52"/>
      <c r="I613" s="68"/>
      <c r="J613" s="58"/>
      <c r="K613" s="58"/>
      <c r="L613" s="52"/>
      <c r="M613" s="52"/>
      <c r="N613" s="52"/>
      <c r="O613" s="59"/>
      <c r="P613" s="60"/>
      <c r="Q613" s="52"/>
      <c r="R613" s="52"/>
      <c r="S613" s="61"/>
      <c r="T613" s="61"/>
      <c r="U613" s="61"/>
      <c r="V613" s="61"/>
      <c r="W613" s="61"/>
      <c r="X613" s="61"/>
      <c r="Y613" s="61"/>
      <c r="Z613" s="61"/>
      <c r="AA613" s="61"/>
      <c r="AB613" s="62"/>
      <c r="AC613" s="61"/>
      <c r="AD613" s="61"/>
      <c r="AE613" s="61"/>
      <c r="AF613" s="61"/>
      <c r="AG613" s="61"/>
      <c r="AH613" s="61"/>
      <c r="AI613" s="63"/>
      <c r="AJ613" s="63"/>
      <c r="AK613" s="63"/>
      <c r="AL613" s="63"/>
      <c r="AM613" s="63"/>
      <c r="AN613" s="63"/>
      <c r="AO613" s="63"/>
    </row>
    <row r="614" spans="1:41" ht="15">
      <c r="A614" s="52"/>
      <c r="B614" s="52"/>
      <c r="C614" s="52"/>
      <c r="D614" s="52"/>
      <c r="E614" s="52"/>
      <c r="F614" s="52"/>
      <c r="G614" s="53"/>
      <c r="H614" s="52"/>
      <c r="I614" s="68"/>
      <c r="J614" s="58"/>
      <c r="K614" s="58"/>
      <c r="L614" s="52"/>
      <c r="M614" s="52"/>
      <c r="N614" s="52"/>
      <c r="O614" s="59"/>
      <c r="P614" s="60"/>
      <c r="Q614" s="52"/>
      <c r="R614" s="52"/>
      <c r="S614" s="61"/>
      <c r="T614" s="61"/>
      <c r="U614" s="61"/>
      <c r="V614" s="61"/>
      <c r="W614" s="61"/>
      <c r="X614" s="61"/>
      <c r="Y614" s="61"/>
      <c r="Z614" s="61"/>
      <c r="AA614" s="61"/>
      <c r="AB614" s="62"/>
      <c r="AC614" s="61"/>
      <c r="AD614" s="61"/>
      <c r="AE614" s="61"/>
      <c r="AF614" s="61"/>
      <c r="AG614" s="61"/>
      <c r="AH614" s="61"/>
      <c r="AI614" s="63"/>
      <c r="AJ614" s="63"/>
      <c r="AK614" s="63"/>
      <c r="AL614" s="63"/>
      <c r="AM614" s="63"/>
      <c r="AN614" s="63"/>
      <c r="AO614" s="63"/>
    </row>
    <row r="615" spans="1:41" ht="15">
      <c r="A615" s="52"/>
      <c r="B615" s="52"/>
      <c r="C615" s="52"/>
      <c r="D615" s="52"/>
      <c r="E615" s="52"/>
      <c r="F615" s="52"/>
      <c r="G615" s="53"/>
      <c r="H615" s="52"/>
      <c r="I615" s="68"/>
      <c r="J615" s="58"/>
      <c r="K615" s="58"/>
      <c r="L615" s="52"/>
      <c r="M615" s="52"/>
      <c r="N615" s="52"/>
      <c r="O615" s="59"/>
      <c r="P615" s="60"/>
      <c r="Q615" s="52"/>
      <c r="R615" s="52"/>
      <c r="S615" s="61"/>
      <c r="T615" s="61"/>
      <c r="U615" s="61"/>
      <c r="V615" s="61"/>
      <c r="W615" s="61"/>
      <c r="X615" s="61"/>
      <c r="Y615" s="61"/>
      <c r="Z615" s="61"/>
      <c r="AA615" s="61"/>
      <c r="AB615" s="62"/>
      <c r="AC615" s="61"/>
      <c r="AD615" s="61"/>
      <c r="AE615" s="61"/>
      <c r="AF615" s="61"/>
      <c r="AG615" s="61"/>
      <c r="AH615" s="61"/>
      <c r="AI615" s="63"/>
      <c r="AJ615" s="63"/>
      <c r="AK615" s="63"/>
      <c r="AL615" s="63"/>
      <c r="AM615" s="63"/>
      <c r="AN615" s="63"/>
      <c r="AO615" s="63"/>
    </row>
    <row r="616" spans="1:41" ht="15">
      <c r="A616" s="52"/>
      <c r="B616" s="52"/>
      <c r="C616" s="52"/>
      <c r="D616" s="52"/>
      <c r="E616" s="52"/>
      <c r="F616" s="52"/>
      <c r="G616" s="53"/>
      <c r="H616" s="52"/>
      <c r="I616" s="68"/>
      <c r="J616" s="58"/>
      <c r="K616" s="58"/>
      <c r="L616" s="52"/>
      <c r="M616" s="52"/>
      <c r="N616" s="52"/>
      <c r="O616" s="59"/>
      <c r="P616" s="60"/>
      <c r="Q616" s="52"/>
      <c r="R616" s="52"/>
      <c r="S616" s="61"/>
      <c r="T616" s="61"/>
      <c r="U616" s="61"/>
      <c r="V616" s="61"/>
      <c r="W616" s="61"/>
      <c r="X616" s="61"/>
      <c r="Y616" s="61"/>
      <c r="Z616" s="61"/>
      <c r="AA616" s="61"/>
      <c r="AB616" s="62"/>
      <c r="AC616" s="61"/>
      <c r="AD616" s="61"/>
      <c r="AE616" s="61"/>
      <c r="AF616" s="61"/>
      <c r="AG616" s="61"/>
      <c r="AH616" s="61"/>
      <c r="AI616" s="63"/>
      <c r="AJ616" s="63"/>
      <c r="AK616" s="63"/>
      <c r="AL616" s="63"/>
      <c r="AM616" s="63"/>
      <c r="AN616" s="63"/>
      <c r="AO616" s="63"/>
    </row>
    <row r="617" spans="1:41" ht="15">
      <c r="A617" s="52"/>
      <c r="B617" s="52"/>
      <c r="C617" s="52"/>
      <c r="D617" s="52"/>
      <c r="E617" s="52"/>
      <c r="F617" s="52"/>
      <c r="G617" s="53"/>
      <c r="H617" s="52"/>
      <c r="I617" s="68"/>
      <c r="J617" s="58"/>
      <c r="K617" s="58"/>
      <c r="L617" s="52"/>
      <c r="M617" s="52"/>
      <c r="N617" s="52"/>
      <c r="O617" s="59"/>
      <c r="P617" s="60"/>
      <c r="Q617" s="52"/>
      <c r="R617" s="52"/>
      <c r="S617" s="61"/>
      <c r="T617" s="61"/>
      <c r="U617" s="61"/>
      <c r="V617" s="61"/>
      <c r="W617" s="61"/>
      <c r="X617" s="61"/>
      <c r="Y617" s="61"/>
      <c r="Z617" s="61"/>
      <c r="AA617" s="61"/>
      <c r="AB617" s="62"/>
      <c r="AC617" s="61"/>
      <c r="AD617" s="61"/>
      <c r="AE617" s="61"/>
      <c r="AF617" s="61"/>
      <c r="AG617" s="61"/>
      <c r="AH617" s="61"/>
      <c r="AI617" s="63"/>
      <c r="AJ617" s="63"/>
      <c r="AK617" s="63"/>
      <c r="AL617" s="63"/>
      <c r="AM617" s="63"/>
      <c r="AN617" s="63"/>
      <c r="AO617" s="63"/>
    </row>
    <row r="618" spans="1:41" ht="15">
      <c r="A618" s="52"/>
      <c r="B618" s="52"/>
      <c r="C618" s="52"/>
      <c r="D618" s="52"/>
      <c r="E618" s="52"/>
      <c r="F618" s="52"/>
      <c r="G618" s="53"/>
      <c r="H618" s="52"/>
      <c r="I618" s="68"/>
      <c r="J618" s="58"/>
      <c r="K618" s="58"/>
      <c r="L618" s="52"/>
      <c r="M618" s="52"/>
      <c r="N618" s="52"/>
      <c r="O618" s="59"/>
      <c r="P618" s="60"/>
      <c r="Q618" s="52"/>
      <c r="R618" s="52"/>
      <c r="S618" s="61"/>
      <c r="T618" s="61"/>
      <c r="U618" s="61"/>
      <c r="V618" s="61"/>
      <c r="W618" s="61"/>
      <c r="X618" s="61"/>
      <c r="Y618" s="61"/>
      <c r="Z618" s="61"/>
      <c r="AA618" s="61"/>
      <c r="AB618" s="62"/>
      <c r="AC618" s="61"/>
      <c r="AD618" s="61"/>
      <c r="AE618" s="61"/>
      <c r="AF618" s="61"/>
      <c r="AG618" s="61"/>
      <c r="AH618" s="61"/>
      <c r="AI618" s="63"/>
      <c r="AJ618" s="63"/>
      <c r="AK618" s="63"/>
      <c r="AL618" s="63"/>
      <c r="AM618" s="63"/>
      <c r="AN618" s="63"/>
      <c r="AO618" s="63"/>
    </row>
    <row r="619" spans="1:41" ht="15">
      <c r="A619" s="52"/>
      <c r="B619" s="52"/>
      <c r="C619" s="52"/>
      <c r="D619" s="52"/>
      <c r="E619" s="52"/>
      <c r="F619" s="52"/>
      <c r="G619" s="53"/>
      <c r="H619" s="52"/>
      <c r="I619" s="68"/>
      <c r="J619" s="58"/>
      <c r="K619" s="58"/>
      <c r="L619" s="52"/>
      <c r="M619" s="52"/>
      <c r="N619" s="52"/>
      <c r="O619" s="59"/>
      <c r="P619" s="60"/>
      <c r="Q619" s="52"/>
      <c r="R619" s="52"/>
      <c r="S619" s="61"/>
      <c r="T619" s="61"/>
      <c r="U619" s="61"/>
      <c r="V619" s="61"/>
      <c r="W619" s="61"/>
      <c r="X619" s="61"/>
      <c r="Y619" s="61"/>
      <c r="Z619" s="61"/>
      <c r="AA619" s="61"/>
      <c r="AB619" s="62"/>
      <c r="AC619" s="61"/>
      <c r="AD619" s="61"/>
      <c r="AE619" s="61"/>
      <c r="AF619" s="61"/>
      <c r="AG619" s="61"/>
      <c r="AH619" s="61"/>
      <c r="AI619" s="63"/>
      <c r="AJ619" s="63"/>
      <c r="AK619" s="63"/>
      <c r="AL619" s="63"/>
      <c r="AM619" s="63"/>
      <c r="AN619" s="63"/>
      <c r="AO619" s="63"/>
    </row>
    <row r="620" spans="1:41" ht="15">
      <c r="A620" s="52"/>
      <c r="B620" s="52"/>
      <c r="C620" s="52"/>
      <c r="D620" s="52"/>
      <c r="E620" s="52"/>
      <c r="F620" s="52"/>
      <c r="G620" s="53"/>
      <c r="H620" s="52"/>
      <c r="I620" s="68"/>
      <c r="J620" s="58"/>
      <c r="K620" s="58"/>
      <c r="L620" s="52"/>
      <c r="M620" s="52"/>
      <c r="N620" s="52"/>
      <c r="O620" s="59"/>
      <c r="P620" s="60"/>
      <c r="Q620" s="52"/>
      <c r="R620" s="52"/>
      <c r="S620" s="61"/>
      <c r="T620" s="61"/>
      <c r="U620" s="61"/>
      <c r="V620" s="61"/>
      <c r="W620" s="61"/>
      <c r="X620" s="61"/>
      <c r="Y620" s="61"/>
      <c r="Z620" s="61"/>
      <c r="AA620" s="61"/>
      <c r="AB620" s="62"/>
      <c r="AC620" s="61"/>
      <c r="AD620" s="61"/>
      <c r="AE620" s="61"/>
      <c r="AF620" s="61"/>
      <c r="AG620" s="61"/>
      <c r="AH620" s="61"/>
      <c r="AI620" s="63"/>
      <c r="AJ620" s="63"/>
      <c r="AK620" s="63"/>
      <c r="AL620" s="63"/>
      <c r="AM620" s="63"/>
      <c r="AN620" s="63"/>
      <c r="AO620" s="63"/>
    </row>
    <row r="621" spans="1:41" ht="15">
      <c r="A621" s="52"/>
      <c r="B621" s="52"/>
      <c r="C621" s="52"/>
      <c r="D621" s="52"/>
      <c r="E621" s="52"/>
      <c r="F621" s="52"/>
      <c r="G621" s="53"/>
      <c r="H621" s="52"/>
      <c r="I621" s="68"/>
      <c r="J621" s="58"/>
      <c r="K621" s="58"/>
      <c r="L621" s="52"/>
      <c r="M621" s="52"/>
      <c r="N621" s="52"/>
      <c r="O621" s="59"/>
      <c r="P621" s="60"/>
      <c r="Q621" s="52"/>
      <c r="R621" s="52"/>
      <c r="S621" s="61"/>
      <c r="T621" s="61"/>
      <c r="U621" s="61"/>
      <c r="V621" s="61"/>
      <c r="W621" s="61"/>
      <c r="X621" s="61"/>
      <c r="Y621" s="61"/>
      <c r="Z621" s="61"/>
      <c r="AA621" s="61"/>
      <c r="AB621" s="62"/>
      <c r="AC621" s="61"/>
      <c r="AD621" s="61"/>
      <c r="AE621" s="61"/>
      <c r="AF621" s="61"/>
      <c r="AG621" s="61"/>
      <c r="AH621" s="61"/>
      <c r="AI621" s="63"/>
      <c r="AJ621" s="63"/>
      <c r="AK621" s="63"/>
      <c r="AL621" s="63"/>
      <c r="AM621" s="63"/>
      <c r="AN621" s="63"/>
      <c r="AO621" s="63"/>
    </row>
    <row r="622" spans="1:41" ht="15">
      <c r="A622" s="52"/>
      <c r="B622" s="52"/>
      <c r="C622" s="52"/>
      <c r="D622" s="52"/>
      <c r="E622" s="52"/>
      <c r="F622" s="52"/>
      <c r="G622" s="53"/>
      <c r="H622" s="52"/>
      <c r="I622" s="68"/>
      <c r="J622" s="58"/>
      <c r="K622" s="58"/>
      <c r="L622" s="52"/>
      <c r="M622" s="52"/>
      <c r="N622" s="52"/>
      <c r="O622" s="59"/>
      <c r="P622" s="60"/>
      <c r="Q622" s="52"/>
      <c r="R622" s="52"/>
      <c r="S622" s="61"/>
      <c r="T622" s="61"/>
      <c r="U622" s="61"/>
      <c r="V622" s="61"/>
      <c r="W622" s="61"/>
      <c r="X622" s="61"/>
      <c r="Y622" s="61"/>
      <c r="Z622" s="61"/>
      <c r="AA622" s="61"/>
      <c r="AB622" s="62"/>
      <c r="AC622" s="61"/>
      <c r="AD622" s="61"/>
      <c r="AE622" s="61"/>
      <c r="AF622" s="61"/>
      <c r="AG622" s="61"/>
      <c r="AH622" s="61"/>
      <c r="AI622" s="63"/>
      <c r="AJ622" s="63"/>
      <c r="AK622" s="63"/>
      <c r="AL622" s="63"/>
      <c r="AM622" s="63"/>
      <c r="AN622" s="63"/>
      <c r="AO622" s="63"/>
    </row>
    <row r="623" spans="1:41" ht="15">
      <c r="A623" s="52"/>
      <c r="B623" s="52"/>
      <c r="C623" s="52"/>
      <c r="D623" s="52"/>
      <c r="E623" s="52"/>
      <c r="F623" s="52"/>
      <c r="G623" s="53"/>
      <c r="H623" s="52"/>
      <c r="I623" s="68"/>
      <c r="J623" s="58"/>
      <c r="K623" s="58"/>
      <c r="L623" s="52"/>
      <c r="M623" s="52"/>
      <c r="N623" s="52"/>
      <c r="O623" s="59"/>
      <c r="P623" s="60"/>
      <c r="Q623" s="52"/>
      <c r="R623" s="52"/>
      <c r="S623" s="61"/>
      <c r="T623" s="61"/>
      <c r="U623" s="61"/>
      <c r="V623" s="61"/>
      <c r="W623" s="61"/>
      <c r="X623" s="61"/>
      <c r="Y623" s="61"/>
      <c r="Z623" s="61"/>
      <c r="AA623" s="61"/>
      <c r="AB623" s="62"/>
      <c r="AC623" s="61"/>
      <c r="AD623" s="61"/>
      <c r="AE623" s="61"/>
      <c r="AF623" s="61"/>
      <c r="AG623" s="61"/>
      <c r="AH623" s="61"/>
      <c r="AI623" s="63"/>
      <c r="AJ623" s="63"/>
      <c r="AK623" s="63"/>
      <c r="AL623" s="63"/>
      <c r="AM623" s="63"/>
      <c r="AN623" s="63"/>
      <c r="AO623" s="63"/>
    </row>
    <row r="624" spans="1:41" ht="15">
      <c r="A624" s="52"/>
      <c r="B624" s="52"/>
      <c r="C624" s="52"/>
      <c r="D624" s="52"/>
      <c r="E624" s="52"/>
      <c r="F624" s="52"/>
      <c r="G624" s="53"/>
      <c r="H624" s="52"/>
      <c r="I624" s="68"/>
      <c r="J624" s="58"/>
      <c r="K624" s="58"/>
      <c r="L624" s="52"/>
      <c r="M624" s="52"/>
      <c r="N624" s="52"/>
      <c r="O624" s="59"/>
      <c r="P624" s="60"/>
      <c r="Q624" s="52"/>
      <c r="R624" s="52"/>
      <c r="S624" s="61"/>
      <c r="T624" s="61"/>
      <c r="U624" s="61"/>
      <c r="V624" s="61"/>
      <c r="W624" s="61"/>
      <c r="X624" s="61"/>
      <c r="Y624" s="61"/>
      <c r="Z624" s="61"/>
      <c r="AA624" s="61"/>
      <c r="AB624" s="62"/>
      <c r="AC624" s="61"/>
      <c r="AD624" s="61"/>
      <c r="AE624" s="61"/>
      <c r="AF624" s="61"/>
      <c r="AG624" s="61"/>
      <c r="AH624" s="61"/>
      <c r="AI624" s="63"/>
      <c r="AJ624" s="63"/>
      <c r="AK624" s="63"/>
      <c r="AL624" s="63"/>
      <c r="AM624" s="63"/>
      <c r="AN624" s="63"/>
      <c r="AO624" s="63"/>
    </row>
    <row r="625" spans="1:41" ht="15">
      <c r="A625" s="52"/>
      <c r="B625" s="52"/>
      <c r="C625" s="52"/>
      <c r="D625" s="52"/>
      <c r="E625" s="52"/>
      <c r="F625" s="52"/>
      <c r="G625" s="53"/>
      <c r="H625" s="52"/>
      <c r="I625" s="68"/>
      <c r="J625" s="58"/>
      <c r="K625" s="58"/>
      <c r="L625" s="52"/>
      <c r="M625" s="52"/>
      <c r="N625" s="52"/>
      <c r="O625" s="59"/>
      <c r="P625" s="60"/>
      <c r="Q625" s="52"/>
      <c r="R625" s="52"/>
      <c r="S625" s="61"/>
      <c r="T625" s="61"/>
      <c r="U625" s="61"/>
      <c r="V625" s="61"/>
      <c r="W625" s="61"/>
      <c r="X625" s="61"/>
      <c r="Y625" s="61"/>
      <c r="Z625" s="61"/>
      <c r="AA625" s="61"/>
      <c r="AB625" s="62"/>
      <c r="AC625" s="61"/>
      <c r="AD625" s="61"/>
      <c r="AE625" s="61"/>
      <c r="AF625" s="61"/>
      <c r="AG625" s="61"/>
      <c r="AH625" s="61"/>
      <c r="AI625" s="63"/>
      <c r="AJ625" s="63"/>
      <c r="AK625" s="63"/>
      <c r="AL625" s="63"/>
      <c r="AM625" s="63"/>
      <c r="AN625" s="63"/>
      <c r="AO625" s="63"/>
    </row>
    <row r="626" spans="1:41" ht="15">
      <c r="A626" s="52"/>
      <c r="B626" s="52"/>
      <c r="C626" s="52"/>
      <c r="D626" s="52"/>
      <c r="E626" s="52"/>
      <c r="F626" s="52"/>
      <c r="G626" s="53"/>
      <c r="H626" s="52"/>
      <c r="I626" s="68"/>
      <c r="J626" s="58"/>
      <c r="K626" s="58"/>
      <c r="L626" s="52"/>
      <c r="M626" s="52"/>
      <c r="N626" s="52"/>
      <c r="O626" s="59"/>
      <c r="P626" s="60"/>
      <c r="Q626" s="52"/>
      <c r="R626" s="52"/>
      <c r="S626" s="61"/>
      <c r="T626" s="61"/>
      <c r="U626" s="61"/>
      <c r="V626" s="61"/>
      <c r="W626" s="61"/>
      <c r="X626" s="61"/>
      <c r="Y626" s="61"/>
      <c r="Z626" s="61"/>
      <c r="AA626" s="61"/>
      <c r="AB626" s="62"/>
      <c r="AC626" s="61"/>
      <c r="AD626" s="61"/>
      <c r="AE626" s="61"/>
      <c r="AF626" s="61"/>
      <c r="AG626" s="61"/>
      <c r="AH626" s="61"/>
      <c r="AI626" s="63"/>
      <c r="AJ626" s="63"/>
      <c r="AK626" s="63"/>
      <c r="AL626" s="63"/>
      <c r="AM626" s="63"/>
      <c r="AN626" s="63"/>
      <c r="AO626" s="63"/>
    </row>
    <row r="627" spans="1:41" ht="15">
      <c r="A627" s="52"/>
      <c r="B627" s="52"/>
      <c r="C627" s="52"/>
      <c r="D627" s="52"/>
      <c r="E627" s="52"/>
      <c r="F627" s="52"/>
      <c r="G627" s="53"/>
      <c r="H627" s="52"/>
      <c r="I627" s="68"/>
      <c r="J627" s="58"/>
      <c r="K627" s="58"/>
      <c r="L627" s="52"/>
      <c r="M627" s="52"/>
      <c r="N627" s="52"/>
      <c r="O627" s="59"/>
      <c r="P627" s="60"/>
      <c r="Q627" s="52"/>
      <c r="R627" s="52"/>
      <c r="S627" s="61"/>
      <c r="T627" s="61"/>
      <c r="U627" s="61"/>
      <c r="V627" s="61"/>
      <c r="W627" s="61"/>
      <c r="X627" s="61"/>
      <c r="Y627" s="61"/>
      <c r="Z627" s="61"/>
      <c r="AA627" s="61"/>
      <c r="AB627" s="62"/>
      <c r="AC627" s="61"/>
      <c r="AD627" s="61"/>
      <c r="AE627" s="61"/>
      <c r="AF627" s="61"/>
      <c r="AG627" s="61"/>
      <c r="AH627" s="61"/>
      <c r="AI627" s="63"/>
      <c r="AJ627" s="63"/>
      <c r="AK627" s="63"/>
      <c r="AL627" s="63"/>
      <c r="AM627" s="63"/>
      <c r="AN627" s="63"/>
      <c r="AO627" s="63"/>
    </row>
    <row r="628" spans="1:41" ht="15">
      <c r="A628" s="52"/>
      <c r="B628" s="52"/>
      <c r="C628" s="52"/>
      <c r="D628" s="52"/>
      <c r="E628" s="52"/>
      <c r="F628" s="52"/>
      <c r="G628" s="53"/>
      <c r="H628" s="52"/>
      <c r="I628" s="68"/>
      <c r="J628" s="58"/>
      <c r="K628" s="58"/>
      <c r="L628" s="52"/>
      <c r="M628" s="52"/>
      <c r="N628" s="52"/>
      <c r="O628" s="59"/>
      <c r="P628" s="60"/>
      <c r="Q628" s="52"/>
      <c r="R628" s="52"/>
      <c r="S628" s="61"/>
      <c r="T628" s="61"/>
      <c r="U628" s="61"/>
      <c r="V628" s="61"/>
      <c r="W628" s="61"/>
      <c r="X628" s="61"/>
      <c r="Y628" s="61"/>
      <c r="Z628" s="61"/>
      <c r="AA628" s="61"/>
      <c r="AB628" s="62"/>
      <c r="AC628" s="61"/>
      <c r="AD628" s="61"/>
      <c r="AE628" s="61"/>
      <c r="AF628" s="61"/>
      <c r="AG628" s="61"/>
      <c r="AH628" s="61"/>
      <c r="AI628" s="63"/>
      <c r="AJ628" s="63"/>
      <c r="AK628" s="63"/>
      <c r="AL628" s="63"/>
      <c r="AM628" s="63"/>
      <c r="AN628" s="63"/>
      <c r="AO628" s="63"/>
    </row>
    <row r="629" spans="1:41" ht="15">
      <c r="A629" s="52"/>
      <c r="B629" s="52"/>
      <c r="C629" s="52"/>
      <c r="D629" s="52"/>
      <c r="E629" s="52"/>
      <c r="F629" s="52"/>
      <c r="G629" s="53"/>
      <c r="H629" s="52"/>
      <c r="I629" s="68"/>
      <c r="J629" s="58"/>
      <c r="K629" s="58"/>
      <c r="L629" s="52"/>
      <c r="M629" s="52"/>
      <c r="N629" s="52"/>
      <c r="O629" s="59"/>
      <c r="P629" s="60"/>
      <c r="Q629" s="52"/>
      <c r="R629" s="52"/>
      <c r="S629" s="61"/>
      <c r="T629" s="61"/>
      <c r="U629" s="61"/>
      <c r="V629" s="61"/>
      <c r="W629" s="61"/>
      <c r="X629" s="61"/>
      <c r="Y629" s="61"/>
      <c r="Z629" s="61"/>
      <c r="AA629" s="61"/>
      <c r="AB629" s="62"/>
      <c r="AC629" s="61"/>
      <c r="AD629" s="61"/>
      <c r="AE629" s="61"/>
      <c r="AF629" s="61"/>
      <c r="AG629" s="61"/>
      <c r="AH629" s="61"/>
      <c r="AI629" s="63"/>
      <c r="AJ629" s="63"/>
      <c r="AK629" s="63"/>
      <c r="AL629" s="63"/>
      <c r="AM629" s="63"/>
      <c r="AN629" s="63"/>
      <c r="AO629" s="63"/>
    </row>
    <row r="630" spans="1:41" ht="15">
      <c r="A630" s="52"/>
      <c r="B630" s="52"/>
      <c r="C630" s="52"/>
      <c r="D630" s="52"/>
      <c r="E630" s="52"/>
      <c r="F630" s="52"/>
      <c r="G630" s="53"/>
      <c r="H630" s="52"/>
      <c r="I630" s="68"/>
      <c r="J630" s="58"/>
      <c r="K630" s="58"/>
      <c r="L630" s="52"/>
      <c r="M630" s="52"/>
      <c r="N630" s="52"/>
      <c r="O630" s="59"/>
      <c r="P630" s="60"/>
      <c r="Q630" s="52"/>
      <c r="R630" s="52"/>
      <c r="S630" s="61"/>
      <c r="T630" s="61"/>
      <c r="U630" s="61"/>
      <c r="V630" s="61"/>
      <c r="W630" s="61"/>
      <c r="X630" s="61"/>
      <c r="Y630" s="61"/>
      <c r="Z630" s="61"/>
      <c r="AA630" s="61"/>
      <c r="AB630" s="62"/>
      <c r="AC630" s="61"/>
      <c r="AD630" s="61"/>
      <c r="AE630" s="61"/>
      <c r="AF630" s="61"/>
      <c r="AG630" s="61"/>
      <c r="AH630" s="61"/>
      <c r="AI630" s="63"/>
      <c r="AJ630" s="63"/>
      <c r="AK630" s="63"/>
      <c r="AL630" s="63"/>
      <c r="AM630" s="63"/>
      <c r="AN630" s="63"/>
      <c r="AO630" s="63"/>
    </row>
    <row r="631" spans="1:41" ht="15">
      <c r="A631" s="52"/>
      <c r="B631" s="52"/>
      <c r="C631" s="52"/>
      <c r="D631" s="52"/>
      <c r="E631" s="52"/>
      <c r="F631" s="52"/>
      <c r="G631" s="53"/>
      <c r="H631" s="52"/>
      <c r="I631" s="68"/>
      <c r="J631" s="58"/>
      <c r="K631" s="58"/>
      <c r="L631" s="52"/>
      <c r="M631" s="52"/>
      <c r="N631" s="52"/>
      <c r="O631" s="59"/>
      <c r="P631" s="60"/>
      <c r="Q631" s="52"/>
      <c r="R631" s="52"/>
      <c r="S631" s="61"/>
      <c r="T631" s="61"/>
      <c r="U631" s="61"/>
      <c r="V631" s="61"/>
      <c r="W631" s="61"/>
      <c r="X631" s="61"/>
      <c r="Y631" s="61"/>
      <c r="Z631" s="61"/>
      <c r="AA631" s="61"/>
      <c r="AB631" s="62"/>
      <c r="AC631" s="61"/>
      <c r="AD631" s="61"/>
      <c r="AE631" s="61"/>
      <c r="AF631" s="61"/>
      <c r="AG631" s="61"/>
      <c r="AH631" s="61"/>
      <c r="AI631" s="63"/>
      <c r="AJ631" s="63"/>
      <c r="AK631" s="63"/>
      <c r="AL631" s="63"/>
      <c r="AM631" s="63"/>
      <c r="AN631" s="63"/>
      <c r="AO631" s="63"/>
    </row>
    <row r="632" spans="1:41" ht="15">
      <c r="A632" s="52"/>
      <c r="B632" s="52"/>
      <c r="C632" s="52"/>
      <c r="D632" s="52"/>
      <c r="E632" s="52"/>
      <c r="F632" s="52"/>
      <c r="G632" s="53"/>
      <c r="H632" s="52"/>
      <c r="I632" s="68"/>
      <c r="J632" s="58"/>
      <c r="K632" s="58"/>
      <c r="L632" s="52"/>
      <c r="M632" s="52"/>
      <c r="N632" s="52"/>
      <c r="O632" s="59"/>
      <c r="P632" s="60"/>
      <c r="Q632" s="52"/>
      <c r="R632" s="52"/>
      <c r="S632" s="61"/>
      <c r="T632" s="61"/>
      <c r="U632" s="61"/>
      <c r="V632" s="61"/>
      <c r="W632" s="61"/>
      <c r="X632" s="61"/>
      <c r="Y632" s="61"/>
      <c r="Z632" s="61"/>
      <c r="AA632" s="61"/>
      <c r="AB632" s="62"/>
      <c r="AC632" s="61"/>
      <c r="AD632" s="61"/>
      <c r="AE632" s="61"/>
      <c r="AF632" s="61"/>
      <c r="AG632" s="61"/>
      <c r="AH632" s="61"/>
      <c r="AI632" s="63"/>
      <c r="AJ632" s="63"/>
      <c r="AK632" s="63"/>
      <c r="AL632" s="63"/>
      <c r="AM632" s="63"/>
      <c r="AN632" s="63"/>
      <c r="AO632" s="63"/>
    </row>
    <row r="633" spans="1:41" ht="15">
      <c r="A633" s="52"/>
      <c r="B633" s="52"/>
      <c r="C633" s="52"/>
      <c r="D633" s="52"/>
      <c r="E633" s="52"/>
      <c r="F633" s="52"/>
      <c r="G633" s="53"/>
      <c r="H633" s="52"/>
      <c r="I633" s="68"/>
      <c r="J633" s="58"/>
      <c r="K633" s="58"/>
      <c r="L633" s="52"/>
      <c r="M633" s="52"/>
      <c r="N633" s="52"/>
      <c r="O633" s="59"/>
      <c r="P633" s="60"/>
      <c r="Q633" s="52"/>
      <c r="R633" s="52"/>
      <c r="S633" s="61"/>
      <c r="T633" s="61"/>
      <c r="U633" s="61"/>
      <c r="V633" s="61"/>
      <c r="W633" s="61"/>
      <c r="X633" s="61"/>
      <c r="Y633" s="61"/>
      <c r="Z633" s="61"/>
      <c r="AA633" s="61"/>
      <c r="AB633" s="62"/>
      <c r="AC633" s="61"/>
      <c r="AD633" s="61"/>
      <c r="AE633" s="61"/>
      <c r="AF633" s="61"/>
      <c r="AG633" s="61"/>
      <c r="AH633" s="61"/>
      <c r="AI633" s="63"/>
      <c r="AJ633" s="63"/>
      <c r="AK633" s="63"/>
      <c r="AL633" s="63"/>
      <c r="AM633" s="63"/>
      <c r="AN633" s="63"/>
      <c r="AO633" s="63"/>
    </row>
    <row r="634" spans="1:41" ht="15">
      <c r="A634" s="52"/>
      <c r="B634" s="52"/>
      <c r="C634" s="52"/>
      <c r="D634" s="52"/>
      <c r="E634" s="52"/>
      <c r="F634" s="52"/>
      <c r="G634" s="53"/>
      <c r="H634" s="52"/>
      <c r="I634" s="68"/>
      <c r="J634" s="58"/>
      <c r="K634" s="58"/>
      <c r="L634" s="52"/>
      <c r="M634" s="52"/>
      <c r="N634" s="52"/>
      <c r="O634" s="59"/>
      <c r="P634" s="60"/>
      <c r="Q634" s="52"/>
      <c r="R634" s="52"/>
      <c r="S634" s="61"/>
      <c r="T634" s="61"/>
      <c r="U634" s="61"/>
      <c r="V634" s="61"/>
      <c r="W634" s="61"/>
      <c r="X634" s="61"/>
      <c r="Y634" s="61"/>
      <c r="Z634" s="61"/>
      <c r="AA634" s="61"/>
      <c r="AB634" s="62"/>
      <c r="AC634" s="61"/>
      <c r="AD634" s="61"/>
      <c r="AE634" s="61"/>
      <c r="AF634" s="61"/>
      <c r="AG634" s="61"/>
      <c r="AH634" s="61"/>
      <c r="AI634" s="63"/>
      <c r="AJ634" s="63"/>
      <c r="AK634" s="63"/>
      <c r="AL634" s="63"/>
      <c r="AM634" s="63"/>
      <c r="AN634" s="63"/>
      <c r="AO634" s="63"/>
    </row>
    <row r="635" spans="1:41" ht="15">
      <c r="A635" s="52"/>
      <c r="B635" s="52"/>
      <c r="C635" s="52"/>
      <c r="D635" s="52"/>
      <c r="E635" s="52"/>
      <c r="F635" s="52"/>
      <c r="G635" s="53"/>
      <c r="H635" s="52"/>
      <c r="I635" s="68"/>
      <c r="J635" s="58"/>
      <c r="K635" s="58"/>
      <c r="L635" s="52"/>
      <c r="M635" s="52"/>
      <c r="N635" s="52"/>
      <c r="O635" s="59"/>
      <c r="P635" s="60"/>
      <c r="Q635" s="52"/>
      <c r="R635" s="52"/>
      <c r="S635" s="61"/>
      <c r="T635" s="61"/>
      <c r="U635" s="61"/>
      <c r="V635" s="61"/>
      <c r="W635" s="61"/>
      <c r="X635" s="61"/>
      <c r="Y635" s="61"/>
      <c r="Z635" s="61"/>
      <c r="AA635" s="61"/>
      <c r="AB635" s="62"/>
      <c r="AC635" s="61"/>
      <c r="AD635" s="61"/>
      <c r="AE635" s="61"/>
      <c r="AF635" s="61"/>
      <c r="AG635" s="61"/>
      <c r="AH635" s="61"/>
      <c r="AI635" s="63"/>
      <c r="AJ635" s="63"/>
      <c r="AK635" s="63"/>
      <c r="AL635" s="63"/>
      <c r="AM635" s="63"/>
      <c r="AN635" s="63"/>
      <c r="AO635" s="63"/>
    </row>
    <row r="636" spans="1:41" ht="15">
      <c r="A636" s="52"/>
      <c r="B636" s="52"/>
      <c r="C636" s="52"/>
      <c r="D636" s="52"/>
      <c r="E636" s="52"/>
      <c r="F636" s="52"/>
      <c r="G636" s="53"/>
      <c r="H636" s="52"/>
      <c r="I636" s="68"/>
      <c r="J636" s="58"/>
      <c r="K636" s="58"/>
      <c r="L636" s="52"/>
      <c r="M636" s="52"/>
      <c r="N636" s="52"/>
      <c r="O636" s="59"/>
      <c r="P636" s="60"/>
      <c r="Q636" s="52"/>
      <c r="R636" s="52"/>
      <c r="S636" s="61"/>
      <c r="T636" s="61"/>
      <c r="U636" s="61"/>
      <c r="V636" s="61"/>
      <c r="W636" s="61"/>
      <c r="X636" s="61"/>
      <c r="Y636" s="61"/>
      <c r="Z636" s="61"/>
      <c r="AA636" s="61"/>
      <c r="AB636" s="62"/>
      <c r="AC636" s="61"/>
      <c r="AD636" s="61"/>
      <c r="AE636" s="61"/>
      <c r="AF636" s="61"/>
      <c r="AG636" s="61"/>
      <c r="AH636" s="61"/>
      <c r="AI636" s="63"/>
      <c r="AJ636" s="63"/>
      <c r="AK636" s="63"/>
      <c r="AL636" s="63"/>
      <c r="AM636" s="63"/>
      <c r="AN636" s="63"/>
      <c r="AO636" s="63"/>
    </row>
    <row r="637" spans="1:41" ht="15">
      <c r="A637" s="52"/>
      <c r="B637" s="52"/>
      <c r="C637" s="52"/>
      <c r="D637" s="52"/>
      <c r="E637" s="52"/>
      <c r="F637" s="52"/>
      <c r="G637" s="53"/>
      <c r="H637" s="52"/>
      <c r="I637" s="68"/>
      <c r="J637" s="58"/>
      <c r="K637" s="58"/>
      <c r="L637" s="52"/>
      <c r="M637" s="52"/>
      <c r="N637" s="52"/>
      <c r="O637" s="59"/>
      <c r="P637" s="60"/>
      <c r="Q637" s="52"/>
      <c r="R637" s="52"/>
      <c r="S637" s="61"/>
      <c r="T637" s="61"/>
      <c r="U637" s="61"/>
      <c r="V637" s="61"/>
      <c r="W637" s="61"/>
      <c r="X637" s="61"/>
      <c r="Y637" s="61"/>
      <c r="Z637" s="61"/>
      <c r="AA637" s="61"/>
      <c r="AB637" s="62"/>
      <c r="AC637" s="61"/>
      <c r="AD637" s="61"/>
      <c r="AE637" s="61"/>
      <c r="AF637" s="61"/>
      <c r="AG637" s="61"/>
      <c r="AH637" s="61"/>
      <c r="AI637" s="63"/>
      <c r="AJ637" s="63"/>
      <c r="AK637" s="63"/>
      <c r="AL637" s="63"/>
      <c r="AM637" s="63"/>
      <c r="AN637" s="63"/>
      <c r="AO637" s="63"/>
    </row>
    <row r="638" spans="1:41" ht="15">
      <c r="A638" s="52"/>
      <c r="B638" s="52"/>
      <c r="C638" s="52"/>
      <c r="D638" s="52"/>
      <c r="E638" s="52"/>
      <c r="F638" s="52"/>
      <c r="G638" s="53"/>
      <c r="H638" s="52"/>
      <c r="I638" s="68"/>
      <c r="J638" s="58"/>
      <c r="K638" s="58"/>
      <c r="L638" s="52"/>
      <c r="M638" s="52"/>
      <c r="N638" s="52"/>
      <c r="O638" s="59"/>
      <c r="P638" s="60"/>
      <c r="Q638" s="52"/>
      <c r="R638" s="52"/>
      <c r="S638" s="61"/>
      <c r="T638" s="61"/>
      <c r="U638" s="61"/>
      <c r="V638" s="61"/>
      <c r="W638" s="61"/>
      <c r="X638" s="61"/>
      <c r="Y638" s="61"/>
      <c r="Z638" s="61"/>
      <c r="AA638" s="61"/>
      <c r="AB638" s="62"/>
      <c r="AC638" s="61"/>
      <c r="AD638" s="61"/>
      <c r="AE638" s="61"/>
      <c r="AF638" s="61"/>
      <c r="AG638" s="61"/>
      <c r="AH638" s="61"/>
      <c r="AI638" s="63"/>
      <c r="AJ638" s="63"/>
      <c r="AK638" s="63"/>
      <c r="AL638" s="63"/>
      <c r="AM638" s="63"/>
      <c r="AN638" s="63"/>
      <c r="AO638" s="63"/>
    </row>
    <row r="639" spans="1:41" ht="15">
      <c r="A639" s="52"/>
      <c r="B639" s="52"/>
      <c r="C639" s="52"/>
      <c r="D639" s="52"/>
      <c r="E639" s="52"/>
      <c r="F639" s="52"/>
      <c r="G639" s="53"/>
      <c r="H639" s="52"/>
      <c r="I639" s="68"/>
      <c r="J639" s="58"/>
      <c r="K639" s="58"/>
      <c r="L639" s="52"/>
      <c r="M639" s="52"/>
      <c r="N639" s="52"/>
      <c r="O639" s="59"/>
      <c r="P639" s="60"/>
      <c r="Q639" s="52"/>
      <c r="R639" s="52"/>
      <c r="S639" s="61"/>
      <c r="T639" s="61"/>
      <c r="U639" s="61"/>
      <c r="V639" s="61"/>
      <c r="W639" s="61"/>
      <c r="X639" s="61"/>
      <c r="Y639" s="61"/>
      <c r="Z639" s="61"/>
      <c r="AA639" s="61"/>
      <c r="AB639" s="62"/>
      <c r="AC639" s="61"/>
      <c r="AD639" s="61"/>
      <c r="AE639" s="61"/>
      <c r="AF639" s="61"/>
      <c r="AG639" s="61"/>
      <c r="AH639" s="61"/>
      <c r="AI639" s="63"/>
      <c r="AJ639" s="63"/>
      <c r="AK639" s="63"/>
      <c r="AL639" s="63"/>
      <c r="AM639" s="63"/>
      <c r="AN639" s="63"/>
      <c r="AO639" s="63"/>
    </row>
    <row r="640" spans="1:41" ht="15">
      <c r="A640" s="52"/>
      <c r="B640" s="52"/>
      <c r="C640" s="52"/>
      <c r="D640" s="52"/>
      <c r="E640" s="52"/>
      <c r="F640" s="52"/>
      <c r="G640" s="53"/>
      <c r="H640" s="52"/>
      <c r="I640" s="68"/>
      <c r="J640" s="58"/>
      <c r="K640" s="58"/>
      <c r="L640" s="52"/>
      <c r="M640" s="52"/>
      <c r="N640" s="52"/>
      <c r="O640" s="59"/>
      <c r="P640" s="60"/>
      <c r="Q640" s="52"/>
      <c r="R640" s="52"/>
      <c r="S640" s="61"/>
      <c r="T640" s="61"/>
      <c r="U640" s="61"/>
      <c r="V640" s="61"/>
      <c r="W640" s="61"/>
      <c r="X640" s="61"/>
      <c r="Y640" s="61"/>
      <c r="Z640" s="61"/>
      <c r="AA640" s="61"/>
      <c r="AB640" s="62"/>
      <c r="AC640" s="61"/>
      <c r="AD640" s="61"/>
      <c r="AE640" s="61"/>
      <c r="AF640" s="61"/>
      <c r="AG640" s="61"/>
      <c r="AH640" s="61"/>
      <c r="AI640" s="63"/>
      <c r="AJ640" s="63"/>
      <c r="AK640" s="63"/>
      <c r="AL640" s="63"/>
      <c r="AM640" s="63"/>
      <c r="AN640" s="63"/>
      <c r="AO640" s="63"/>
    </row>
    <row r="641" spans="1:41" ht="15">
      <c r="A641" s="52"/>
      <c r="B641" s="52"/>
      <c r="C641" s="52"/>
      <c r="D641" s="52"/>
      <c r="E641" s="52"/>
      <c r="F641" s="52"/>
      <c r="G641" s="53"/>
      <c r="H641" s="52"/>
      <c r="I641" s="68"/>
      <c r="J641" s="58"/>
      <c r="K641" s="58"/>
      <c r="L641" s="52"/>
      <c r="M641" s="52"/>
      <c r="N641" s="52"/>
      <c r="O641" s="59"/>
      <c r="P641" s="60"/>
      <c r="Q641" s="52"/>
      <c r="R641" s="52"/>
      <c r="S641" s="61"/>
      <c r="T641" s="61"/>
      <c r="U641" s="61"/>
      <c r="V641" s="61"/>
      <c r="W641" s="61"/>
      <c r="X641" s="61"/>
      <c r="Y641" s="61"/>
      <c r="Z641" s="61"/>
      <c r="AA641" s="61"/>
      <c r="AB641" s="62"/>
      <c r="AC641" s="61"/>
      <c r="AD641" s="61"/>
      <c r="AE641" s="61"/>
      <c r="AF641" s="61"/>
      <c r="AG641" s="61"/>
      <c r="AH641" s="61"/>
      <c r="AI641" s="63"/>
      <c r="AJ641" s="63"/>
      <c r="AK641" s="63"/>
      <c r="AL641" s="63"/>
      <c r="AM641" s="63"/>
      <c r="AN641" s="63"/>
      <c r="AO641" s="63"/>
    </row>
    <row r="642" spans="1:41" ht="15">
      <c r="A642" s="52"/>
      <c r="B642" s="52"/>
      <c r="C642" s="52"/>
      <c r="D642" s="52"/>
      <c r="E642" s="52"/>
      <c r="F642" s="52"/>
      <c r="G642" s="53"/>
      <c r="H642" s="52"/>
      <c r="I642" s="68"/>
      <c r="J642" s="58"/>
      <c r="K642" s="58"/>
      <c r="L642" s="52"/>
      <c r="M642" s="52"/>
      <c r="N642" s="52"/>
      <c r="O642" s="59"/>
      <c r="P642" s="60"/>
      <c r="Q642" s="52"/>
      <c r="R642" s="52"/>
      <c r="S642" s="61"/>
      <c r="T642" s="61"/>
      <c r="U642" s="61"/>
      <c r="V642" s="61"/>
      <c r="W642" s="61"/>
      <c r="X642" s="61"/>
      <c r="Y642" s="61"/>
      <c r="Z642" s="61"/>
      <c r="AA642" s="61"/>
      <c r="AB642" s="62"/>
      <c r="AC642" s="61"/>
      <c r="AD642" s="61"/>
      <c r="AE642" s="61"/>
      <c r="AF642" s="61"/>
      <c r="AG642" s="61"/>
      <c r="AH642" s="61"/>
      <c r="AI642" s="63"/>
      <c r="AJ642" s="63"/>
      <c r="AK642" s="63"/>
      <c r="AL642" s="63"/>
      <c r="AM642" s="63"/>
      <c r="AN642" s="63"/>
      <c r="AO642" s="63"/>
    </row>
    <row r="643" spans="1:41" ht="15">
      <c r="A643" s="52"/>
      <c r="B643" s="52"/>
      <c r="C643" s="52"/>
      <c r="D643" s="52"/>
      <c r="E643" s="52"/>
      <c r="F643" s="52"/>
      <c r="G643" s="53"/>
      <c r="H643" s="52"/>
      <c r="I643" s="68"/>
      <c r="J643" s="58"/>
      <c r="K643" s="58"/>
      <c r="L643" s="52"/>
      <c r="M643" s="52"/>
      <c r="N643" s="52"/>
      <c r="O643" s="59"/>
      <c r="P643" s="60"/>
      <c r="Q643" s="52"/>
      <c r="R643" s="52"/>
      <c r="S643" s="61"/>
      <c r="T643" s="61"/>
      <c r="U643" s="61"/>
      <c r="V643" s="61"/>
      <c r="W643" s="61"/>
      <c r="X643" s="61"/>
      <c r="Y643" s="61"/>
      <c r="Z643" s="61"/>
      <c r="AA643" s="61"/>
      <c r="AB643" s="62"/>
      <c r="AC643" s="61"/>
      <c r="AD643" s="61"/>
      <c r="AE643" s="61"/>
      <c r="AF643" s="61"/>
      <c r="AG643" s="61"/>
      <c r="AH643" s="61"/>
      <c r="AI643" s="63"/>
      <c r="AJ643" s="63"/>
      <c r="AK643" s="63"/>
      <c r="AL643" s="63"/>
      <c r="AM643" s="63"/>
      <c r="AN643" s="63"/>
      <c r="AO643" s="63"/>
    </row>
    <row r="644" spans="1:41" ht="15">
      <c r="A644" s="52"/>
      <c r="B644" s="52"/>
      <c r="C644" s="52"/>
      <c r="D644" s="52"/>
      <c r="E644" s="52"/>
      <c r="F644" s="52"/>
      <c r="G644" s="53"/>
      <c r="H644" s="52"/>
      <c r="I644" s="68"/>
      <c r="J644" s="58"/>
      <c r="K644" s="58"/>
      <c r="L644" s="52"/>
      <c r="M644" s="52"/>
      <c r="N644" s="52"/>
      <c r="O644" s="59"/>
      <c r="P644" s="60"/>
      <c r="Q644" s="52"/>
      <c r="R644" s="52"/>
      <c r="S644" s="61"/>
      <c r="T644" s="61"/>
      <c r="U644" s="61"/>
      <c r="V644" s="61"/>
      <c r="W644" s="61"/>
      <c r="X644" s="61"/>
      <c r="Y644" s="61"/>
      <c r="Z644" s="61"/>
      <c r="AA644" s="61"/>
      <c r="AB644" s="62"/>
      <c r="AC644" s="61"/>
      <c r="AD644" s="61"/>
      <c r="AE644" s="61"/>
      <c r="AF644" s="61"/>
      <c r="AG644" s="61"/>
      <c r="AH644" s="61"/>
      <c r="AI644" s="63"/>
      <c r="AJ644" s="63"/>
      <c r="AK644" s="63"/>
      <c r="AL644" s="63"/>
      <c r="AM644" s="63"/>
      <c r="AN644" s="63"/>
      <c r="AO644" s="63"/>
    </row>
    <row r="645" spans="1:41" ht="15">
      <c r="A645" s="52"/>
      <c r="B645" s="52"/>
      <c r="C645" s="52"/>
      <c r="D645" s="52"/>
      <c r="E645" s="52"/>
      <c r="F645" s="52"/>
      <c r="G645" s="53"/>
      <c r="H645" s="52"/>
      <c r="I645" s="68"/>
      <c r="J645" s="58"/>
      <c r="K645" s="58"/>
      <c r="L645" s="52"/>
      <c r="M645" s="52"/>
      <c r="N645" s="52"/>
      <c r="O645" s="59"/>
      <c r="P645" s="60"/>
      <c r="Q645" s="52"/>
      <c r="R645" s="52"/>
      <c r="S645" s="61"/>
      <c r="T645" s="61"/>
      <c r="U645" s="61"/>
      <c r="V645" s="61"/>
      <c r="W645" s="61"/>
      <c r="X645" s="61"/>
      <c r="Y645" s="61"/>
      <c r="Z645" s="61"/>
      <c r="AA645" s="61"/>
      <c r="AB645" s="62"/>
      <c r="AC645" s="61"/>
      <c r="AD645" s="61"/>
      <c r="AE645" s="61"/>
      <c r="AF645" s="61"/>
      <c r="AG645" s="61"/>
      <c r="AH645" s="61"/>
      <c r="AI645" s="63"/>
      <c r="AJ645" s="63"/>
      <c r="AK645" s="63"/>
      <c r="AL645" s="63"/>
      <c r="AM645" s="63"/>
      <c r="AN645" s="63"/>
      <c r="AO645" s="63"/>
    </row>
    <row r="646" spans="1:41" ht="15">
      <c r="A646" s="52"/>
      <c r="B646" s="52"/>
      <c r="C646" s="52"/>
      <c r="D646" s="52"/>
      <c r="E646" s="52"/>
      <c r="F646" s="52"/>
      <c r="G646" s="53"/>
      <c r="H646" s="52"/>
      <c r="I646" s="68"/>
      <c r="J646" s="58"/>
      <c r="K646" s="58"/>
      <c r="L646" s="52"/>
      <c r="M646" s="52"/>
      <c r="N646" s="52"/>
      <c r="O646" s="59"/>
      <c r="P646" s="60"/>
      <c r="Q646" s="52"/>
      <c r="R646" s="52"/>
      <c r="S646" s="61"/>
      <c r="T646" s="61"/>
      <c r="U646" s="61"/>
      <c r="V646" s="61"/>
      <c r="W646" s="61"/>
      <c r="X646" s="61"/>
      <c r="Y646" s="61"/>
      <c r="Z646" s="61"/>
      <c r="AA646" s="61"/>
      <c r="AB646" s="62"/>
      <c r="AC646" s="61"/>
      <c r="AD646" s="61"/>
      <c r="AE646" s="61"/>
      <c r="AF646" s="61"/>
      <c r="AG646" s="61"/>
      <c r="AH646" s="61"/>
      <c r="AI646" s="63"/>
      <c r="AJ646" s="63"/>
      <c r="AK646" s="63"/>
      <c r="AL646" s="63"/>
      <c r="AM646" s="63"/>
      <c r="AN646" s="63"/>
      <c r="AO646" s="63"/>
    </row>
    <row r="647" spans="1:41" ht="15">
      <c r="A647" s="52"/>
      <c r="B647" s="52"/>
      <c r="C647" s="52"/>
      <c r="D647" s="52"/>
      <c r="E647" s="52"/>
      <c r="F647" s="52"/>
      <c r="G647" s="53"/>
      <c r="H647" s="52"/>
      <c r="I647" s="68"/>
      <c r="J647" s="58"/>
      <c r="K647" s="58"/>
      <c r="L647" s="52"/>
      <c r="M647" s="52"/>
      <c r="N647" s="52"/>
      <c r="O647" s="59"/>
      <c r="P647" s="60"/>
      <c r="Q647" s="52"/>
      <c r="R647" s="52"/>
      <c r="S647" s="61"/>
      <c r="T647" s="61"/>
      <c r="U647" s="61"/>
      <c r="V647" s="61"/>
      <c r="W647" s="61"/>
      <c r="X647" s="61"/>
      <c r="Y647" s="61"/>
      <c r="Z647" s="61"/>
      <c r="AA647" s="61"/>
      <c r="AB647" s="62"/>
      <c r="AC647" s="61"/>
      <c r="AD647" s="61"/>
      <c r="AE647" s="61"/>
      <c r="AF647" s="61"/>
      <c r="AG647" s="61"/>
      <c r="AH647" s="61"/>
      <c r="AI647" s="63"/>
      <c r="AJ647" s="63"/>
      <c r="AK647" s="63"/>
      <c r="AL647" s="63"/>
      <c r="AM647" s="63"/>
      <c r="AN647" s="63"/>
      <c r="AO647" s="63"/>
    </row>
    <row r="648" spans="1:41" ht="15">
      <c r="A648" s="52"/>
      <c r="B648" s="52"/>
      <c r="C648" s="52"/>
      <c r="D648" s="52"/>
      <c r="E648" s="52"/>
      <c r="F648" s="52"/>
      <c r="G648" s="53"/>
      <c r="H648" s="52"/>
      <c r="I648" s="68"/>
      <c r="J648" s="58"/>
      <c r="K648" s="58"/>
      <c r="L648" s="52"/>
      <c r="M648" s="52"/>
      <c r="N648" s="52"/>
      <c r="O648" s="59"/>
      <c r="P648" s="60"/>
      <c r="Q648" s="52"/>
      <c r="R648" s="52"/>
      <c r="S648" s="61"/>
      <c r="T648" s="61"/>
      <c r="U648" s="61"/>
      <c r="V648" s="61"/>
      <c r="W648" s="61"/>
      <c r="X648" s="61"/>
      <c r="Y648" s="61"/>
      <c r="Z648" s="61"/>
      <c r="AA648" s="61"/>
      <c r="AB648" s="62"/>
      <c r="AC648" s="61"/>
      <c r="AD648" s="61"/>
      <c r="AE648" s="61"/>
      <c r="AF648" s="61"/>
      <c r="AG648" s="61"/>
      <c r="AH648" s="61"/>
      <c r="AI648" s="63"/>
      <c r="AJ648" s="63"/>
      <c r="AK648" s="63"/>
      <c r="AL648" s="63"/>
      <c r="AM648" s="63"/>
      <c r="AN648" s="63"/>
      <c r="AO648" s="63"/>
    </row>
    <row r="649" spans="1:41" ht="15">
      <c r="A649" s="52"/>
      <c r="B649" s="52"/>
      <c r="C649" s="52"/>
      <c r="D649" s="52"/>
      <c r="E649" s="52"/>
      <c r="F649" s="52"/>
      <c r="G649" s="53"/>
      <c r="H649" s="52"/>
      <c r="I649" s="68"/>
      <c r="J649" s="58"/>
      <c r="K649" s="58"/>
      <c r="L649" s="52"/>
      <c r="M649" s="52"/>
      <c r="N649" s="52"/>
      <c r="O649" s="59"/>
      <c r="P649" s="60"/>
      <c r="Q649" s="52"/>
      <c r="R649" s="52"/>
      <c r="S649" s="61"/>
      <c r="T649" s="61"/>
      <c r="U649" s="61"/>
      <c r="V649" s="61"/>
      <c r="W649" s="61"/>
      <c r="X649" s="61"/>
      <c r="Y649" s="61"/>
      <c r="Z649" s="61"/>
      <c r="AA649" s="61"/>
      <c r="AB649" s="62"/>
      <c r="AC649" s="61"/>
      <c r="AD649" s="61"/>
      <c r="AE649" s="61"/>
      <c r="AF649" s="61"/>
      <c r="AG649" s="61"/>
      <c r="AH649" s="61"/>
      <c r="AI649" s="63"/>
      <c r="AJ649" s="63"/>
      <c r="AK649" s="63"/>
      <c r="AL649" s="63"/>
      <c r="AM649" s="63"/>
      <c r="AN649" s="63"/>
      <c r="AO649" s="63"/>
    </row>
    <row r="650" spans="1:41" ht="15">
      <c r="A650" s="52"/>
      <c r="B650" s="52"/>
      <c r="C650" s="52"/>
      <c r="D650" s="52"/>
      <c r="E650" s="52"/>
      <c r="F650" s="52"/>
      <c r="G650" s="53"/>
      <c r="H650" s="52"/>
      <c r="I650" s="68"/>
      <c r="J650" s="58"/>
      <c r="K650" s="58"/>
      <c r="L650" s="52"/>
      <c r="M650" s="52"/>
      <c r="N650" s="52"/>
      <c r="O650" s="59"/>
      <c r="P650" s="60"/>
      <c r="Q650" s="52"/>
      <c r="R650" s="52"/>
      <c r="S650" s="61"/>
      <c r="T650" s="61"/>
      <c r="U650" s="61"/>
      <c r="V650" s="61"/>
      <c r="W650" s="61"/>
      <c r="X650" s="61"/>
      <c r="Y650" s="61"/>
      <c r="Z650" s="61"/>
      <c r="AA650" s="61"/>
      <c r="AB650" s="62"/>
      <c r="AC650" s="61"/>
      <c r="AD650" s="61"/>
      <c r="AE650" s="61"/>
      <c r="AF650" s="61"/>
      <c r="AG650" s="61"/>
      <c r="AH650" s="61"/>
      <c r="AI650" s="63"/>
      <c r="AJ650" s="63"/>
      <c r="AK650" s="63"/>
      <c r="AL650" s="63"/>
      <c r="AM650" s="63"/>
      <c r="AN650" s="63"/>
      <c r="AO650" s="63"/>
    </row>
    <row r="651" spans="1:41" ht="15">
      <c r="A651" s="52"/>
      <c r="B651" s="52"/>
      <c r="C651" s="52"/>
      <c r="D651" s="52"/>
      <c r="E651" s="52"/>
      <c r="F651" s="52"/>
      <c r="G651" s="53"/>
      <c r="H651" s="52"/>
      <c r="I651" s="68"/>
      <c r="J651" s="58"/>
      <c r="K651" s="58"/>
      <c r="L651" s="52"/>
      <c r="M651" s="52"/>
      <c r="N651" s="52"/>
      <c r="O651" s="59"/>
      <c r="P651" s="60"/>
      <c r="Q651" s="52"/>
      <c r="R651" s="52"/>
      <c r="S651" s="61"/>
      <c r="T651" s="61"/>
      <c r="U651" s="61"/>
      <c r="V651" s="61"/>
      <c r="W651" s="61"/>
      <c r="X651" s="61"/>
      <c r="Y651" s="61"/>
      <c r="Z651" s="61"/>
      <c r="AA651" s="61"/>
      <c r="AB651" s="62"/>
      <c r="AC651" s="61"/>
      <c r="AD651" s="61"/>
      <c r="AE651" s="61"/>
      <c r="AF651" s="61"/>
      <c r="AG651" s="61"/>
      <c r="AH651" s="61"/>
      <c r="AI651" s="63"/>
      <c r="AJ651" s="63"/>
      <c r="AK651" s="63"/>
      <c r="AL651" s="63"/>
      <c r="AM651" s="63"/>
      <c r="AN651" s="63"/>
      <c r="AO651" s="63"/>
    </row>
    <row r="652" spans="1:41" ht="15">
      <c r="A652" s="52"/>
      <c r="B652" s="52"/>
      <c r="C652" s="52"/>
      <c r="D652" s="52"/>
      <c r="E652" s="52"/>
      <c r="F652" s="52"/>
      <c r="G652" s="53"/>
      <c r="H652" s="52"/>
      <c r="I652" s="68"/>
      <c r="J652" s="58"/>
      <c r="K652" s="58"/>
      <c r="L652" s="52"/>
      <c r="M652" s="52"/>
      <c r="N652" s="52"/>
      <c r="O652" s="59"/>
      <c r="P652" s="60"/>
      <c r="Q652" s="52"/>
      <c r="R652" s="52"/>
      <c r="S652" s="61"/>
      <c r="T652" s="61"/>
      <c r="U652" s="61"/>
      <c r="V652" s="61"/>
      <c r="W652" s="61"/>
      <c r="X652" s="61"/>
      <c r="Y652" s="61"/>
      <c r="Z652" s="61"/>
      <c r="AA652" s="61"/>
      <c r="AB652" s="62"/>
      <c r="AC652" s="61"/>
      <c r="AD652" s="61"/>
      <c r="AE652" s="61"/>
      <c r="AF652" s="61"/>
      <c r="AG652" s="61"/>
      <c r="AH652" s="61"/>
      <c r="AI652" s="63"/>
      <c r="AJ652" s="63"/>
      <c r="AK652" s="63"/>
      <c r="AL652" s="63"/>
      <c r="AM652" s="63"/>
      <c r="AN652" s="63"/>
      <c r="AO652" s="63"/>
    </row>
    <row r="653" spans="1:41" ht="15">
      <c r="A653" s="52"/>
      <c r="B653" s="52"/>
      <c r="C653" s="52"/>
      <c r="D653" s="52"/>
      <c r="E653" s="52"/>
      <c r="F653" s="52"/>
      <c r="G653" s="53"/>
      <c r="H653" s="52"/>
      <c r="I653" s="68"/>
      <c r="J653" s="58"/>
      <c r="K653" s="58"/>
      <c r="L653" s="52"/>
      <c r="M653" s="52"/>
      <c r="N653" s="52"/>
      <c r="O653" s="59"/>
      <c r="P653" s="60"/>
      <c r="Q653" s="52"/>
      <c r="R653" s="52"/>
      <c r="S653" s="61"/>
      <c r="T653" s="61"/>
      <c r="U653" s="61"/>
      <c r="V653" s="61"/>
      <c r="W653" s="61"/>
      <c r="X653" s="61"/>
      <c r="Y653" s="61"/>
      <c r="Z653" s="61"/>
      <c r="AA653" s="61"/>
      <c r="AB653" s="62"/>
      <c r="AC653" s="61"/>
      <c r="AD653" s="61"/>
      <c r="AE653" s="61"/>
      <c r="AF653" s="61"/>
      <c r="AG653" s="61"/>
      <c r="AH653" s="61"/>
      <c r="AI653" s="63"/>
      <c r="AJ653" s="63"/>
      <c r="AK653" s="63"/>
      <c r="AL653" s="63"/>
      <c r="AM653" s="63"/>
      <c r="AN653" s="63"/>
      <c r="AO653" s="63"/>
    </row>
    <row r="654" spans="1:41" ht="15">
      <c r="A654" s="52"/>
      <c r="B654" s="52"/>
      <c r="C654" s="52"/>
      <c r="D654" s="52"/>
      <c r="E654" s="52"/>
      <c r="F654" s="52"/>
      <c r="G654" s="53"/>
      <c r="H654" s="52"/>
      <c r="I654" s="68"/>
      <c r="J654" s="58"/>
      <c r="K654" s="58"/>
      <c r="L654" s="52"/>
      <c r="M654" s="52"/>
      <c r="N654" s="52"/>
      <c r="O654" s="59"/>
      <c r="P654" s="60"/>
      <c r="Q654" s="52"/>
      <c r="R654" s="52"/>
      <c r="S654" s="61"/>
      <c r="T654" s="61"/>
      <c r="U654" s="61"/>
      <c r="V654" s="61"/>
      <c r="W654" s="61"/>
      <c r="X654" s="61"/>
      <c r="Y654" s="61"/>
      <c r="Z654" s="61"/>
      <c r="AA654" s="61"/>
      <c r="AB654" s="62"/>
      <c r="AC654" s="61"/>
      <c r="AD654" s="61"/>
      <c r="AE654" s="61"/>
      <c r="AF654" s="61"/>
      <c r="AG654" s="61"/>
      <c r="AH654" s="61"/>
      <c r="AI654" s="63"/>
      <c r="AJ654" s="63"/>
      <c r="AK654" s="63"/>
      <c r="AL654" s="63"/>
      <c r="AM654" s="63"/>
      <c r="AN654" s="63"/>
      <c r="AO654" s="63"/>
    </row>
    <row r="655" spans="1:41" ht="15">
      <c r="A655" s="52"/>
      <c r="B655" s="52"/>
      <c r="C655" s="52"/>
      <c r="D655" s="52"/>
      <c r="E655" s="52"/>
      <c r="F655" s="52"/>
      <c r="G655" s="53"/>
      <c r="H655" s="52"/>
      <c r="I655" s="68"/>
      <c r="J655" s="58"/>
      <c r="K655" s="58"/>
      <c r="L655" s="52"/>
      <c r="M655" s="52"/>
      <c r="N655" s="52"/>
      <c r="O655" s="59"/>
      <c r="P655" s="60"/>
      <c r="Q655" s="52"/>
      <c r="R655" s="52"/>
      <c r="S655" s="61"/>
      <c r="T655" s="61"/>
      <c r="U655" s="61"/>
      <c r="V655" s="61"/>
      <c r="W655" s="61"/>
      <c r="X655" s="61"/>
      <c r="Y655" s="61"/>
      <c r="Z655" s="61"/>
      <c r="AA655" s="61"/>
      <c r="AB655" s="62"/>
      <c r="AC655" s="61"/>
      <c r="AD655" s="61"/>
      <c r="AE655" s="61"/>
      <c r="AF655" s="61"/>
      <c r="AG655" s="61"/>
      <c r="AH655" s="61"/>
      <c r="AI655" s="63"/>
      <c r="AJ655" s="63"/>
      <c r="AK655" s="63"/>
      <c r="AL655" s="63"/>
      <c r="AM655" s="63"/>
      <c r="AN655" s="63"/>
      <c r="AO655" s="63"/>
    </row>
    <row r="656" spans="1:41" ht="15">
      <c r="A656" s="52"/>
      <c r="B656" s="52"/>
      <c r="C656" s="52"/>
      <c r="D656" s="52"/>
      <c r="E656" s="52"/>
      <c r="F656" s="52"/>
      <c r="G656" s="53"/>
      <c r="H656" s="52"/>
      <c r="I656" s="68"/>
      <c r="J656" s="58"/>
      <c r="K656" s="58"/>
      <c r="L656" s="52"/>
      <c r="M656" s="52"/>
      <c r="N656" s="52"/>
      <c r="O656" s="59"/>
      <c r="P656" s="60"/>
      <c r="Q656" s="52"/>
      <c r="R656" s="52"/>
      <c r="S656" s="61"/>
      <c r="T656" s="61"/>
      <c r="U656" s="61"/>
      <c r="V656" s="61"/>
      <c r="W656" s="61"/>
      <c r="X656" s="61"/>
      <c r="Y656" s="61"/>
      <c r="Z656" s="61"/>
      <c r="AA656" s="61"/>
      <c r="AB656" s="62"/>
      <c r="AC656" s="61"/>
      <c r="AD656" s="61"/>
      <c r="AE656" s="61"/>
      <c r="AF656" s="61"/>
      <c r="AG656" s="61"/>
      <c r="AH656" s="61"/>
      <c r="AI656" s="63"/>
      <c r="AJ656" s="63"/>
      <c r="AK656" s="63"/>
      <c r="AL656" s="63"/>
      <c r="AM656" s="63"/>
      <c r="AN656" s="63"/>
      <c r="AO656" s="63"/>
    </row>
    <row r="657" spans="1:41" ht="15">
      <c r="A657" s="52"/>
      <c r="B657" s="52"/>
      <c r="C657" s="52"/>
      <c r="D657" s="52"/>
      <c r="E657" s="52"/>
      <c r="F657" s="52"/>
      <c r="G657" s="53"/>
      <c r="H657" s="52"/>
      <c r="I657" s="68"/>
      <c r="J657" s="58"/>
      <c r="K657" s="58"/>
      <c r="L657" s="52"/>
      <c r="M657" s="52"/>
      <c r="N657" s="52"/>
      <c r="O657" s="59"/>
      <c r="P657" s="60"/>
      <c r="Q657" s="52"/>
      <c r="R657" s="52"/>
      <c r="S657" s="61"/>
      <c r="T657" s="61"/>
      <c r="U657" s="61"/>
      <c r="V657" s="61"/>
      <c r="W657" s="61"/>
      <c r="X657" s="61"/>
      <c r="Y657" s="61"/>
      <c r="Z657" s="61"/>
      <c r="AA657" s="61"/>
      <c r="AB657" s="62"/>
      <c r="AC657" s="61"/>
      <c r="AD657" s="61"/>
      <c r="AE657" s="61"/>
      <c r="AF657" s="61"/>
      <c r="AG657" s="61"/>
      <c r="AH657" s="61"/>
      <c r="AI657" s="63"/>
      <c r="AJ657" s="63"/>
      <c r="AK657" s="63"/>
      <c r="AL657" s="63"/>
      <c r="AM657" s="63"/>
      <c r="AN657" s="63"/>
      <c r="AO657" s="63"/>
    </row>
    <row r="658" spans="1:41" ht="15">
      <c r="A658" s="52"/>
      <c r="B658" s="52"/>
      <c r="C658" s="52"/>
      <c r="D658" s="52"/>
      <c r="E658" s="52"/>
      <c r="F658" s="52"/>
      <c r="G658" s="53"/>
      <c r="H658" s="52"/>
      <c r="I658" s="68"/>
      <c r="J658" s="58"/>
      <c r="K658" s="58"/>
      <c r="L658" s="52"/>
      <c r="M658" s="52"/>
      <c r="N658" s="52"/>
      <c r="O658" s="59"/>
      <c r="P658" s="60"/>
      <c r="Q658" s="52"/>
      <c r="R658" s="52"/>
      <c r="S658" s="61"/>
      <c r="T658" s="61"/>
      <c r="U658" s="61"/>
      <c r="V658" s="61"/>
      <c r="W658" s="61"/>
      <c r="X658" s="61"/>
      <c r="Y658" s="61"/>
      <c r="Z658" s="61"/>
      <c r="AA658" s="61"/>
      <c r="AB658" s="62"/>
      <c r="AC658" s="61"/>
      <c r="AD658" s="61"/>
      <c r="AE658" s="61"/>
      <c r="AF658" s="61"/>
      <c r="AG658" s="61"/>
      <c r="AH658" s="61"/>
      <c r="AI658" s="63"/>
      <c r="AJ658" s="63"/>
      <c r="AK658" s="63"/>
      <c r="AL658" s="63"/>
      <c r="AM658" s="63"/>
      <c r="AN658" s="63"/>
      <c r="AO658" s="63"/>
    </row>
    <row r="659" spans="1:41" ht="15">
      <c r="A659" s="52"/>
      <c r="B659" s="52"/>
      <c r="C659" s="52"/>
      <c r="D659" s="52"/>
      <c r="E659" s="52"/>
      <c r="F659" s="52"/>
      <c r="G659" s="53"/>
      <c r="H659" s="52"/>
      <c r="I659" s="68"/>
      <c r="J659" s="58"/>
      <c r="K659" s="58"/>
      <c r="L659" s="52"/>
      <c r="M659" s="52"/>
      <c r="N659" s="52"/>
      <c r="O659" s="59"/>
      <c r="P659" s="60"/>
      <c r="Q659" s="52"/>
      <c r="R659" s="52"/>
      <c r="S659" s="61"/>
      <c r="T659" s="61"/>
      <c r="U659" s="61"/>
      <c r="V659" s="61"/>
      <c r="W659" s="61"/>
      <c r="X659" s="61"/>
      <c r="Y659" s="61"/>
      <c r="Z659" s="61"/>
      <c r="AA659" s="61"/>
      <c r="AB659" s="62"/>
      <c r="AC659" s="61"/>
      <c r="AD659" s="61"/>
      <c r="AE659" s="61"/>
      <c r="AF659" s="61"/>
      <c r="AG659" s="61"/>
      <c r="AH659" s="61"/>
      <c r="AI659" s="63"/>
      <c r="AJ659" s="63"/>
      <c r="AK659" s="63"/>
      <c r="AL659" s="63"/>
      <c r="AM659" s="63"/>
      <c r="AN659" s="63"/>
      <c r="AO659" s="63"/>
    </row>
    <row r="660" spans="1:41" ht="15">
      <c r="A660" s="52"/>
      <c r="B660" s="52"/>
      <c r="C660" s="52"/>
      <c r="D660" s="52"/>
      <c r="E660" s="52"/>
      <c r="F660" s="52"/>
      <c r="G660" s="53"/>
      <c r="H660" s="52"/>
      <c r="I660" s="68"/>
      <c r="J660" s="58"/>
      <c r="K660" s="58"/>
      <c r="L660" s="52"/>
      <c r="M660" s="52"/>
      <c r="N660" s="52"/>
      <c r="O660" s="59"/>
      <c r="P660" s="60"/>
      <c r="Q660" s="52"/>
      <c r="R660" s="52"/>
      <c r="S660" s="61"/>
      <c r="T660" s="61"/>
      <c r="U660" s="61"/>
      <c r="V660" s="61"/>
      <c r="W660" s="61"/>
      <c r="X660" s="61"/>
      <c r="Y660" s="61"/>
      <c r="Z660" s="61"/>
      <c r="AA660" s="61"/>
      <c r="AB660" s="62"/>
      <c r="AC660" s="61"/>
      <c r="AD660" s="61"/>
      <c r="AE660" s="61"/>
      <c r="AF660" s="61"/>
      <c r="AG660" s="61"/>
      <c r="AH660" s="61"/>
      <c r="AI660" s="63"/>
      <c r="AJ660" s="63"/>
      <c r="AK660" s="63"/>
      <c r="AL660" s="63"/>
      <c r="AM660" s="63"/>
      <c r="AN660" s="63"/>
      <c r="AO660" s="63"/>
    </row>
    <row r="661" spans="1:41" ht="15">
      <c r="A661" s="52"/>
      <c r="B661" s="52"/>
      <c r="C661" s="52"/>
      <c r="D661" s="52"/>
      <c r="E661" s="52"/>
      <c r="F661" s="52"/>
      <c r="G661" s="53"/>
      <c r="H661" s="52"/>
      <c r="I661" s="68"/>
      <c r="J661" s="58"/>
      <c r="K661" s="58"/>
      <c r="L661" s="52"/>
      <c r="M661" s="52"/>
      <c r="N661" s="52"/>
      <c r="O661" s="59"/>
      <c r="P661" s="60"/>
      <c r="Q661" s="52"/>
      <c r="R661" s="52"/>
      <c r="S661" s="61"/>
      <c r="T661" s="61"/>
      <c r="U661" s="61"/>
      <c r="V661" s="61"/>
      <c r="W661" s="61"/>
      <c r="X661" s="61"/>
      <c r="Y661" s="61"/>
      <c r="Z661" s="61"/>
      <c r="AA661" s="61"/>
      <c r="AB661" s="62"/>
      <c r="AC661" s="61"/>
      <c r="AD661" s="61"/>
      <c r="AE661" s="61"/>
      <c r="AF661" s="61"/>
      <c r="AG661" s="61"/>
      <c r="AH661" s="61"/>
      <c r="AI661" s="63"/>
      <c r="AJ661" s="63"/>
      <c r="AK661" s="63"/>
      <c r="AL661" s="63"/>
      <c r="AM661" s="63"/>
      <c r="AN661" s="63"/>
      <c r="AO661" s="63"/>
    </row>
    <row r="662" spans="1:41" ht="15">
      <c r="A662" s="52"/>
      <c r="B662" s="52"/>
      <c r="C662" s="52"/>
      <c r="D662" s="52"/>
      <c r="E662" s="52"/>
      <c r="F662" s="52"/>
      <c r="G662" s="53"/>
      <c r="H662" s="52"/>
      <c r="I662" s="68"/>
      <c r="J662" s="58"/>
      <c r="K662" s="58"/>
      <c r="L662" s="52"/>
      <c r="M662" s="52"/>
      <c r="N662" s="52"/>
      <c r="O662" s="59"/>
      <c r="P662" s="60"/>
      <c r="Q662" s="52"/>
      <c r="R662" s="52"/>
      <c r="S662" s="61"/>
      <c r="T662" s="61"/>
      <c r="U662" s="61"/>
      <c r="V662" s="61"/>
      <c r="W662" s="61"/>
      <c r="X662" s="61"/>
      <c r="Y662" s="61"/>
      <c r="Z662" s="61"/>
      <c r="AA662" s="61"/>
      <c r="AB662" s="62"/>
      <c r="AC662" s="61"/>
      <c r="AD662" s="61"/>
      <c r="AE662" s="61"/>
      <c r="AF662" s="61"/>
      <c r="AG662" s="61"/>
      <c r="AH662" s="61"/>
      <c r="AI662" s="63"/>
      <c r="AJ662" s="63"/>
      <c r="AK662" s="63"/>
      <c r="AL662" s="63"/>
      <c r="AM662" s="63"/>
      <c r="AN662" s="63"/>
      <c r="AO662" s="63"/>
    </row>
    <row r="663" spans="1:41" ht="15">
      <c r="A663" s="52"/>
      <c r="B663" s="52"/>
      <c r="C663" s="52"/>
      <c r="D663" s="52"/>
      <c r="E663" s="52"/>
      <c r="F663" s="52"/>
      <c r="G663" s="53"/>
      <c r="H663" s="52"/>
      <c r="I663" s="68"/>
      <c r="J663" s="58"/>
      <c r="K663" s="58"/>
      <c r="L663" s="52"/>
      <c r="M663" s="52"/>
      <c r="N663" s="52"/>
      <c r="O663" s="59"/>
      <c r="P663" s="60"/>
      <c r="Q663" s="52"/>
      <c r="R663" s="52"/>
      <c r="S663" s="61"/>
      <c r="T663" s="61"/>
      <c r="U663" s="61"/>
      <c r="V663" s="61"/>
      <c r="W663" s="61"/>
      <c r="X663" s="61"/>
      <c r="Y663" s="61"/>
      <c r="Z663" s="61"/>
      <c r="AA663" s="61"/>
      <c r="AB663" s="62"/>
      <c r="AC663" s="61"/>
      <c r="AD663" s="61"/>
      <c r="AE663" s="61"/>
      <c r="AF663" s="61"/>
      <c r="AG663" s="61"/>
      <c r="AH663" s="61"/>
      <c r="AI663" s="63"/>
      <c r="AJ663" s="63"/>
      <c r="AK663" s="63"/>
      <c r="AL663" s="63"/>
      <c r="AM663" s="63"/>
      <c r="AN663" s="63"/>
      <c r="AO663" s="63"/>
    </row>
    <row r="664" spans="1:41" ht="15">
      <c r="A664" s="52"/>
      <c r="B664" s="52"/>
      <c r="C664" s="52"/>
      <c r="D664" s="52"/>
      <c r="E664" s="52"/>
      <c r="F664" s="52"/>
      <c r="G664" s="53"/>
      <c r="H664" s="52"/>
      <c r="I664" s="68"/>
      <c r="J664" s="58"/>
      <c r="K664" s="58"/>
      <c r="L664" s="52"/>
      <c r="M664" s="52"/>
      <c r="N664" s="52"/>
      <c r="O664" s="59"/>
      <c r="P664" s="60"/>
      <c r="Q664" s="52"/>
      <c r="R664" s="52"/>
      <c r="S664" s="61"/>
      <c r="T664" s="61"/>
      <c r="U664" s="61"/>
      <c r="V664" s="61"/>
      <c r="W664" s="61"/>
      <c r="X664" s="61"/>
      <c r="Y664" s="61"/>
      <c r="Z664" s="61"/>
      <c r="AA664" s="61"/>
      <c r="AB664" s="62"/>
      <c r="AC664" s="61"/>
      <c r="AD664" s="61"/>
      <c r="AE664" s="61"/>
      <c r="AF664" s="61"/>
      <c r="AG664" s="61"/>
      <c r="AH664" s="61"/>
      <c r="AI664" s="63"/>
      <c r="AJ664" s="63"/>
      <c r="AK664" s="63"/>
      <c r="AL664" s="63"/>
      <c r="AM664" s="63"/>
      <c r="AN664" s="63"/>
      <c r="AO664" s="63"/>
    </row>
    <row r="665" spans="1:41" ht="15">
      <c r="A665" s="52"/>
      <c r="B665" s="52"/>
      <c r="C665" s="52"/>
      <c r="D665" s="52"/>
      <c r="E665" s="52"/>
      <c r="F665" s="52"/>
      <c r="G665" s="53"/>
      <c r="H665" s="52"/>
      <c r="I665" s="68"/>
      <c r="J665" s="58"/>
      <c r="K665" s="58"/>
      <c r="L665" s="52"/>
      <c r="M665" s="52"/>
      <c r="N665" s="52"/>
      <c r="O665" s="59"/>
      <c r="P665" s="60"/>
      <c r="Q665" s="52"/>
      <c r="R665" s="52"/>
      <c r="S665" s="61"/>
      <c r="T665" s="61"/>
      <c r="U665" s="61"/>
      <c r="V665" s="61"/>
      <c r="W665" s="61"/>
      <c r="X665" s="61"/>
      <c r="Y665" s="61"/>
      <c r="Z665" s="61"/>
      <c r="AA665" s="61"/>
      <c r="AB665" s="62"/>
      <c r="AC665" s="61"/>
      <c r="AD665" s="61"/>
      <c r="AE665" s="61"/>
      <c r="AF665" s="61"/>
      <c r="AG665" s="61"/>
      <c r="AH665" s="61"/>
      <c r="AI665" s="63"/>
      <c r="AJ665" s="63"/>
      <c r="AK665" s="63"/>
      <c r="AL665" s="63"/>
      <c r="AM665" s="63"/>
      <c r="AN665" s="63"/>
      <c r="AO665" s="63"/>
    </row>
    <row r="666" spans="1:41" ht="15">
      <c r="A666" s="52"/>
      <c r="B666" s="52"/>
      <c r="C666" s="52"/>
      <c r="D666" s="52"/>
      <c r="E666" s="52"/>
      <c r="F666" s="52"/>
      <c r="G666" s="53"/>
      <c r="H666" s="52"/>
      <c r="I666" s="68"/>
      <c r="J666" s="58"/>
      <c r="K666" s="58"/>
      <c r="L666" s="52"/>
      <c r="M666" s="52"/>
      <c r="N666" s="52"/>
      <c r="O666" s="59"/>
      <c r="P666" s="60"/>
      <c r="Q666" s="52"/>
      <c r="R666" s="52"/>
      <c r="S666" s="61"/>
      <c r="T666" s="61"/>
      <c r="U666" s="61"/>
      <c r="V666" s="61"/>
      <c r="W666" s="61"/>
      <c r="X666" s="61"/>
      <c r="Y666" s="61"/>
      <c r="Z666" s="61"/>
      <c r="AA666" s="61"/>
      <c r="AB666" s="62"/>
      <c r="AC666" s="61"/>
      <c r="AD666" s="61"/>
      <c r="AE666" s="61"/>
      <c r="AF666" s="61"/>
      <c r="AG666" s="61"/>
      <c r="AH666" s="61"/>
      <c r="AI666" s="63"/>
      <c r="AJ666" s="63"/>
      <c r="AK666" s="63"/>
      <c r="AL666" s="63"/>
      <c r="AM666" s="63"/>
      <c r="AN666" s="63"/>
      <c r="AO666" s="63"/>
    </row>
    <row r="667" spans="1:41" ht="15">
      <c r="A667" s="52"/>
      <c r="B667" s="52"/>
      <c r="C667" s="52"/>
      <c r="D667" s="52"/>
      <c r="E667" s="52"/>
      <c r="F667" s="52"/>
      <c r="G667" s="53"/>
      <c r="H667" s="52"/>
      <c r="I667" s="68"/>
      <c r="J667" s="58"/>
      <c r="K667" s="58"/>
      <c r="L667" s="52"/>
      <c r="M667" s="52"/>
      <c r="N667" s="52"/>
      <c r="O667" s="59"/>
      <c r="P667" s="60"/>
      <c r="Q667" s="52"/>
      <c r="R667" s="52"/>
      <c r="S667" s="61"/>
      <c r="T667" s="61"/>
      <c r="U667" s="61"/>
      <c r="V667" s="61"/>
      <c r="W667" s="61"/>
      <c r="X667" s="61"/>
      <c r="Y667" s="61"/>
      <c r="Z667" s="61"/>
      <c r="AA667" s="61"/>
      <c r="AB667" s="62"/>
      <c r="AC667" s="61"/>
      <c r="AD667" s="61"/>
      <c r="AE667" s="61"/>
      <c r="AF667" s="61"/>
      <c r="AG667" s="61"/>
      <c r="AH667" s="61"/>
      <c r="AI667" s="63"/>
      <c r="AJ667" s="63"/>
      <c r="AK667" s="63"/>
      <c r="AL667" s="63"/>
      <c r="AM667" s="63"/>
      <c r="AN667" s="63"/>
      <c r="AO667" s="63"/>
    </row>
    <row r="668" spans="1:41" ht="15">
      <c r="A668" s="52"/>
      <c r="B668" s="52"/>
      <c r="C668" s="52"/>
      <c r="D668" s="52"/>
      <c r="E668" s="52"/>
      <c r="F668" s="52"/>
      <c r="G668" s="53"/>
      <c r="H668" s="52"/>
      <c r="I668" s="68"/>
      <c r="J668" s="58"/>
      <c r="K668" s="58"/>
      <c r="L668" s="52"/>
      <c r="M668" s="52"/>
      <c r="N668" s="52"/>
      <c r="O668" s="59"/>
      <c r="P668" s="60"/>
      <c r="Q668" s="52"/>
      <c r="R668" s="52"/>
      <c r="S668" s="61"/>
      <c r="T668" s="61"/>
      <c r="U668" s="61"/>
      <c r="V668" s="61"/>
      <c r="W668" s="61"/>
      <c r="X668" s="61"/>
      <c r="Y668" s="61"/>
      <c r="Z668" s="61"/>
      <c r="AA668" s="61"/>
      <c r="AB668" s="62"/>
      <c r="AC668" s="61"/>
      <c r="AD668" s="61"/>
      <c r="AE668" s="61"/>
      <c r="AF668" s="61"/>
      <c r="AG668" s="61"/>
      <c r="AH668" s="61"/>
      <c r="AI668" s="63"/>
      <c r="AJ668" s="63"/>
      <c r="AK668" s="63"/>
      <c r="AL668" s="63"/>
      <c r="AM668" s="63"/>
      <c r="AN668" s="63"/>
      <c r="AO668" s="63"/>
    </row>
    <row r="669" spans="1:41" ht="15">
      <c r="A669" s="52"/>
      <c r="B669" s="52"/>
      <c r="C669" s="52"/>
      <c r="D669" s="52"/>
      <c r="E669" s="52"/>
      <c r="F669" s="52"/>
      <c r="G669" s="53"/>
      <c r="H669" s="52"/>
      <c r="I669" s="68"/>
      <c r="J669" s="58"/>
      <c r="K669" s="58"/>
      <c r="L669" s="52"/>
      <c r="M669" s="52"/>
      <c r="N669" s="52"/>
      <c r="O669" s="59"/>
      <c r="P669" s="60"/>
      <c r="Q669" s="52"/>
      <c r="R669" s="52"/>
      <c r="S669" s="61"/>
      <c r="T669" s="61"/>
      <c r="U669" s="61"/>
      <c r="V669" s="61"/>
      <c r="W669" s="61"/>
      <c r="X669" s="61"/>
      <c r="Y669" s="61"/>
      <c r="Z669" s="61"/>
      <c r="AA669" s="61"/>
      <c r="AB669" s="62"/>
      <c r="AC669" s="61"/>
      <c r="AD669" s="61"/>
      <c r="AE669" s="61"/>
      <c r="AF669" s="61"/>
      <c r="AG669" s="61"/>
      <c r="AH669" s="61"/>
      <c r="AI669" s="63"/>
      <c r="AJ669" s="63"/>
      <c r="AK669" s="63"/>
      <c r="AL669" s="63"/>
      <c r="AM669" s="63"/>
      <c r="AN669" s="63"/>
      <c r="AO669" s="63"/>
    </row>
    <row r="670" spans="1:41" ht="15">
      <c r="A670" s="52"/>
      <c r="B670" s="52"/>
      <c r="C670" s="52"/>
      <c r="D670" s="52"/>
      <c r="E670" s="52"/>
      <c r="F670" s="52"/>
      <c r="G670" s="53"/>
      <c r="H670" s="52"/>
      <c r="I670" s="68"/>
      <c r="J670" s="58"/>
      <c r="K670" s="58"/>
      <c r="L670" s="52"/>
      <c r="M670" s="52"/>
      <c r="N670" s="52"/>
      <c r="O670" s="59"/>
      <c r="P670" s="60"/>
      <c r="Q670" s="52"/>
      <c r="R670" s="52"/>
      <c r="S670" s="61"/>
      <c r="T670" s="61"/>
      <c r="U670" s="61"/>
      <c r="V670" s="61"/>
      <c r="W670" s="61"/>
      <c r="X670" s="61"/>
      <c r="Y670" s="61"/>
      <c r="Z670" s="61"/>
      <c r="AA670" s="61"/>
      <c r="AB670" s="62"/>
      <c r="AC670" s="61"/>
      <c r="AD670" s="61"/>
      <c r="AE670" s="61"/>
      <c r="AF670" s="61"/>
      <c r="AG670" s="61"/>
      <c r="AH670" s="61"/>
      <c r="AI670" s="63"/>
      <c r="AJ670" s="63"/>
      <c r="AK670" s="63"/>
      <c r="AL670" s="63"/>
      <c r="AM670" s="63"/>
      <c r="AN670" s="63"/>
      <c r="AO670" s="63"/>
    </row>
    <row r="671" spans="1:41" ht="15">
      <c r="A671" s="52"/>
      <c r="B671" s="52"/>
      <c r="C671" s="52"/>
      <c r="D671" s="52"/>
      <c r="E671" s="52"/>
      <c r="F671" s="52"/>
      <c r="G671" s="53"/>
      <c r="H671" s="52"/>
      <c r="I671" s="68"/>
      <c r="J671" s="58"/>
      <c r="K671" s="58"/>
      <c r="L671" s="52"/>
      <c r="M671" s="52"/>
      <c r="N671" s="52"/>
      <c r="O671" s="59"/>
      <c r="P671" s="60"/>
      <c r="Q671" s="52"/>
      <c r="R671" s="52"/>
      <c r="S671" s="61"/>
      <c r="T671" s="61"/>
      <c r="U671" s="61"/>
      <c r="V671" s="61"/>
      <c r="W671" s="61"/>
      <c r="X671" s="61"/>
      <c r="Y671" s="61"/>
      <c r="Z671" s="61"/>
      <c r="AA671" s="61"/>
      <c r="AB671" s="62"/>
      <c r="AC671" s="61"/>
      <c r="AD671" s="61"/>
      <c r="AE671" s="61"/>
      <c r="AF671" s="61"/>
      <c r="AG671" s="61"/>
      <c r="AH671" s="61"/>
      <c r="AI671" s="63"/>
      <c r="AJ671" s="63"/>
      <c r="AK671" s="63"/>
      <c r="AL671" s="63"/>
      <c r="AM671" s="63"/>
      <c r="AN671" s="63"/>
      <c r="AO671" s="63"/>
    </row>
    <row r="672" spans="1:41" ht="15">
      <c r="A672" s="52"/>
      <c r="B672" s="52"/>
      <c r="C672" s="52"/>
      <c r="D672" s="52"/>
      <c r="E672" s="52"/>
      <c r="F672" s="52"/>
      <c r="G672" s="53"/>
      <c r="H672" s="52"/>
      <c r="I672" s="68"/>
      <c r="J672" s="58"/>
      <c r="K672" s="58"/>
      <c r="L672" s="52"/>
      <c r="M672" s="52"/>
      <c r="N672" s="52"/>
      <c r="O672" s="59"/>
      <c r="P672" s="60"/>
      <c r="Q672" s="52"/>
      <c r="R672" s="52"/>
      <c r="S672" s="61"/>
      <c r="T672" s="61"/>
      <c r="U672" s="61"/>
      <c r="V672" s="61"/>
      <c r="W672" s="61"/>
      <c r="X672" s="61"/>
      <c r="Y672" s="61"/>
      <c r="Z672" s="61"/>
      <c r="AA672" s="61"/>
      <c r="AB672" s="62"/>
      <c r="AC672" s="61"/>
      <c r="AD672" s="61"/>
      <c r="AE672" s="61"/>
      <c r="AF672" s="61"/>
      <c r="AG672" s="61"/>
      <c r="AH672" s="61"/>
      <c r="AI672" s="63"/>
      <c r="AJ672" s="63"/>
      <c r="AK672" s="63"/>
      <c r="AL672" s="63"/>
      <c r="AM672" s="63"/>
      <c r="AN672" s="63"/>
      <c r="AO672" s="63"/>
    </row>
    <row r="673" spans="1:41" ht="15">
      <c r="A673" s="52"/>
      <c r="B673" s="52"/>
      <c r="C673" s="52"/>
      <c r="D673" s="52"/>
      <c r="E673" s="52"/>
      <c r="F673" s="52"/>
      <c r="G673" s="53"/>
      <c r="H673" s="52"/>
      <c r="I673" s="68"/>
      <c r="J673" s="58"/>
      <c r="K673" s="58"/>
      <c r="L673" s="52"/>
      <c r="M673" s="52"/>
      <c r="N673" s="52"/>
      <c r="O673" s="59"/>
      <c r="P673" s="60"/>
      <c r="Q673" s="52"/>
      <c r="R673" s="52"/>
      <c r="S673" s="61"/>
      <c r="T673" s="61"/>
      <c r="U673" s="61"/>
      <c r="V673" s="61"/>
      <c r="W673" s="61"/>
      <c r="X673" s="61"/>
      <c r="Y673" s="61"/>
      <c r="Z673" s="61"/>
      <c r="AA673" s="61"/>
      <c r="AB673" s="62"/>
      <c r="AC673" s="61"/>
      <c r="AD673" s="61"/>
      <c r="AE673" s="61"/>
      <c r="AF673" s="61"/>
      <c r="AG673" s="61"/>
      <c r="AH673" s="61"/>
      <c r="AI673" s="63"/>
      <c r="AJ673" s="63"/>
      <c r="AK673" s="63"/>
      <c r="AL673" s="63"/>
      <c r="AM673" s="63"/>
      <c r="AN673" s="63"/>
      <c r="AO673" s="63"/>
    </row>
    <row r="674" spans="1:41" ht="15">
      <c r="A674" s="52"/>
      <c r="B674" s="52"/>
      <c r="C674" s="52"/>
      <c r="D674" s="52"/>
      <c r="E674" s="52"/>
      <c r="F674" s="52"/>
      <c r="G674" s="53"/>
      <c r="H674" s="52"/>
      <c r="I674" s="68"/>
      <c r="J674" s="58"/>
      <c r="K674" s="58"/>
      <c r="L674" s="52"/>
      <c r="M674" s="52"/>
      <c r="N674" s="52"/>
      <c r="O674" s="59"/>
      <c r="P674" s="60"/>
      <c r="Q674" s="52"/>
      <c r="R674" s="52"/>
      <c r="S674" s="61"/>
      <c r="T674" s="61"/>
      <c r="U674" s="61"/>
      <c r="V674" s="61"/>
      <c r="W674" s="61"/>
      <c r="X674" s="61"/>
      <c r="Y674" s="61"/>
      <c r="Z674" s="61"/>
      <c r="AA674" s="61"/>
      <c r="AB674" s="62"/>
      <c r="AC674" s="61"/>
      <c r="AD674" s="61"/>
      <c r="AE674" s="61"/>
      <c r="AF674" s="61"/>
      <c r="AG674" s="61"/>
      <c r="AH674" s="61"/>
      <c r="AI674" s="63"/>
      <c r="AJ674" s="63"/>
      <c r="AK674" s="63"/>
      <c r="AL674" s="63"/>
      <c r="AM674" s="63"/>
      <c r="AN674" s="63"/>
      <c r="AO674" s="63"/>
    </row>
    <row r="675" spans="1:41" ht="15">
      <c r="A675" s="52"/>
      <c r="B675" s="52"/>
      <c r="C675" s="52"/>
      <c r="D675" s="52"/>
      <c r="E675" s="52"/>
      <c r="F675" s="52"/>
      <c r="G675" s="53"/>
      <c r="H675" s="52"/>
      <c r="I675" s="68"/>
      <c r="J675" s="58"/>
      <c r="K675" s="58"/>
      <c r="L675" s="52"/>
      <c r="M675" s="52"/>
      <c r="N675" s="52"/>
      <c r="O675" s="59"/>
      <c r="P675" s="60"/>
      <c r="Q675" s="52"/>
      <c r="R675" s="52"/>
      <c r="S675" s="61"/>
      <c r="T675" s="61"/>
      <c r="U675" s="61"/>
      <c r="V675" s="61"/>
      <c r="W675" s="61"/>
      <c r="X675" s="61"/>
      <c r="Y675" s="61"/>
      <c r="Z675" s="61"/>
      <c r="AA675" s="61"/>
      <c r="AB675" s="62"/>
      <c r="AC675" s="61"/>
      <c r="AD675" s="61"/>
      <c r="AE675" s="61"/>
      <c r="AF675" s="61"/>
      <c r="AG675" s="61"/>
      <c r="AH675" s="61"/>
      <c r="AI675" s="63"/>
      <c r="AJ675" s="63"/>
      <c r="AK675" s="63"/>
      <c r="AL675" s="63"/>
      <c r="AM675" s="63"/>
      <c r="AN675" s="63"/>
      <c r="AO675" s="63"/>
    </row>
    <row r="676" spans="1:41" ht="15">
      <c r="A676" s="52"/>
      <c r="B676" s="52"/>
      <c r="C676" s="52"/>
      <c r="D676" s="52"/>
      <c r="E676" s="52"/>
      <c r="F676" s="52"/>
      <c r="G676" s="53"/>
      <c r="H676" s="52"/>
      <c r="I676" s="68"/>
      <c r="J676" s="58"/>
      <c r="K676" s="58"/>
      <c r="L676" s="52"/>
      <c r="M676" s="52"/>
      <c r="N676" s="52"/>
      <c r="O676" s="59"/>
      <c r="P676" s="60"/>
      <c r="Q676" s="52"/>
      <c r="R676" s="52"/>
      <c r="S676" s="61"/>
      <c r="T676" s="61"/>
      <c r="U676" s="61"/>
      <c r="V676" s="61"/>
      <c r="W676" s="61"/>
      <c r="X676" s="61"/>
      <c r="Y676" s="61"/>
      <c r="Z676" s="61"/>
      <c r="AA676" s="61"/>
      <c r="AB676" s="62"/>
      <c r="AC676" s="61"/>
      <c r="AD676" s="61"/>
      <c r="AE676" s="61"/>
      <c r="AF676" s="61"/>
      <c r="AG676" s="61"/>
      <c r="AH676" s="61"/>
      <c r="AI676" s="63"/>
      <c r="AJ676" s="63"/>
      <c r="AK676" s="63"/>
      <c r="AL676" s="63"/>
      <c r="AM676" s="63"/>
      <c r="AN676" s="63"/>
      <c r="AO676" s="63"/>
    </row>
    <row r="677" spans="1:41" ht="15">
      <c r="A677" s="52"/>
      <c r="B677" s="52"/>
      <c r="C677" s="52"/>
      <c r="D677" s="52"/>
      <c r="E677" s="52"/>
      <c r="F677" s="52"/>
      <c r="G677" s="53"/>
      <c r="H677" s="52"/>
      <c r="I677" s="68"/>
      <c r="J677" s="58"/>
      <c r="K677" s="58"/>
      <c r="L677" s="52"/>
      <c r="M677" s="52"/>
      <c r="N677" s="52"/>
      <c r="O677" s="59"/>
      <c r="P677" s="60"/>
      <c r="Q677" s="52"/>
      <c r="R677" s="52"/>
      <c r="S677" s="61"/>
      <c r="T677" s="61"/>
      <c r="U677" s="61"/>
      <c r="V677" s="61"/>
      <c r="W677" s="61"/>
      <c r="X677" s="61"/>
      <c r="Y677" s="61"/>
      <c r="Z677" s="61"/>
      <c r="AA677" s="61"/>
      <c r="AB677" s="62"/>
      <c r="AC677" s="61"/>
      <c r="AD677" s="61"/>
      <c r="AE677" s="61"/>
      <c r="AF677" s="61"/>
      <c r="AG677" s="61"/>
      <c r="AH677" s="61"/>
      <c r="AI677" s="63"/>
      <c r="AJ677" s="63"/>
      <c r="AK677" s="63"/>
      <c r="AL677" s="63"/>
      <c r="AM677" s="63"/>
      <c r="AN677" s="63"/>
      <c r="AO677" s="63"/>
    </row>
    <row r="678" spans="1:41" ht="15">
      <c r="A678" s="52"/>
      <c r="B678" s="52"/>
      <c r="C678" s="52"/>
      <c r="D678" s="52"/>
      <c r="E678" s="52"/>
      <c r="F678" s="52"/>
      <c r="G678" s="53"/>
      <c r="H678" s="52"/>
      <c r="I678" s="68"/>
      <c r="J678" s="58"/>
      <c r="K678" s="58"/>
      <c r="L678" s="52"/>
      <c r="M678" s="52"/>
      <c r="N678" s="52"/>
      <c r="O678" s="59"/>
      <c r="P678" s="60"/>
      <c r="Q678" s="52"/>
      <c r="R678" s="52"/>
      <c r="S678" s="61"/>
      <c r="T678" s="61"/>
      <c r="U678" s="61"/>
      <c r="V678" s="61"/>
      <c r="W678" s="61"/>
      <c r="X678" s="61"/>
      <c r="Y678" s="61"/>
      <c r="Z678" s="61"/>
      <c r="AA678" s="61"/>
      <c r="AB678" s="62"/>
      <c r="AC678" s="61"/>
      <c r="AD678" s="61"/>
      <c r="AE678" s="61"/>
      <c r="AF678" s="61"/>
      <c r="AG678" s="61"/>
      <c r="AH678" s="61"/>
      <c r="AI678" s="63"/>
      <c r="AJ678" s="63"/>
      <c r="AK678" s="63"/>
      <c r="AL678" s="63"/>
      <c r="AM678" s="63"/>
      <c r="AN678" s="63"/>
      <c r="AO678" s="63"/>
    </row>
    <row r="679" spans="1:41" ht="15">
      <c r="A679" s="52"/>
      <c r="B679" s="52"/>
      <c r="C679" s="52"/>
      <c r="D679" s="52"/>
      <c r="E679" s="52"/>
      <c r="F679" s="52"/>
      <c r="G679" s="53"/>
      <c r="H679" s="52"/>
      <c r="I679" s="68"/>
      <c r="J679" s="58"/>
      <c r="K679" s="58"/>
      <c r="L679" s="52"/>
      <c r="M679" s="52"/>
      <c r="N679" s="52"/>
      <c r="O679" s="59"/>
      <c r="P679" s="60"/>
      <c r="Q679" s="52"/>
      <c r="R679" s="52"/>
      <c r="S679" s="61"/>
      <c r="T679" s="61"/>
      <c r="U679" s="61"/>
      <c r="V679" s="61"/>
      <c r="W679" s="61"/>
      <c r="X679" s="61"/>
      <c r="Y679" s="61"/>
      <c r="Z679" s="61"/>
      <c r="AA679" s="61"/>
      <c r="AB679" s="62"/>
      <c r="AC679" s="61"/>
      <c r="AD679" s="61"/>
      <c r="AE679" s="61"/>
      <c r="AF679" s="61"/>
      <c r="AG679" s="61"/>
      <c r="AH679" s="61"/>
      <c r="AI679" s="63"/>
      <c r="AJ679" s="63"/>
      <c r="AK679" s="63"/>
      <c r="AL679" s="63"/>
      <c r="AM679" s="63"/>
      <c r="AN679" s="63"/>
      <c r="AO679" s="63"/>
    </row>
    <row r="680" spans="1:41" ht="15">
      <c r="A680" s="52"/>
      <c r="B680" s="52"/>
      <c r="C680" s="52"/>
      <c r="D680" s="52"/>
      <c r="E680" s="52"/>
      <c r="F680" s="52"/>
      <c r="G680" s="53"/>
      <c r="H680" s="52"/>
      <c r="I680" s="68"/>
      <c r="J680" s="58"/>
      <c r="K680" s="58"/>
      <c r="L680" s="52"/>
      <c r="M680" s="52"/>
      <c r="N680" s="52"/>
      <c r="O680" s="59"/>
      <c r="P680" s="60"/>
      <c r="Q680" s="52"/>
      <c r="R680" s="52"/>
      <c r="S680" s="61"/>
      <c r="T680" s="61"/>
      <c r="U680" s="61"/>
      <c r="V680" s="61"/>
      <c r="W680" s="61"/>
      <c r="X680" s="61"/>
      <c r="Y680" s="61"/>
      <c r="Z680" s="61"/>
      <c r="AA680" s="61"/>
      <c r="AB680" s="62"/>
      <c r="AC680" s="61"/>
      <c r="AD680" s="61"/>
      <c r="AE680" s="61"/>
      <c r="AF680" s="61"/>
      <c r="AG680" s="61"/>
      <c r="AH680" s="61"/>
      <c r="AI680" s="63"/>
      <c r="AJ680" s="63"/>
      <c r="AK680" s="63"/>
      <c r="AL680" s="63"/>
      <c r="AM680" s="63"/>
      <c r="AN680" s="63"/>
      <c r="AO680" s="63"/>
    </row>
    <row r="681" spans="1:41" ht="15">
      <c r="A681" s="52"/>
      <c r="B681" s="52"/>
      <c r="C681" s="52"/>
      <c r="D681" s="52"/>
      <c r="E681" s="52"/>
      <c r="F681" s="52"/>
      <c r="G681" s="53"/>
      <c r="H681" s="52"/>
      <c r="I681" s="68"/>
      <c r="J681" s="58"/>
      <c r="K681" s="58"/>
      <c r="L681" s="52"/>
      <c r="M681" s="52"/>
      <c r="N681" s="52"/>
      <c r="O681" s="59"/>
      <c r="P681" s="60"/>
      <c r="Q681" s="52"/>
      <c r="R681" s="52"/>
      <c r="S681" s="61"/>
      <c r="T681" s="61"/>
      <c r="U681" s="61"/>
      <c r="V681" s="61"/>
      <c r="W681" s="61"/>
      <c r="X681" s="61"/>
      <c r="Y681" s="61"/>
      <c r="Z681" s="61"/>
      <c r="AA681" s="61"/>
      <c r="AB681" s="62"/>
      <c r="AC681" s="61"/>
      <c r="AD681" s="61"/>
      <c r="AE681" s="61"/>
      <c r="AF681" s="61"/>
      <c r="AG681" s="61"/>
      <c r="AH681" s="61"/>
      <c r="AI681" s="63"/>
      <c r="AJ681" s="63"/>
      <c r="AK681" s="63"/>
      <c r="AL681" s="63"/>
      <c r="AM681" s="63"/>
      <c r="AN681" s="63"/>
      <c r="AO681" s="63"/>
    </row>
    <row r="682" spans="1:41" ht="15">
      <c r="A682" s="52"/>
      <c r="B682" s="52"/>
      <c r="C682" s="52"/>
      <c r="D682" s="52"/>
      <c r="E682" s="52"/>
      <c r="F682" s="52"/>
      <c r="G682" s="53"/>
      <c r="H682" s="52"/>
      <c r="I682" s="68"/>
      <c r="J682" s="58"/>
      <c r="K682" s="58"/>
      <c r="L682" s="52"/>
      <c r="M682" s="52"/>
      <c r="N682" s="52"/>
      <c r="O682" s="59"/>
      <c r="P682" s="60"/>
      <c r="Q682" s="52"/>
      <c r="R682" s="52"/>
      <c r="S682" s="61"/>
      <c r="T682" s="61"/>
      <c r="U682" s="61"/>
      <c r="V682" s="61"/>
      <c r="W682" s="61"/>
      <c r="X682" s="61"/>
      <c r="Y682" s="61"/>
      <c r="Z682" s="61"/>
      <c r="AA682" s="61"/>
      <c r="AB682" s="62"/>
      <c r="AC682" s="61"/>
      <c r="AD682" s="61"/>
      <c r="AE682" s="61"/>
      <c r="AF682" s="61"/>
      <c r="AG682" s="61"/>
      <c r="AH682" s="61"/>
      <c r="AI682" s="63"/>
      <c r="AJ682" s="63"/>
      <c r="AK682" s="63"/>
      <c r="AL682" s="63"/>
      <c r="AM682" s="63"/>
      <c r="AN682" s="63"/>
      <c r="AO682" s="63"/>
    </row>
    <row r="683" spans="1:41" ht="15">
      <c r="A683" s="52"/>
      <c r="B683" s="52"/>
      <c r="C683" s="52"/>
      <c r="D683" s="52"/>
      <c r="E683" s="52"/>
      <c r="F683" s="52"/>
      <c r="G683" s="53"/>
      <c r="H683" s="52"/>
      <c r="I683" s="68"/>
      <c r="J683" s="58"/>
      <c r="K683" s="58"/>
      <c r="L683" s="52"/>
      <c r="M683" s="52"/>
      <c r="N683" s="52"/>
      <c r="O683" s="59"/>
      <c r="P683" s="60"/>
      <c r="Q683" s="52"/>
      <c r="R683" s="52"/>
      <c r="S683" s="61"/>
      <c r="T683" s="61"/>
      <c r="U683" s="61"/>
      <c r="V683" s="61"/>
      <c r="W683" s="61"/>
      <c r="X683" s="61"/>
      <c r="Y683" s="61"/>
      <c r="Z683" s="61"/>
      <c r="AA683" s="61"/>
      <c r="AB683" s="62"/>
      <c r="AC683" s="61"/>
      <c r="AD683" s="61"/>
      <c r="AE683" s="61"/>
      <c r="AF683" s="61"/>
      <c r="AG683" s="61"/>
      <c r="AH683" s="61"/>
      <c r="AI683" s="63"/>
      <c r="AJ683" s="63"/>
      <c r="AK683" s="63"/>
      <c r="AL683" s="63"/>
      <c r="AM683" s="63"/>
      <c r="AN683" s="63"/>
      <c r="AO683" s="63"/>
    </row>
    <row r="684" spans="1:41" ht="15">
      <c r="A684" s="52"/>
      <c r="B684" s="52"/>
      <c r="C684" s="52"/>
      <c r="D684" s="52"/>
      <c r="E684" s="52"/>
      <c r="F684" s="52"/>
      <c r="G684" s="53"/>
      <c r="H684" s="52"/>
      <c r="I684" s="68"/>
      <c r="J684" s="58"/>
      <c r="K684" s="58"/>
      <c r="L684" s="52"/>
      <c r="M684" s="52"/>
      <c r="N684" s="52"/>
      <c r="O684" s="59"/>
      <c r="P684" s="60"/>
      <c r="Q684" s="52"/>
      <c r="R684" s="52"/>
      <c r="S684" s="61"/>
      <c r="T684" s="61"/>
      <c r="U684" s="61"/>
      <c r="V684" s="61"/>
      <c r="W684" s="61"/>
      <c r="X684" s="61"/>
      <c r="Y684" s="61"/>
      <c r="Z684" s="61"/>
      <c r="AA684" s="61"/>
      <c r="AB684" s="62"/>
      <c r="AC684" s="61"/>
      <c r="AD684" s="61"/>
      <c r="AE684" s="61"/>
      <c r="AF684" s="61"/>
      <c r="AG684" s="61"/>
      <c r="AH684" s="61"/>
      <c r="AI684" s="63"/>
      <c r="AJ684" s="63"/>
      <c r="AK684" s="63"/>
      <c r="AL684" s="63"/>
      <c r="AM684" s="63"/>
      <c r="AN684" s="63"/>
      <c r="AO684" s="63"/>
    </row>
    <row r="685" spans="1:41" ht="15">
      <c r="A685" s="52"/>
      <c r="B685" s="52"/>
      <c r="C685" s="52"/>
      <c r="D685" s="52"/>
      <c r="E685" s="52"/>
      <c r="F685" s="52"/>
      <c r="G685" s="53"/>
      <c r="H685" s="52"/>
      <c r="I685" s="68"/>
      <c r="J685" s="58"/>
      <c r="K685" s="58"/>
      <c r="L685" s="52"/>
      <c r="M685" s="52"/>
      <c r="N685" s="52"/>
      <c r="O685" s="59"/>
      <c r="P685" s="60"/>
      <c r="Q685" s="52"/>
      <c r="R685" s="52"/>
      <c r="S685" s="61"/>
      <c r="T685" s="61"/>
      <c r="U685" s="61"/>
      <c r="V685" s="61"/>
      <c r="W685" s="61"/>
      <c r="X685" s="61"/>
      <c r="Y685" s="61"/>
      <c r="Z685" s="61"/>
      <c r="AA685" s="61"/>
      <c r="AB685" s="62"/>
      <c r="AC685" s="61"/>
      <c r="AD685" s="61"/>
      <c r="AE685" s="61"/>
      <c r="AF685" s="61"/>
      <c r="AG685" s="61"/>
      <c r="AH685" s="61"/>
      <c r="AI685" s="63"/>
      <c r="AJ685" s="63"/>
      <c r="AK685" s="63"/>
      <c r="AL685" s="63"/>
      <c r="AM685" s="63"/>
      <c r="AN685" s="63"/>
      <c r="AO685" s="63"/>
    </row>
    <row r="686" spans="1:41" ht="15">
      <c r="A686" s="52"/>
      <c r="B686" s="52"/>
      <c r="C686" s="52"/>
      <c r="D686" s="52"/>
      <c r="E686" s="52"/>
      <c r="F686" s="52"/>
      <c r="G686" s="53"/>
      <c r="H686" s="52"/>
      <c r="I686" s="68"/>
      <c r="J686" s="58"/>
      <c r="K686" s="58"/>
      <c r="L686" s="52"/>
      <c r="M686" s="52"/>
      <c r="N686" s="52"/>
      <c r="O686" s="59"/>
      <c r="P686" s="60"/>
      <c r="Q686" s="52"/>
      <c r="R686" s="52"/>
      <c r="S686" s="61"/>
      <c r="T686" s="61"/>
      <c r="U686" s="61"/>
      <c r="V686" s="61"/>
      <c r="W686" s="61"/>
      <c r="X686" s="61"/>
      <c r="Y686" s="61"/>
      <c r="Z686" s="61"/>
      <c r="AA686" s="61"/>
      <c r="AB686" s="62"/>
      <c r="AC686" s="61"/>
      <c r="AD686" s="61"/>
      <c r="AE686" s="61"/>
      <c r="AF686" s="61"/>
      <c r="AG686" s="61"/>
      <c r="AH686" s="61"/>
      <c r="AI686" s="63"/>
      <c r="AJ686" s="63"/>
      <c r="AK686" s="63"/>
      <c r="AL686" s="63"/>
      <c r="AM686" s="63"/>
      <c r="AN686" s="63"/>
      <c r="AO686" s="63"/>
    </row>
    <row r="687" spans="1:41" ht="15">
      <c r="A687" s="52"/>
      <c r="B687" s="52"/>
      <c r="C687" s="52"/>
      <c r="D687" s="52"/>
      <c r="E687" s="52"/>
      <c r="F687" s="52"/>
      <c r="G687" s="53"/>
      <c r="H687" s="52"/>
      <c r="I687" s="68"/>
      <c r="J687" s="58"/>
      <c r="K687" s="58"/>
      <c r="L687" s="52"/>
      <c r="M687" s="52"/>
      <c r="N687" s="52"/>
      <c r="O687" s="59"/>
      <c r="P687" s="60"/>
      <c r="Q687" s="52"/>
      <c r="R687" s="52"/>
      <c r="S687" s="61"/>
      <c r="T687" s="61"/>
      <c r="U687" s="61"/>
      <c r="V687" s="61"/>
      <c r="W687" s="61"/>
      <c r="X687" s="61"/>
      <c r="Y687" s="61"/>
      <c r="Z687" s="61"/>
      <c r="AA687" s="61"/>
      <c r="AB687" s="62"/>
      <c r="AC687" s="61"/>
      <c r="AD687" s="61"/>
      <c r="AE687" s="61"/>
      <c r="AF687" s="61"/>
      <c r="AG687" s="61"/>
      <c r="AH687" s="61"/>
      <c r="AI687" s="63"/>
      <c r="AJ687" s="63"/>
      <c r="AK687" s="63"/>
      <c r="AL687" s="63"/>
      <c r="AM687" s="63"/>
      <c r="AN687" s="63"/>
      <c r="AO687" s="63"/>
    </row>
    <row r="688" spans="1:41" ht="15">
      <c r="A688" s="52"/>
      <c r="B688" s="52"/>
      <c r="C688" s="52"/>
      <c r="D688" s="52"/>
      <c r="E688" s="52"/>
      <c r="F688" s="52"/>
      <c r="G688" s="53"/>
      <c r="H688" s="52"/>
      <c r="I688" s="68"/>
      <c r="J688" s="58"/>
      <c r="K688" s="58"/>
      <c r="L688" s="52"/>
      <c r="M688" s="52"/>
      <c r="N688" s="52"/>
      <c r="O688" s="59"/>
      <c r="P688" s="60"/>
      <c r="Q688" s="52"/>
      <c r="R688" s="52"/>
      <c r="S688" s="61"/>
      <c r="T688" s="61"/>
      <c r="U688" s="61"/>
      <c r="V688" s="61"/>
      <c r="W688" s="61"/>
      <c r="X688" s="61"/>
      <c r="Y688" s="61"/>
      <c r="Z688" s="61"/>
      <c r="AA688" s="61"/>
      <c r="AB688" s="62"/>
      <c r="AC688" s="61"/>
      <c r="AD688" s="61"/>
      <c r="AE688" s="61"/>
      <c r="AF688" s="61"/>
      <c r="AG688" s="61"/>
      <c r="AH688" s="61"/>
      <c r="AI688" s="63"/>
      <c r="AJ688" s="63"/>
      <c r="AK688" s="63"/>
      <c r="AL688" s="63"/>
      <c r="AM688" s="63"/>
      <c r="AN688" s="63"/>
      <c r="AO688" s="63"/>
    </row>
    <row r="689" spans="1:41" ht="15">
      <c r="A689" s="52"/>
      <c r="B689" s="52"/>
      <c r="C689" s="52"/>
      <c r="D689" s="52"/>
      <c r="E689" s="52"/>
      <c r="F689" s="52"/>
      <c r="G689" s="53"/>
      <c r="H689" s="52"/>
      <c r="I689" s="68"/>
      <c r="J689" s="58"/>
      <c r="K689" s="58"/>
      <c r="L689" s="52"/>
      <c r="M689" s="52"/>
      <c r="N689" s="52"/>
      <c r="O689" s="59"/>
      <c r="P689" s="60"/>
      <c r="Q689" s="52"/>
      <c r="R689" s="52"/>
      <c r="S689" s="61"/>
      <c r="T689" s="61"/>
      <c r="U689" s="61"/>
      <c r="V689" s="61"/>
      <c r="W689" s="61"/>
      <c r="X689" s="61"/>
      <c r="Y689" s="61"/>
      <c r="Z689" s="61"/>
      <c r="AA689" s="61"/>
      <c r="AB689" s="62"/>
      <c r="AC689" s="61"/>
      <c r="AD689" s="61"/>
      <c r="AE689" s="61"/>
      <c r="AF689" s="61"/>
      <c r="AG689" s="61"/>
      <c r="AH689" s="61"/>
      <c r="AI689" s="63"/>
      <c r="AJ689" s="63"/>
      <c r="AK689" s="63"/>
      <c r="AL689" s="63"/>
      <c r="AM689" s="63"/>
      <c r="AN689" s="63"/>
      <c r="AO689" s="63"/>
    </row>
    <row r="690" spans="1:41" ht="15">
      <c r="A690" s="52"/>
      <c r="B690" s="52"/>
      <c r="C690" s="52"/>
      <c r="D690" s="52"/>
      <c r="E690" s="52"/>
      <c r="F690" s="52"/>
      <c r="G690" s="53"/>
      <c r="H690" s="52"/>
      <c r="I690" s="68"/>
      <c r="J690" s="58"/>
      <c r="K690" s="58"/>
      <c r="L690" s="52"/>
      <c r="M690" s="52"/>
      <c r="N690" s="52"/>
      <c r="O690" s="59"/>
      <c r="P690" s="60"/>
      <c r="Q690" s="52"/>
      <c r="R690" s="52"/>
      <c r="S690" s="61"/>
      <c r="T690" s="61"/>
      <c r="U690" s="61"/>
      <c r="V690" s="61"/>
      <c r="W690" s="61"/>
      <c r="X690" s="61"/>
      <c r="Y690" s="61"/>
      <c r="Z690" s="61"/>
      <c r="AA690" s="61"/>
      <c r="AB690" s="62"/>
      <c r="AC690" s="61"/>
      <c r="AD690" s="61"/>
      <c r="AE690" s="61"/>
      <c r="AF690" s="61"/>
      <c r="AG690" s="61"/>
      <c r="AH690" s="61"/>
      <c r="AI690" s="63"/>
      <c r="AJ690" s="63"/>
      <c r="AK690" s="63"/>
      <c r="AL690" s="63"/>
      <c r="AM690" s="63"/>
      <c r="AN690" s="63"/>
      <c r="AO690" s="63"/>
    </row>
    <row r="691" spans="1:41" ht="15">
      <c r="A691" s="52"/>
      <c r="B691" s="52"/>
      <c r="C691" s="52"/>
      <c r="D691" s="52"/>
      <c r="E691" s="52"/>
      <c r="F691" s="52"/>
      <c r="G691" s="53"/>
      <c r="H691" s="52"/>
      <c r="I691" s="68"/>
      <c r="J691" s="58"/>
      <c r="K691" s="58"/>
      <c r="L691" s="52"/>
      <c r="M691" s="52"/>
      <c r="N691" s="52"/>
      <c r="O691" s="59"/>
      <c r="P691" s="60"/>
      <c r="Q691" s="52"/>
      <c r="R691" s="52"/>
      <c r="S691" s="61"/>
      <c r="T691" s="61"/>
      <c r="U691" s="61"/>
      <c r="V691" s="61"/>
      <c r="W691" s="61"/>
      <c r="X691" s="61"/>
      <c r="Y691" s="61"/>
      <c r="Z691" s="61"/>
      <c r="AA691" s="61"/>
      <c r="AB691" s="62"/>
      <c r="AC691" s="61"/>
      <c r="AD691" s="61"/>
      <c r="AE691" s="61"/>
      <c r="AF691" s="61"/>
      <c r="AG691" s="61"/>
      <c r="AH691" s="61"/>
      <c r="AI691" s="63"/>
      <c r="AJ691" s="63"/>
      <c r="AK691" s="63"/>
      <c r="AL691" s="63"/>
      <c r="AM691" s="63"/>
      <c r="AN691" s="63"/>
      <c r="AO691" s="63"/>
    </row>
    <row r="692" spans="1:41" ht="15">
      <c r="A692" s="52"/>
      <c r="B692" s="52"/>
      <c r="C692" s="52"/>
      <c r="D692" s="52"/>
      <c r="E692" s="52"/>
      <c r="F692" s="52"/>
      <c r="G692" s="53"/>
      <c r="H692" s="52"/>
      <c r="I692" s="68"/>
      <c r="J692" s="58"/>
      <c r="K692" s="58"/>
      <c r="L692" s="52"/>
      <c r="M692" s="52"/>
      <c r="N692" s="52"/>
      <c r="O692" s="59"/>
      <c r="P692" s="60"/>
      <c r="Q692" s="52"/>
      <c r="R692" s="52"/>
      <c r="S692" s="61"/>
      <c r="T692" s="61"/>
      <c r="U692" s="61"/>
      <c r="V692" s="61"/>
      <c r="W692" s="61"/>
      <c r="X692" s="61"/>
      <c r="Y692" s="61"/>
      <c r="Z692" s="61"/>
      <c r="AA692" s="61"/>
      <c r="AB692" s="62"/>
      <c r="AC692" s="61"/>
      <c r="AD692" s="61"/>
      <c r="AE692" s="61"/>
      <c r="AF692" s="61"/>
      <c r="AG692" s="61"/>
      <c r="AH692" s="61"/>
      <c r="AI692" s="63"/>
      <c r="AJ692" s="63"/>
      <c r="AK692" s="63"/>
      <c r="AL692" s="63"/>
      <c r="AM692" s="63"/>
      <c r="AN692" s="63"/>
      <c r="AO692" s="63"/>
    </row>
    <row r="693" spans="1:41" ht="15">
      <c r="A693" s="52"/>
      <c r="B693" s="52"/>
      <c r="C693" s="52"/>
      <c r="D693" s="52"/>
      <c r="E693" s="52"/>
      <c r="F693" s="52"/>
      <c r="G693" s="53"/>
      <c r="H693" s="52"/>
      <c r="I693" s="68"/>
      <c r="J693" s="58"/>
      <c r="K693" s="58"/>
      <c r="L693" s="52"/>
      <c r="M693" s="52"/>
      <c r="N693" s="52"/>
      <c r="O693" s="59"/>
      <c r="P693" s="60"/>
      <c r="Q693" s="52"/>
      <c r="R693" s="52"/>
      <c r="S693" s="61"/>
      <c r="T693" s="61"/>
      <c r="U693" s="61"/>
      <c r="V693" s="61"/>
      <c r="W693" s="61"/>
      <c r="X693" s="61"/>
      <c r="Y693" s="61"/>
      <c r="Z693" s="61"/>
      <c r="AA693" s="61"/>
      <c r="AB693" s="62"/>
      <c r="AC693" s="61"/>
      <c r="AD693" s="61"/>
      <c r="AE693" s="61"/>
      <c r="AF693" s="61"/>
      <c r="AG693" s="61"/>
      <c r="AH693" s="61"/>
      <c r="AI693" s="63"/>
      <c r="AJ693" s="63"/>
      <c r="AK693" s="63"/>
      <c r="AL693" s="63"/>
      <c r="AM693" s="63"/>
      <c r="AN693" s="63"/>
      <c r="AO693" s="63"/>
    </row>
    <row r="694" spans="1:41" ht="15">
      <c r="A694" s="52"/>
      <c r="B694" s="52"/>
      <c r="C694" s="52"/>
      <c r="D694" s="52"/>
      <c r="E694" s="52"/>
      <c r="F694" s="52"/>
      <c r="G694" s="53"/>
      <c r="H694" s="52"/>
      <c r="I694" s="68"/>
      <c r="J694" s="58"/>
      <c r="K694" s="58"/>
      <c r="L694" s="52"/>
      <c r="M694" s="52"/>
      <c r="N694" s="52"/>
      <c r="O694" s="59"/>
      <c r="P694" s="60"/>
      <c r="Q694" s="52"/>
      <c r="R694" s="52"/>
      <c r="S694" s="61"/>
      <c r="T694" s="61"/>
      <c r="U694" s="61"/>
      <c r="V694" s="61"/>
      <c r="W694" s="61"/>
      <c r="X694" s="61"/>
      <c r="Y694" s="61"/>
      <c r="Z694" s="61"/>
      <c r="AA694" s="61"/>
      <c r="AB694" s="62"/>
      <c r="AC694" s="61"/>
      <c r="AD694" s="61"/>
      <c r="AE694" s="61"/>
      <c r="AF694" s="61"/>
      <c r="AG694" s="61"/>
      <c r="AH694" s="61"/>
      <c r="AI694" s="63"/>
      <c r="AJ694" s="63"/>
      <c r="AK694" s="63"/>
      <c r="AL694" s="63"/>
      <c r="AM694" s="63"/>
      <c r="AN694" s="63"/>
      <c r="AO694" s="63"/>
    </row>
    <row r="695" spans="1:41" ht="15">
      <c r="A695" s="52"/>
      <c r="B695" s="52"/>
      <c r="C695" s="52"/>
      <c r="D695" s="52"/>
      <c r="E695" s="52"/>
      <c r="F695" s="52"/>
      <c r="G695" s="53"/>
      <c r="H695" s="52"/>
      <c r="I695" s="68"/>
      <c r="J695" s="58"/>
      <c r="K695" s="58"/>
      <c r="L695" s="52"/>
      <c r="M695" s="52"/>
      <c r="N695" s="52"/>
      <c r="O695" s="59"/>
      <c r="P695" s="60"/>
      <c r="Q695" s="52"/>
      <c r="R695" s="52"/>
      <c r="S695" s="61"/>
      <c r="T695" s="61"/>
      <c r="U695" s="61"/>
      <c r="V695" s="61"/>
      <c r="W695" s="61"/>
      <c r="X695" s="61"/>
      <c r="Y695" s="61"/>
      <c r="Z695" s="61"/>
      <c r="AA695" s="61"/>
      <c r="AB695" s="62"/>
      <c r="AC695" s="61"/>
      <c r="AD695" s="61"/>
      <c r="AE695" s="61"/>
      <c r="AF695" s="61"/>
      <c r="AG695" s="61"/>
      <c r="AH695" s="61"/>
      <c r="AI695" s="63"/>
      <c r="AJ695" s="63"/>
      <c r="AK695" s="63"/>
      <c r="AL695" s="63"/>
      <c r="AM695" s="63"/>
      <c r="AN695" s="63"/>
      <c r="AO695" s="63"/>
    </row>
    <row r="696" spans="1:41" ht="15">
      <c r="A696" s="52"/>
      <c r="B696" s="52"/>
      <c r="C696" s="52"/>
      <c r="D696" s="52"/>
      <c r="E696" s="52"/>
      <c r="F696" s="52"/>
      <c r="G696" s="53"/>
      <c r="H696" s="52"/>
      <c r="I696" s="68"/>
      <c r="J696" s="58"/>
      <c r="K696" s="58"/>
      <c r="L696" s="52"/>
      <c r="M696" s="52"/>
      <c r="N696" s="52"/>
      <c r="O696" s="59"/>
      <c r="P696" s="60"/>
      <c r="Q696" s="52"/>
      <c r="R696" s="52"/>
      <c r="S696" s="61"/>
      <c r="T696" s="61"/>
      <c r="U696" s="61"/>
      <c r="V696" s="61"/>
      <c r="W696" s="61"/>
      <c r="X696" s="61"/>
      <c r="Y696" s="61"/>
      <c r="Z696" s="61"/>
      <c r="AA696" s="61"/>
      <c r="AB696" s="62"/>
      <c r="AC696" s="61"/>
      <c r="AD696" s="61"/>
      <c r="AE696" s="61"/>
      <c r="AF696" s="61"/>
      <c r="AG696" s="61"/>
      <c r="AH696" s="61"/>
      <c r="AI696" s="63"/>
      <c r="AJ696" s="63"/>
      <c r="AK696" s="63"/>
      <c r="AL696" s="63"/>
      <c r="AM696" s="63"/>
      <c r="AN696" s="63"/>
      <c r="AO696" s="63"/>
    </row>
    <row r="697" spans="1:41" ht="15">
      <c r="A697" s="52"/>
      <c r="B697" s="52"/>
      <c r="C697" s="52"/>
      <c r="D697" s="52"/>
      <c r="E697" s="52"/>
      <c r="F697" s="52"/>
      <c r="G697" s="53"/>
      <c r="H697" s="52"/>
      <c r="I697" s="68"/>
      <c r="J697" s="58"/>
      <c r="K697" s="58"/>
      <c r="L697" s="52"/>
      <c r="M697" s="52"/>
      <c r="N697" s="52"/>
      <c r="O697" s="59"/>
      <c r="P697" s="60"/>
      <c r="Q697" s="52"/>
      <c r="R697" s="52"/>
      <c r="S697" s="61"/>
      <c r="T697" s="61"/>
      <c r="U697" s="61"/>
      <c r="V697" s="61"/>
      <c r="W697" s="61"/>
      <c r="X697" s="61"/>
      <c r="Y697" s="61"/>
      <c r="Z697" s="61"/>
      <c r="AA697" s="61"/>
      <c r="AB697" s="62"/>
      <c r="AC697" s="61"/>
      <c r="AD697" s="61"/>
      <c r="AE697" s="61"/>
      <c r="AF697" s="61"/>
      <c r="AG697" s="61"/>
      <c r="AH697" s="61"/>
      <c r="AI697" s="63"/>
      <c r="AJ697" s="63"/>
      <c r="AK697" s="63"/>
      <c r="AL697" s="63"/>
      <c r="AM697" s="63"/>
      <c r="AN697" s="63"/>
      <c r="AO697" s="63"/>
    </row>
    <row r="698" spans="1:41" ht="15">
      <c r="A698" s="52"/>
      <c r="B698" s="52"/>
      <c r="C698" s="52"/>
      <c r="D698" s="52"/>
      <c r="E698" s="52"/>
      <c r="F698" s="52"/>
      <c r="G698" s="53"/>
      <c r="H698" s="52"/>
      <c r="I698" s="68"/>
      <c r="J698" s="58"/>
      <c r="K698" s="58"/>
      <c r="L698" s="52"/>
      <c r="M698" s="52"/>
      <c r="N698" s="52"/>
      <c r="O698" s="59"/>
      <c r="P698" s="60"/>
      <c r="Q698" s="52"/>
      <c r="R698" s="52"/>
      <c r="S698" s="61"/>
      <c r="T698" s="61"/>
      <c r="U698" s="61"/>
      <c r="V698" s="61"/>
      <c r="W698" s="61"/>
      <c r="X698" s="61"/>
      <c r="Y698" s="61"/>
      <c r="Z698" s="61"/>
      <c r="AA698" s="61"/>
      <c r="AB698" s="62"/>
      <c r="AC698" s="61"/>
      <c r="AD698" s="61"/>
      <c r="AE698" s="61"/>
      <c r="AF698" s="61"/>
      <c r="AG698" s="61"/>
      <c r="AH698" s="61"/>
      <c r="AI698" s="63"/>
      <c r="AJ698" s="63"/>
      <c r="AK698" s="63"/>
      <c r="AL698" s="63"/>
      <c r="AM698" s="63"/>
      <c r="AN698" s="63"/>
      <c r="AO698" s="63"/>
    </row>
    <row r="699" spans="1:41" ht="15">
      <c r="A699" s="52"/>
      <c r="B699" s="52"/>
      <c r="C699" s="52"/>
      <c r="D699" s="52"/>
      <c r="E699" s="52"/>
      <c r="F699" s="52"/>
      <c r="G699" s="53"/>
      <c r="H699" s="52"/>
      <c r="I699" s="68"/>
      <c r="J699" s="58"/>
      <c r="K699" s="58"/>
      <c r="L699" s="52"/>
      <c r="M699" s="52"/>
      <c r="N699" s="52"/>
      <c r="O699" s="59"/>
      <c r="P699" s="60"/>
      <c r="Q699" s="52"/>
      <c r="R699" s="52"/>
      <c r="S699" s="61"/>
      <c r="T699" s="61"/>
      <c r="U699" s="61"/>
      <c r="V699" s="61"/>
      <c r="W699" s="61"/>
      <c r="X699" s="61"/>
      <c r="Y699" s="61"/>
      <c r="Z699" s="61"/>
      <c r="AA699" s="61"/>
      <c r="AB699" s="62"/>
      <c r="AC699" s="61"/>
      <c r="AD699" s="61"/>
      <c r="AE699" s="61"/>
      <c r="AF699" s="61"/>
      <c r="AG699" s="61"/>
      <c r="AH699" s="61"/>
      <c r="AI699" s="63"/>
      <c r="AJ699" s="63"/>
      <c r="AK699" s="63"/>
      <c r="AL699" s="63"/>
      <c r="AM699" s="63"/>
      <c r="AN699" s="63"/>
      <c r="AO699" s="63"/>
    </row>
    <row r="700" spans="1:41" ht="15">
      <c r="A700" s="52"/>
      <c r="B700" s="52"/>
      <c r="C700" s="52"/>
      <c r="D700" s="52"/>
      <c r="E700" s="52"/>
      <c r="F700" s="52"/>
      <c r="G700" s="53"/>
      <c r="H700" s="52"/>
      <c r="I700" s="68"/>
      <c r="J700" s="58"/>
      <c r="K700" s="58"/>
      <c r="L700" s="52"/>
      <c r="M700" s="52"/>
      <c r="N700" s="52"/>
      <c r="O700" s="59"/>
      <c r="P700" s="60"/>
      <c r="Q700" s="52"/>
      <c r="R700" s="52"/>
      <c r="S700" s="61"/>
      <c r="T700" s="61"/>
      <c r="U700" s="61"/>
      <c r="V700" s="61"/>
      <c r="W700" s="61"/>
      <c r="X700" s="61"/>
      <c r="Y700" s="61"/>
      <c r="Z700" s="61"/>
      <c r="AA700" s="61"/>
      <c r="AB700" s="62"/>
      <c r="AC700" s="61"/>
      <c r="AD700" s="61"/>
      <c r="AE700" s="61"/>
      <c r="AF700" s="61"/>
      <c r="AG700" s="61"/>
      <c r="AH700" s="61"/>
      <c r="AI700" s="63"/>
      <c r="AJ700" s="63"/>
      <c r="AK700" s="63"/>
      <c r="AL700" s="63"/>
      <c r="AM700" s="63"/>
      <c r="AN700" s="63"/>
      <c r="AO700" s="63"/>
    </row>
    <row r="701" spans="1:41" ht="15">
      <c r="A701" s="52"/>
      <c r="B701" s="52"/>
      <c r="C701" s="52"/>
      <c r="D701" s="52"/>
      <c r="E701" s="52"/>
      <c r="F701" s="52"/>
      <c r="G701" s="53"/>
      <c r="H701" s="52"/>
      <c r="I701" s="68"/>
      <c r="J701" s="58"/>
      <c r="K701" s="58"/>
      <c r="L701" s="52"/>
      <c r="M701" s="52"/>
      <c r="N701" s="52"/>
      <c r="O701" s="59"/>
      <c r="P701" s="60"/>
      <c r="Q701" s="52"/>
      <c r="R701" s="52"/>
      <c r="S701" s="61"/>
      <c r="T701" s="61"/>
      <c r="U701" s="61"/>
      <c r="V701" s="61"/>
      <c r="W701" s="61"/>
      <c r="X701" s="61"/>
      <c r="Y701" s="61"/>
      <c r="Z701" s="61"/>
      <c r="AA701" s="61"/>
      <c r="AB701" s="62"/>
      <c r="AC701" s="61"/>
      <c r="AD701" s="61"/>
      <c r="AE701" s="61"/>
      <c r="AF701" s="61"/>
      <c r="AG701" s="61"/>
      <c r="AH701" s="61"/>
      <c r="AI701" s="63"/>
      <c r="AJ701" s="63"/>
      <c r="AK701" s="63"/>
      <c r="AL701" s="63"/>
      <c r="AM701" s="63"/>
      <c r="AN701" s="63"/>
      <c r="AO701" s="63"/>
    </row>
    <row r="702" spans="1:41" ht="15">
      <c r="A702" s="52"/>
      <c r="B702" s="52"/>
      <c r="C702" s="52"/>
      <c r="D702" s="52"/>
      <c r="E702" s="52"/>
      <c r="F702" s="52"/>
      <c r="G702" s="53"/>
      <c r="H702" s="52"/>
      <c r="I702" s="68"/>
      <c r="J702" s="58"/>
      <c r="K702" s="58"/>
      <c r="L702" s="52"/>
      <c r="M702" s="52"/>
      <c r="N702" s="52"/>
      <c r="O702" s="59"/>
      <c r="P702" s="60"/>
      <c r="Q702" s="52"/>
      <c r="R702" s="52"/>
      <c r="S702" s="61"/>
      <c r="T702" s="61"/>
      <c r="U702" s="61"/>
      <c r="V702" s="61"/>
      <c r="W702" s="61"/>
      <c r="X702" s="61"/>
      <c r="Y702" s="61"/>
      <c r="Z702" s="61"/>
      <c r="AA702" s="61"/>
      <c r="AB702" s="62"/>
      <c r="AC702" s="61"/>
      <c r="AD702" s="61"/>
      <c r="AE702" s="61"/>
      <c r="AF702" s="61"/>
      <c r="AG702" s="61"/>
      <c r="AH702" s="61"/>
      <c r="AI702" s="63"/>
      <c r="AJ702" s="63"/>
      <c r="AK702" s="63"/>
      <c r="AL702" s="63"/>
      <c r="AM702" s="63"/>
      <c r="AN702" s="63"/>
      <c r="AO702" s="63"/>
    </row>
    <row r="703" spans="1:41" ht="15">
      <c r="A703" s="52"/>
      <c r="B703" s="52"/>
      <c r="C703" s="52"/>
      <c r="D703" s="52"/>
      <c r="E703" s="52"/>
      <c r="F703" s="52"/>
      <c r="G703" s="53"/>
      <c r="H703" s="52"/>
      <c r="I703" s="68"/>
      <c r="J703" s="58"/>
      <c r="K703" s="58"/>
      <c r="L703" s="52"/>
      <c r="M703" s="52"/>
      <c r="N703" s="52"/>
      <c r="O703" s="59"/>
      <c r="P703" s="60"/>
      <c r="Q703" s="52"/>
      <c r="R703" s="52"/>
      <c r="S703" s="61"/>
      <c r="T703" s="61"/>
      <c r="U703" s="61"/>
      <c r="V703" s="61"/>
      <c r="W703" s="61"/>
      <c r="X703" s="61"/>
      <c r="Y703" s="61"/>
      <c r="Z703" s="61"/>
      <c r="AA703" s="61"/>
      <c r="AB703" s="62"/>
      <c r="AC703" s="61"/>
      <c r="AD703" s="61"/>
      <c r="AE703" s="61"/>
      <c r="AF703" s="61"/>
      <c r="AG703" s="61"/>
      <c r="AH703" s="61"/>
      <c r="AI703" s="63"/>
      <c r="AJ703" s="63"/>
      <c r="AK703" s="63"/>
      <c r="AL703" s="63"/>
      <c r="AM703" s="63"/>
      <c r="AN703" s="63"/>
      <c r="AO703" s="63"/>
    </row>
    <row r="704" spans="1:41" ht="15">
      <c r="A704" s="52"/>
      <c r="B704" s="52"/>
      <c r="C704" s="52"/>
      <c r="D704" s="52"/>
      <c r="E704" s="52"/>
      <c r="F704" s="52"/>
      <c r="G704" s="53"/>
      <c r="H704" s="52"/>
      <c r="I704" s="68"/>
      <c r="J704" s="58"/>
      <c r="K704" s="58"/>
      <c r="L704" s="52"/>
      <c r="M704" s="52"/>
      <c r="N704" s="52"/>
      <c r="O704" s="59"/>
      <c r="P704" s="60"/>
      <c r="Q704" s="52"/>
      <c r="R704" s="52"/>
      <c r="S704" s="61"/>
      <c r="T704" s="61"/>
      <c r="U704" s="61"/>
      <c r="V704" s="61"/>
      <c r="W704" s="61"/>
      <c r="X704" s="61"/>
      <c r="Y704" s="61"/>
      <c r="Z704" s="61"/>
      <c r="AA704" s="61"/>
      <c r="AB704" s="62"/>
      <c r="AC704" s="61"/>
      <c r="AD704" s="61"/>
      <c r="AE704" s="61"/>
      <c r="AF704" s="61"/>
      <c r="AG704" s="61"/>
      <c r="AH704" s="61"/>
      <c r="AI704" s="63"/>
      <c r="AJ704" s="63"/>
      <c r="AK704" s="63"/>
      <c r="AL704" s="63"/>
      <c r="AM704" s="63"/>
      <c r="AN704" s="63"/>
      <c r="AO704" s="63"/>
    </row>
    <row r="705" spans="1:41" ht="15">
      <c r="A705" s="52"/>
      <c r="B705" s="52"/>
      <c r="C705" s="52"/>
      <c r="D705" s="52"/>
      <c r="E705" s="52"/>
      <c r="F705" s="52"/>
      <c r="G705" s="53"/>
      <c r="H705" s="52"/>
      <c r="I705" s="68"/>
      <c r="J705" s="58"/>
      <c r="K705" s="58"/>
      <c r="L705" s="52"/>
      <c r="M705" s="52"/>
      <c r="N705" s="52"/>
      <c r="O705" s="59"/>
      <c r="P705" s="60"/>
      <c r="Q705" s="52"/>
      <c r="R705" s="52"/>
      <c r="S705" s="61"/>
      <c r="T705" s="61"/>
      <c r="U705" s="61"/>
      <c r="V705" s="61"/>
      <c r="W705" s="61"/>
      <c r="X705" s="61"/>
      <c r="Y705" s="61"/>
      <c r="Z705" s="61"/>
      <c r="AA705" s="61"/>
      <c r="AB705" s="62"/>
      <c r="AC705" s="61"/>
      <c r="AD705" s="61"/>
      <c r="AE705" s="61"/>
      <c r="AF705" s="61"/>
      <c r="AG705" s="61"/>
      <c r="AH705" s="61"/>
      <c r="AI705" s="63"/>
      <c r="AJ705" s="63"/>
      <c r="AK705" s="63"/>
      <c r="AL705" s="63"/>
      <c r="AM705" s="63"/>
      <c r="AN705" s="63"/>
      <c r="AO705" s="63"/>
    </row>
    <row r="706" spans="1:41" ht="15">
      <c r="A706" s="52"/>
      <c r="B706" s="52"/>
      <c r="C706" s="52"/>
      <c r="D706" s="52"/>
      <c r="E706" s="52"/>
      <c r="F706" s="52"/>
      <c r="G706" s="53"/>
      <c r="H706" s="52"/>
      <c r="I706" s="68"/>
      <c r="J706" s="58"/>
      <c r="K706" s="58"/>
      <c r="L706" s="52"/>
      <c r="M706" s="52"/>
      <c r="N706" s="52"/>
      <c r="O706" s="59"/>
      <c r="P706" s="60"/>
      <c r="Q706" s="52"/>
      <c r="R706" s="52"/>
      <c r="S706" s="61"/>
      <c r="T706" s="61"/>
      <c r="U706" s="61"/>
      <c r="V706" s="61"/>
      <c r="W706" s="61"/>
      <c r="X706" s="61"/>
      <c r="Y706" s="61"/>
      <c r="Z706" s="61"/>
      <c r="AA706" s="61"/>
      <c r="AB706" s="62"/>
      <c r="AC706" s="61"/>
      <c r="AD706" s="61"/>
      <c r="AE706" s="61"/>
      <c r="AF706" s="61"/>
      <c r="AG706" s="61"/>
      <c r="AH706" s="61"/>
      <c r="AI706" s="63"/>
      <c r="AJ706" s="63"/>
      <c r="AK706" s="63"/>
      <c r="AL706" s="63"/>
      <c r="AM706" s="63"/>
      <c r="AN706" s="63"/>
      <c r="AO706" s="63"/>
    </row>
    <row r="707" spans="1:41" ht="15">
      <c r="A707" s="52"/>
      <c r="B707" s="52"/>
      <c r="C707" s="52"/>
      <c r="D707" s="52"/>
      <c r="E707" s="52"/>
      <c r="F707" s="52"/>
      <c r="G707" s="53"/>
      <c r="H707" s="52"/>
      <c r="I707" s="68"/>
      <c r="J707" s="58"/>
      <c r="K707" s="58"/>
      <c r="L707" s="52"/>
      <c r="M707" s="52"/>
      <c r="N707" s="52"/>
      <c r="O707" s="59"/>
      <c r="P707" s="60"/>
      <c r="Q707" s="52"/>
      <c r="R707" s="52"/>
      <c r="S707" s="61"/>
      <c r="T707" s="61"/>
      <c r="U707" s="61"/>
      <c r="V707" s="61"/>
      <c r="W707" s="61"/>
      <c r="X707" s="61"/>
      <c r="Y707" s="61"/>
      <c r="Z707" s="61"/>
      <c r="AA707" s="61"/>
      <c r="AB707" s="62"/>
      <c r="AC707" s="61"/>
      <c r="AD707" s="61"/>
      <c r="AE707" s="61"/>
      <c r="AF707" s="61"/>
      <c r="AG707" s="61"/>
      <c r="AH707" s="61"/>
      <c r="AI707" s="63"/>
      <c r="AJ707" s="63"/>
      <c r="AK707" s="63"/>
      <c r="AL707" s="63"/>
      <c r="AM707" s="63"/>
      <c r="AN707" s="63"/>
      <c r="AO707" s="63"/>
    </row>
    <row r="708" spans="1:41" ht="15">
      <c r="A708" s="52"/>
      <c r="B708" s="52"/>
      <c r="C708" s="52"/>
      <c r="D708" s="52"/>
      <c r="E708" s="52"/>
      <c r="F708" s="52"/>
      <c r="G708" s="53"/>
      <c r="H708" s="52"/>
      <c r="I708" s="68"/>
      <c r="J708" s="58"/>
      <c r="K708" s="58"/>
      <c r="L708" s="52"/>
      <c r="M708" s="52"/>
      <c r="N708" s="52"/>
      <c r="O708" s="59"/>
      <c r="P708" s="60"/>
      <c r="Q708" s="52"/>
      <c r="R708" s="52"/>
      <c r="S708" s="61"/>
      <c r="T708" s="61"/>
      <c r="U708" s="61"/>
      <c r="V708" s="61"/>
      <c r="W708" s="61"/>
      <c r="X708" s="61"/>
      <c r="Y708" s="61"/>
      <c r="Z708" s="61"/>
      <c r="AA708" s="61"/>
      <c r="AB708" s="62"/>
      <c r="AC708" s="61"/>
      <c r="AD708" s="61"/>
      <c r="AE708" s="61"/>
      <c r="AF708" s="61"/>
      <c r="AG708" s="61"/>
      <c r="AH708" s="61"/>
      <c r="AI708" s="63"/>
      <c r="AJ708" s="63"/>
      <c r="AK708" s="63"/>
      <c r="AL708" s="63"/>
      <c r="AM708" s="63"/>
      <c r="AN708" s="63"/>
      <c r="AO708" s="63"/>
    </row>
    <row r="709" spans="1:41" ht="15">
      <c r="A709" s="52"/>
      <c r="B709" s="52"/>
      <c r="C709" s="52"/>
      <c r="D709" s="52"/>
      <c r="E709" s="52"/>
      <c r="F709" s="52"/>
      <c r="G709" s="53"/>
      <c r="H709" s="52"/>
      <c r="I709" s="68"/>
      <c r="J709" s="58"/>
      <c r="K709" s="58"/>
      <c r="L709" s="52"/>
      <c r="M709" s="52"/>
      <c r="N709" s="52"/>
      <c r="O709" s="59"/>
      <c r="P709" s="60"/>
      <c r="Q709" s="52"/>
      <c r="R709" s="52"/>
      <c r="S709" s="61"/>
      <c r="T709" s="61"/>
      <c r="U709" s="61"/>
      <c r="V709" s="61"/>
      <c r="W709" s="61"/>
      <c r="X709" s="61"/>
      <c r="Y709" s="61"/>
      <c r="Z709" s="61"/>
      <c r="AA709" s="61"/>
      <c r="AB709" s="62"/>
      <c r="AC709" s="61"/>
      <c r="AD709" s="61"/>
      <c r="AE709" s="61"/>
      <c r="AF709" s="61"/>
      <c r="AG709" s="61"/>
      <c r="AH709" s="61"/>
      <c r="AI709" s="63"/>
      <c r="AJ709" s="63"/>
      <c r="AK709" s="63"/>
      <c r="AL709" s="63"/>
      <c r="AM709" s="63"/>
      <c r="AN709" s="63"/>
      <c r="AO709" s="63"/>
    </row>
    <row r="710" spans="1:41" ht="15">
      <c r="A710" s="52"/>
      <c r="B710" s="52"/>
      <c r="C710" s="52"/>
      <c r="D710" s="52"/>
      <c r="E710" s="52"/>
      <c r="F710" s="52"/>
      <c r="G710" s="53"/>
      <c r="H710" s="52"/>
      <c r="I710" s="68"/>
      <c r="J710" s="58"/>
      <c r="K710" s="58"/>
      <c r="L710" s="52"/>
      <c r="M710" s="52"/>
      <c r="N710" s="52"/>
      <c r="O710" s="59"/>
      <c r="P710" s="60"/>
      <c r="Q710" s="52"/>
      <c r="R710" s="52"/>
      <c r="S710" s="61"/>
      <c r="T710" s="61"/>
      <c r="U710" s="61"/>
      <c r="V710" s="61"/>
      <c r="W710" s="61"/>
      <c r="X710" s="61"/>
      <c r="Y710" s="61"/>
      <c r="Z710" s="61"/>
      <c r="AA710" s="61"/>
      <c r="AB710" s="62"/>
      <c r="AC710" s="61"/>
      <c r="AD710" s="61"/>
      <c r="AE710" s="61"/>
      <c r="AF710" s="61"/>
      <c r="AG710" s="61"/>
      <c r="AH710" s="61"/>
      <c r="AI710" s="63"/>
      <c r="AJ710" s="63"/>
      <c r="AK710" s="63"/>
      <c r="AL710" s="63"/>
      <c r="AM710" s="63"/>
      <c r="AN710" s="63"/>
      <c r="AO710" s="63"/>
    </row>
    <row r="711" spans="1:41" ht="15">
      <c r="A711" s="52"/>
      <c r="B711" s="52"/>
      <c r="C711" s="52"/>
      <c r="D711" s="52"/>
      <c r="E711" s="52"/>
      <c r="F711" s="52"/>
      <c r="G711" s="53"/>
      <c r="H711" s="52"/>
      <c r="I711" s="68"/>
      <c r="J711" s="58"/>
      <c r="K711" s="58"/>
      <c r="L711" s="52"/>
      <c r="M711" s="52"/>
      <c r="N711" s="52"/>
      <c r="O711" s="59"/>
      <c r="P711" s="60"/>
      <c r="Q711" s="52"/>
      <c r="R711" s="52"/>
      <c r="S711" s="61"/>
      <c r="T711" s="61"/>
      <c r="U711" s="61"/>
      <c r="V711" s="61"/>
      <c r="W711" s="61"/>
      <c r="X711" s="61"/>
      <c r="Y711" s="61"/>
      <c r="Z711" s="61"/>
      <c r="AA711" s="61"/>
      <c r="AB711" s="62"/>
      <c r="AC711" s="61"/>
      <c r="AD711" s="61"/>
      <c r="AE711" s="61"/>
      <c r="AF711" s="61"/>
      <c r="AG711" s="61"/>
      <c r="AH711" s="61"/>
      <c r="AI711" s="63"/>
      <c r="AJ711" s="63"/>
      <c r="AK711" s="63"/>
      <c r="AL711" s="63"/>
      <c r="AM711" s="63"/>
      <c r="AN711" s="63"/>
      <c r="AO711" s="63"/>
    </row>
    <row r="712" spans="1:41" ht="15">
      <c r="A712" s="52"/>
      <c r="B712" s="52"/>
      <c r="C712" s="52"/>
      <c r="D712" s="52"/>
      <c r="E712" s="52"/>
      <c r="F712" s="52"/>
      <c r="G712" s="53"/>
      <c r="H712" s="52"/>
      <c r="I712" s="68"/>
      <c r="J712" s="58"/>
      <c r="K712" s="58"/>
      <c r="L712" s="52"/>
      <c r="M712" s="52"/>
      <c r="N712" s="52"/>
      <c r="O712" s="59"/>
      <c r="P712" s="60"/>
      <c r="Q712" s="52"/>
      <c r="R712" s="52"/>
      <c r="S712" s="61"/>
      <c r="T712" s="61"/>
      <c r="U712" s="61"/>
      <c r="V712" s="61"/>
      <c r="W712" s="61"/>
      <c r="X712" s="61"/>
      <c r="Y712" s="61"/>
      <c r="Z712" s="61"/>
      <c r="AA712" s="61"/>
      <c r="AB712" s="62"/>
      <c r="AC712" s="61"/>
      <c r="AD712" s="61"/>
      <c r="AE712" s="61"/>
      <c r="AF712" s="61"/>
      <c r="AG712" s="61"/>
      <c r="AH712" s="61"/>
      <c r="AI712" s="63"/>
      <c r="AJ712" s="63"/>
      <c r="AK712" s="63"/>
      <c r="AL712" s="63"/>
      <c r="AM712" s="63"/>
      <c r="AN712" s="63"/>
      <c r="AO712" s="63"/>
    </row>
    <row r="713" spans="1:41" ht="15">
      <c r="A713" s="52"/>
      <c r="B713" s="52"/>
      <c r="C713" s="52"/>
      <c r="D713" s="52"/>
      <c r="E713" s="52"/>
      <c r="F713" s="52"/>
      <c r="G713" s="53"/>
      <c r="H713" s="52"/>
      <c r="I713" s="68"/>
      <c r="J713" s="58"/>
      <c r="K713" s="58"/>
      <c r="L713" s="52"/>
      <c r="M713" s="52"/>
      <c r="N713" s="52"/>
      <c r="O713" s="59"/>
      <c r="P713" s="60"/>
      <c r="Q713" s="52"/>
      <c r="R713" s="52"/>
      <c r="S713" s="61"/>
      <c r="T713" s="61"/>
      <c r="U713" s="61"/>
      <c r="V713" s="61"/>
      <c r="W713" s="61"/>
      <c r="X713" s="61"/>
      <c r="Y713" s="61"/>
      <c r="Z713" s="61"/>
      <c r="AA713" s="61"/>
      <c r="AB713" s="62"/>
      <c r="AC713" s="61"/>
      <c r="AD713" s="61"/>
      <c r="AE713" s="61"/>
      <c r="AF713" s="61"/>
      <c r="AG713" s="61"/>
      <c r="AH713" s="61"/>
      <c r="AI713" s="63"/>
      <c r="AJ713" s="63"/>
      <c r="AK713" s="63"/>
      <c r="AL713" s="63"/>
      <c r="AM713" s="63"/>
      <c r="AN713" s="63"/>
      <c r="AO713" s="63"/>
    </row>
    <row r="714" spans="1:41" ht="15">
      <c r="A714" s="52"/>
      <c r="B714" s="52"/>
      <c r="C714" s="52"/>
      <c r="D714" s="52"/>
      <c r="E714" s="52"/>
      <c r="F714" s="52"/>
      <c r="G714" s="53"/>
      <c r="H714" s="52"/>
      <c r="I714" s="68"/>
      <c r="J714" s="58"/>
      <c r="K714" s="58"/>
      <c r="L714" s="52"/>
      <c r="M714" s="52"/>
      <c r="N714" s="52"/>
      <c r="O714" s="59"/>
      <c r="P714" s="60"/>
      <c r="Q714" s="52"/>
      <c r="R714" s="52"/>
      <c r="S714" s="61"/>
      <c r="T714" s="61"/>
      <c r="U714" s="61"/>
      <c r="V714" s="61"/>
      <c r="W714" s="61"/>
      <c r="X714" s="61"/>
      <c r="Y714" s="61"/>
      <c r="Z714" s="61"/>
      <c r="AA714" s="61"/>
      <c r="AB714" s="62"/>
      <c r="AC714" s="61"/>
      <c r="AD714" s="61"/>
      <c r="AE714" s="61"/>
      <c r="AF714" s="61"/>
      <c r="AG714" s="61"/>
      <c r="AH714" s="61"/>
      <c r="AI714" s="63"/>
      <c r="AJ714" s="63"/>
      <c r="AK714" s="63"/>
      <c r="AL714" s="63"/>
      <c r="AM714" s="63"/>
      <c r="AN714" s="63"/>
      <c r="AO714" s="63"/>
    </row>
    <row r="715" spans="1:41" ht="15">
      <c r="A715" s="52"/>
      <c r="B715" s="52"/>
      <c r="C715" s="52"/>
      <c r="D715" s="52"/>
      <c r="E715" s="52"/>
      <c r="F715" s="52"/>
      <c r="G715" s="53"/>
      <c r="H715" s="52"/>
      <c r="I715" s="68"/>
      <c r="J715" s="58"/>
      <c r="K715" s="58"/>
      <c r="L715" s="52"/>
      <c r="M715" s="52"/>
      <c r="N715" s="52"/>
      <c r="O715" s="59"/>
      <c r="P715" s="60"/>
      <c r="Q715" s="52"/>
      <c r="R715" s="52"/>
      <c r="S715" s="61"/>
      <c r="T715" s="61"/>
      <c r="U715" s="61"/>
      <c r="V715" s="61"/>
      <c r="W715" s="61"/>
      <c r="X715" s="61"/>
      <c r="Y715" s="61"/>
      <c r="Z715" s="61"/>
      <c r="AA715" s="61"/>
      <c r="AB715" s="62"/>
      <c r="AC715" s="61"/>
      <c r="AD715" s="61"/>
      <c r="AE715" s="61"/>
      <c r="AF715" s="61"/>
      <c r="AG715" s="61"/>
      <c r="AH715" s="61"/>
      <c r="AI715" s="63"/>
      <c r="AJ715" s="63"/>
      <c r="AK715" s="63"/>
      <c r="AL715" s="63"/>
      <c r="AM715" s="63"/>
      <c r="AN715" s="63"/>
      <c r="AO715" s="63"/>
    </row>
    <row r="716" spans="1:41" ht="15">
      <c r="A716" s="52"/>
      <c r="B716" s="52"/>
      <c r="C716" s="52"/>
      <c r="D716" s="52"/>
      <c r="E716" s="52"/>
      <c r="F716" s="52"/>
      <c r="G716" s="53"/>
      <c r="H716" s="52"/>
      <c r="I716" s="68"/>
      <c r="J716" s="58"/>
      <c r="K716" s="58"/>
      <c r="L716" s="52"/>
      <c r="M716" s="52"/>
      <c r="N716" s="52"/>
      <c r="O716" s="59"/>
      <c r="P716" s="60"/>
      <c r="Q716" s="52"/>
      <c r="R716" s="52"/>
      <c r="S716" s="61"/>
      <c r="T716" s="61"/>
      <c r="U716" s="61"/>
      <c r="V716" s="61"/>
      <c r="W716" s="61"/>
      <c r="X716" s="61"/>
      <c r="Y716" s="61"/>
      <c r="Z716" s="61"/>
      <c r="AA716" s="61"/>
      <c r="AB716" s="62"/>
      <c r="AC716" s="61"/>
      <c r="AD716" s="61"/>
      <c r="AE716" s="61"/>
      <c r="AF716" s="61"/>
      <c r="AG716" s="61"/>
      <c r="AH716" s="61"/>
      <c r="AI716" s="63"/>
      <c r="AJ716" s="63"/>
      <c r="AK716" s="63"/>
      <c r="AL716" s="63"/>
      <c r="AM716" s="63"/>
      <c r="AN716" s="63"/>
      <c r="AO716" s="63"/>
    </row>
    <row r="717" spans="1:41" ht="15">
      <c r="A717" s="52"/>
      <c r="B717" s="52"/>
      <c r="C717" s="52"/>
      <c r="D717" s="52"/>
      <c r="E717" s="52"/>
      <c r="F717" s="52"/>
      <c r="G717" s="53"/>
      <c r="H717" s="52"/>
      <c r="I717" s="68"/>
      <c r="J717" s="58"/>
      <c r="K717" s="58"/>
      <c r="L717" s="52"/>
      <c r="M717" s="52"/>
      <c r="N717" s="52"/>
      <c r="O717" s="59"/>
      <c r="P717" s="60"/>
      <c r="Q717" s="52"/>
      <c r="R717" s="52"/>
      <c r="S717" s="61"/>
      <c r="T717" s="61"/>
      <c r="U717" s="61"/>
      <c r="V717" s="61"/>
      <c r="W717" s="61"/>
      <c r="X717" s="61"/>
      <c r="Y717" s="61"/>
      <c r="Z717" s="61"/>
      <c r="AA717" s="61"/>
      <c r="AB717" s="62"/>
      <c r="AC717" s="61"/>
      <c r="AD717" s="61"/>
      <c r="AE717" s="61"/>
      <c r="AF717" s="61"/>
      <c r="AG717" s="61"/>
      <c r="AH717" s="61"/>
      <c r="AI717" s="63"/>
      <c r="AJ717" s="63"/>
      <c r="AK717" s="63"/>
      <c r="AL717" s="63"/>
      <c r="AM717" s="63"/>
      <c r="AN717" s="63"/>
      <c r="AO717" s="63"/>
    </row>
    <row r="718" spans="1:41" ht="15">
      <c r="A718" s="52"/>
      <c r="B718" s="52"/>
      <c r="C718" s="52"/>
      <c r="D718" s="52"/>
      <c r="E718" s="52"/>
      <c r="F718" s="52"/>
      <c r="G718" s="53"/>
      <c r="H718" s="52"/>
      <c r="I718" s="68"/>
      <c r="J718" s="58"/>
      <c r="K718" s="58"/>
      <c r="L718" s="52"/>
      <c r="M718" s="52"/>
      <c r="N718" s="52"/>
      <c r="O718" s="59"/>
      <c r="P718" s="60"/>
      <c r="Q718" s="52"/>
      <c r="R718" s="52"/>
      <c r="S718" s="61"/>
      <c r="T718" s="61"/>
      <c r="U718" s="61"/>
      <c r="V718" s="61"/>
      <c r="W718" s="61"/>
      <c r="X718" s="61"/>
      <c r="Y718" s="61"/>
      <c r="Z718" s="61"/>
      <c r="AA718" s="61"/>
      <c r="AB718" s="62"/>
      <c r="AC718" s="61"/>
      <c r="AD718" s="61"/>
      <c r="AE718" s="61"/>
      <c r="AF718" s="61"/>
      <c r="AG718" s="61"/>
      <c r="AH718" s="61"/>
      <c r="AI718" s="63"/>
      <c r="AJ718" s="63"/>
      <c r="AK718" s="63"/>
      <c r="AL718" s="63"/>
      <c r="AM718" s="63"/>
      <c r="AN718" s="63"/>
      <c r="AO718" s="63"/>
    </row>
    <row r="719" spans="1:41" ht="15">
      <c r="A719" s="52"/>
      <c r="B719" s="52"/>
      <c r="C719" s="52"/>
      <c r="D719" s="52"/>
      <c r="E719" s="52"/>
      <c r="F719" s="52"/>
      <c r="G719" s="53"/>
      <c r="H719" s="52"/>
      <c r="I719" s="68"/>
      <c r="J719" s="58"/>
      <c r="K719" s="58"/>
      <c r="L719" s="52"/>
      <c r="M719" s="52"/>
      <c r="N719" s="52"/>
      <c r="O719" s="59"/>
      <c r="P719" s="60"/>
      <c r="Q719" s="52"/>
      <c r="R719" s="52"/>
      <c r="S719" s="61"/>
      <c r="T719" s="61"/>
      <c r="U719" s="61"/>
      <c r="V719" s="61"/>
      <c r="W719" s="61"/>
      <c r="X719" s="61"/>
      <c r="Y719" s="61"/>
      <c r="Z719" s="61"/>
      <c r="AA719" s="61"/>
      <c r="AB719" s="62"/>
      <c r="AC719" s="61"/>
      <c r="AD719" s="61"/>
      <c r="AE719" s="61"/>
      <c r="AF719" s="61"/>
      <c r="AG719" s="61"/>
      <c r="AH719" s="61"/>
      <c r="AI719" s="63"/>
      <c r="AJ719" s="63"/>
      <c r="AK719" s="63"/>
      <c r="AL719" s="63"/>
      <c r="AM719" s="63"/>
      <c r="AN719" s="63"/>
      <c r="AO719" s="63"/>
    </row>
    <row r="720" spans="1:41" ht="15">
      <c r="A720" s="52"/>
      <c r="B720" s="52"/>
      <c r="C720" s="52"/>
      <c r="D720" s="52"/>
      <c r="E720" s="52"/>
      <c r="F720" s="52"/>
      <c r="G720" s="53"/>
      <c r="H720" s="52"/>
      <c r="I720" s="68"/>
      <c r="J720" s="58"/>
      <c r="K720" s="58"/>
      <c r="L720" s="52"/>
      <c r="M720" s="52"/>
      <c r="N720" s="52"/>
      <c r="O720" s="59"/>
      <c r="P720" s="60"/>
      <c r="Q720" s="52"/>
      <c r="R720" s="52"/>
      <c r="S720" s="61"/>
      <c r="T720" s="61"/>
      <c r="U720" s="61"/>
      <c r="V720" s="61"/>
      <c r="W720" s="61"/>
      <c r="X720" s="61"/>
      <c r="Y720" s="61"/>
      <c r="Z720" s="61"/>
      <c r="AA720" s="61"/>
      <c r="AB720" s="62"/>
      <c r="AC720" s="61"/>
      <c r="AD720" s="61"/>
      <c r="AE720" s="61"/>
      <c r="AF720" s="61"/>
      <c r="AG720" s="61"/>
      <c r="AH720" s="61"/>
      <c r="AI720" s="63"/>
      <c r="AJ720" s="63"/>
      <c r="AK720" s="63"/>
      <c r="AL720" s="63"/>
      <c r="AM720" s="63"/>
      <c r="AN720" s="63"/>
      <c r="AO720" s="63"/>
    </row>
    <row r="721" spans="1:41" ht="15">
      <c r="A721" s="52"/>
      <c r="B721" s="52"/>
      <c r="C721" s="52"/>
      <c r="D721" s="52"/>
      <c r="E721" s="52"/>
      <c r="F721" s="52"/>
      <c r="G721" s="53"/>
      <c r="H721" s="52"/>
      <c r="I721" s="68"/>
      <c r="J721" s="58"/>
      <c r="K721" s="58"/>
      <c r="L721" s="52"/>
      <c r="M721" s="52"/>
      <c r="N721" s="52"/>
      <c r="O721" s="59"/>
      <c r="P721" s="60"/>
      <c r="Q721" s="52"/>
      <c r="R721" s="52"/>
      <c r="S721" s="61"/>
      <c r="T721" s="61"/>
      <c r="U721" s="61"/>
      <c r="V721" s="61"/>
      <c r="W721" s="61"/>
      <c r="X721" s="61"/>
      <c r="Y721" s="61"/>
      <c r="Z721" s="61"/>
      <c r="AA721" s="61"/>
      <c r="AB721" s="62"/>
      <c r="AC721" s="61"/>
      <c r="AD721" s="61"/>
      <c r="AE721" s="61"/>
      <c r="AF721" s="61"/>
      <c r="AG721" s="61"/>
      <c r="AH721" s="61"/>
      <c r="AI721" s="63"/>
      <c r="AJ721" s="63"/>
      <c r="AK721" s="63"/>
      <c r="AL721" s="63"/>
      <c r="AM721" s="63"/>
      <c r="AN721" s="63"/>
      <c r="AO721" s="63"/>
    </row>
    <row r="722" spans="1:41" ht="15">
      <c r="A722" s="52"/>
      <c r="B722" s="52"/>
      <c r="C722" s="52"/>
      <c r="D722" s="52"/>
      <c r="E722" s="52"/>
      <c r="F722" s="52"/>
      <c r="G722" s="53"/>
      <c r="H722" s="52"/>
      <c r="I722" s="68"/>
      <c r="J722" s="58"/>
      <c r="K722" s="58"/>
      <c r="L722" s="52"/>
      <c r="M722" s="52"/>
      <c r="N722" s="52"/>
      <c r="O722" s="59"/>
      <c r="P722" s="60"/>
      <c r="Q722" s="52"/>
      <c r="R722" s="52"/>
      <c r="S722" s="61"/>
      <c r="T722" s="61"/>
      <c r="U722" s="61"/>
      <c r="V722" s="61"/>
      <c r="W722" s="61"/>
      <c r="X722" s="61"/>
      <c r="Y722" s="61"/>
      <c r="Z722" s="61"/>
      <c r="AA722" s="61"/>
      <c r="AB722" s="62"/>
      <c r="AC722" s="61"/>
      <c r="AD722" s="61"/>
      <c r="AE722" s="61"/>
      <c r="AF722" s="61"/>
      <c r="AG722" s="61"/>
      <c r="AH722" s="61"/>
      <c r="AI722" s="63"/>
      <c r="AJ722" s="63"/>
      <c r="AK722" s="63"/>
      <c r="AL722" s="63"/>
      <c r="AM722" s="63"/>
      <c r="AN722" s="63"/>
      <c r="AO722" s="63"/>
    </row>
    <row r="723" spans="1:41" ht="15">
      <c r="A723" s="52"/>
      <c r="B723" s="52"/>
      <c r="C723" s="52"/>
      <c r="D723" s="52"/>
      <c r="E723" s="52"/>
      <c r="F723" s="52"/>
      <c r="G723" s="53"/>
      <c r="H723" s="52"/>
      <c r="I723" s="68"/>
      <c r="J723" s="58"/>
      <c r="K723" s="58"/>
      <c r="L723" s="52"/>
      <c r="M723" s="52"/>
      <c r="N723" s="52"/>
      <c r="O723" s="59"/>
      <c r="P723" s="60"/>
      <c r="Q723" s="52"/>
      <c r="R723" s="52"/>
      <c r="S723" s="61"/>
      <c r="T723" s="61"/>
      <c r="U723" s="61"/>
      <c r="V723" s="61"/>
      <c r="W723" s="61"/>
      <c r="X723" s="61"/>
      <c r="Y723" s="61"/>
      <c r="Z723" s="61"/>
      <c r="AA723" s="61"/>
      <c r="AB723" s="62"/>
      <c r="AC723" s="61"/>
      <c r="AD723" s="61"/>
      <c r="AE723" s="61"/>
      <c r="AF723" s="61"/>
      <c r="AG723" s="61"/>
      <c r="AH723" s="61"/>
      <c r="AI723" s="63"/>
      <c r="AJ723" s="63"/>
      <c r="AK723" s="63"/>
      <c r="AL723" s="63"/>
      <c r="AM723" s="63"/>
      <c r="AN723" s="63"/>
      <c r="AO723" s="63"/>
    </row>
    <row r="724" spans="1:41" ht="15">
      <c r="A724" s="52"/>
      <c r="B724" s="52"/>
      <c r="C724" s="52"/>
      <c r="D724" s="52"/>
      <c r="E724" s="52"/>
      <c r="F724" s="52"/>
      <c r="G724" s="53"/>
      <c r="H724" s="52"/>
      <c r="I724" s="68"/>
      <c r="J724" s="58"/>
      <c r="K724" s="58"/>
      <c r="L724" s="52"/>
      <c r="M724" s="52"/>
      <c r="N724" s="52"/>
      <c r="O724" s="59"/>
      <c r="P724" s="60"/>
      <c r="Q724" s="52"/>
      <c r="R724" s="52"/>
      <c r="S724" s="61"/>
      <c r="T724" s="61"/>
      <c r="U724" s="61"/>
      <c r="V724" s="61"/>
      <c r="W724" s="61"/>
      <c r="X724" s="61"/>
      <c r="Y724" s="61"/>
      <c r="Z724" s="61"/>
      <c r="AA724" s="61"/>
      <c r="AB724" s="62"/>
      <c r="AC724" s="61"/>
      <c r="AD724" s="61"/>
      <c r="AE724" s="61"/>
      <c r="AF724" s="61"/>
      <c r="AG724" s="61"/>
      <c r="AH724" s="61"/>
      <c r="AI724" s="63"/>
      <c r="AJ724" s="63"/>
      <c r="AK724" s="63"/>
      <c r="AL724" s="63"/>
      <c r="AM724" s="63"/>
      <c r="AN724" s="63"/>
      <c r="AO724" s="63"/>
    </row>
    <row r="725" spans="1:41" ht="15">
      <c r="A725" s="52"/>
      <c r="B725" s="52"/>
      <c r="C725" s="52"/>
      <c r="D725" s="52"/>
      <c r="E725" s="52"/>
      <c r="F725" s="52"/>
      <c r="G725" s="53"/>
      <c r="H725" s="52"/>
      <c r="I725" s="68"/>
      <c r="J725" s="58"/>
      <c r="K725" s="58"/>
      <c r="L725" s="52"/>
      <c r="M725" s="52"/>
      <c r="N725" s="52"/>
      <c r="O725" s="59"/>
      <c r="P725" s="60"/>
      <c r="Q725" s="52"/>
      <c r="R725" s="52"/>
      <c r="S725" s="61"/>
      <c r="T725" s="61"/>
      <c r="U725" s="61"/>
      <c r="V725" s="61"/>
      <c r="W725" s="61"/>
      <c r="X725" s="61"/>
      <c r="Y725" s="61"/>
      <c r="Z725" s="61"/>
      <c r="AA725" s="61"/>
      <c r="AB725" s="62"/>
      <c r="AC725" s="61"/>
      <c r="AD725" s="61"/>
      <c r="AE725" s="61"/>
      <c r="AF725" s="61"/>
      <c r="AG725" s="61"/>
      <c r="AH725" s="61"/>
      <c r="AI725" s="63"/>
      <c r="AJ725" s="63"/>
      <c r="AK725" s="63"/>
      <c r="AL725" s="63"/>
      <c r="AM725" s="63"/>
      <c r="AN725" s="63"/>
      <c r="AO725" s="63"/>
    </row>
    <row r="726" spans="1:41" ht="15">
      <c r="A726" s="52"/>
      <c r="B726" s="52"/>
      <c r="C726" s="52"/>
      <c r="D726" s="52"/>
      <c r="E726" s="52"/>
      <c r="F726" s="52"/>
      <c r="G726" s="53"/>
      <c r="H726" s="52"/>
      <c r="I726" s="68"/>
      <c r="J726" s="58"/>
      <c r="K726" s="58"/>
      <c r="L726" s="52"/>
      <c r="M726" s="52"/>
      <c r="N726" s="52"/>
      <c r="O726" s="59"/>
      <c r="P726" s="60"/>
      <c r="Q726" s="52"/>
      <c r="R726" s="52"/>
      <c r="S726" s="61"/>
      <c r="T726" s="61"/>
      <c r="U726" s="61"/>
      <c r="V726" s="61"/>
      <c r="W726" s="61"/>
      <c r="X726" s="61"/>
      <c r="Y726" s="61"/>
      <c r="Z726" s="61"/>
      <c r="AA726" s="61"/>
      <c r="AB726" s="62"/>
      <c r="AC726" s="61"/>
      <c r="AD726" s="61"/>
      <c r="AE726" s="61"/>
      <c r="AF726" s="61"/>
      <c r="AG726" s="61"/>
      <c r="AH726" s="61"/>
      <c r="AI726" s="63"/>
      <c r="AJ726" s="63"/>
      <c r="AK726" s="63"/>
      <c r="AL726" s="63"/>
      <c r="AM726" s="63"/>
      <c r="AN726" s="63"/>
      <c r="AO726" s="63"/>
    </row>
    <row r="727" spans="1:41" ht="15">
      <c r="A727" s="52"/>
      <c r="B727" s="52"/>
      <c r="C727" s="52"/>
      <c r="D727" s="52"/>
      <c r="E727" s="52"/>
      <c r="F727" s="52"/>
      <c r="G727" s="53"/>
      <c r="H727" s="52"/>
      <c r="I727" s="68"/>
      <c r="J727" s="58"/>
      <c r="K727" s="58"/>
      <c r="L727" s="52"/>
      <c r="M727" s="52"/>
      <c r="N727" s="52"/>
      <c r="O727" s="59"/>
      <c r="P727" s="60"/>
      <c r="Q727" s="52"/>
      <c r="R727" s="52"/>
      <c r="S727" s="61"/>
      <c r="T727" s="61"/>
      <c r="U727" s="61"/>
      <c r="V727" s="61"/>
      <c r="W727" s="61"/>
      <c r="X727" s="61"/>
      <c r="Y727" s="61"/>
      <c r="Z727" s="61"/>
      <c r="AA727" s="61"/>
      <c r="AB727" s="62"/>
      <c r="AC727" s="61"/>
      <c r="AD727" s="61"/>
      <c r="AE727" s="61"/>
      <c r="AF727" s="61"/>
      <c r="AG727" s="61"/>
      <c r="AH727" s="61"/>
      <c r="AI727" s="63"/>
      <c r="AJ727" s="63"/>
      <c r="AK727" s="63"/>
      <c r="AL727" s="63"/>
      <c r="AM727" s="63"/>
      <c r="AN727" s="63"/>
      <c r="AO727" s="63"/>
    </row>
    <row r="728" spans="1:41" ht="15">
      <c r="A728" s="52"/>
      <c r="B728" s="52"/>
      <c r="C728" s="52"/>
      <c r="D728" s="52"/>
      <c r="E728" s="52"/>
      <c r="F728" s="52"/>
      <c r="G728" s="53"/>
      <c r="H728" s="52"/>
      <c r="I728" s="68"/>
      <c r="J728" s="58"/>
      <c r="K728" s="58"/>
      <c r="L728" s="52"/>
      <c r="M728" s="52"/>
      <c r="N728" s="52"/>
      <c r="O728" s="59"/>
      <c r="P728" s="60"/>
      <c r="Q728" s="52"/>
      <c r="R728" s="52"/>
      <c r="S728" s="61"/>
      <c r="T728" s="61"/>
      <c r="U728" s="61"/>
      <c r="V728" s="61"/>
      <c r="W728" s="61"/>
      <c r="X728" s="61"/>
      <c r="Y728" s="61"/>
      <c r="Z728" s="61"/>
      <c r="AA728" s="61"/>
      <c r="AB728" s="62"/>
      <c r="AC728" s="61"/>
      <c r="AD728" s="61"/>
      <c r="AE728" s="61"/>
      <c r="AF728" s="61"/>
      <c r="AG728" s="61"/>
      <c r="AH728" s="61"/>
      <c r="AI728" s="63"/>
      <c r="AJ728" s="63"/>
      <c r="AK728" s="63"/>
      <c r="AL728" s="63"/>
      <c r="AM728" s="63"/>
      <c r="AN728" s="63"/>
      <c r="AO728" s="63"/>
    </row>
    <row r="729" spans="1:41" ht="15">
      <c r="A729" s="52"/>
      <c r="B729" s="52"/>
      <c r="C729" s="52"/>
      <c r="D729" s="52"/>
      <c r="E729" s="52"/>
      <c r="F729" s="52"/>
      <c r="G729" s="53"/>
      <c r="H729" s="52"/>
      <c r="I729" s="68"/>
      <c r="J729" s="58"/>
      <c r="K729" s="58"/>
      <c r="L729" s="52"/>
      <c r="M729" s="52"/>
      <c r="N729" s="52"/>
      <c r="O729" s="59"/>
      <c r="P729" s="60"/>
      <c r="Q729" s="52"/>
      <c r="R729" s="52"/>
      <c r="S729" s="61"/>
      <c r="T729" s="61"/>
      <c r="U729" s="61"/>
      <c r="V729" s="61"/>
      <c r="W729" s="61"/>
      <c r="X729" s="61"/>
      <c r="Y729" s="61"/>
      <c r="Z729" s="61"/>
      <c r="AA729" s="61"/>
      <c r="AB729" s="62"/>
      <c r="AC729" s="61"/>
      <c r="AD729" s="61"/>
      <c r="AE729" s="61"/>
      <c r="AF729" s="61"/>
      <c r="AG729" s="61"/>
      <c r="AH729" s="61"/>
      <c r="AI729" s="63"/>
      <c r="AJ729" s="63"/>
      <c r="AK729" s="63"/>
      <c r="AL729" s="63"/>
      <c r="AM729" s="63"/>
      <c r="AN729" s="63"/>
      <c r="AO729" s="63"/>
    </row>
    <row r="730" spans="1:41" ht="15">
      <c r="A730" s="52"/>
      <c r="B730" s="52"/>
      <c r="C730" s="52"/>
      <c r="D730" s="52"/>
      <c r="E730" s="52"/>
      <c r="F730" s="52"/>
      <c r="G730" s="53"/>
      <c r="H730" s="52"/>
      <c r="I730" s="68"/>
      <c r="J730" s="58"/>
      <c r="K730" s="58"/>
      <c r="L730" s="52"/>
      <c r="M730" s="52"/>
      <c r="N730" s="52"/>
      <c r="O730" s="59"/>
      <c r="P730" s="60"/>
      <c r="Q730" s="52"/>
      <c r="R730" s="52"/>
      <c r="S730" s="61"/>
      <c r="T730" s="61"/>
      <c r="U730" s="61"/>
      <c r="V730" s="61"/>
      <c r="W730" s="61"/>
      <c r="X730" s="61"/>
      <c r="Y730" s="61"/>
      <c r="Z730" s="61"/>
      <c r="AA730" s="61"/>
      <c r="AB730" s="62"/>
      <c r="AC730" s="61"/>
      <c r="AD730" s="61"/>
      <c r="AE730" s="61"/>
      <c r="AF730" s="61"/>
      <c r="AG730" s="61"/>
      <c r="AH730" s="61"/>
      <c r="AI730" s="63"/>
      <c r="AJ730" s="63"/>
      <c r="AK730" s="63"/>
      <c r="AL730" s="63"/>
      <c r="AM730" s="63"/>
      <c r="AN730" s="63"/>
      <c r="AO730" s="63"/>
    </row>
    <row r="731" spans="1:41" ht="15">
      <c r="A731" s="52"/>
      <c r="B731" s="52"/>
      <c r="C731" s="52"/>
      <c r="D731" s="52"/>
      <c r="E731" s="52"/>
      <c r="F731" s="52"/>
      <c r="G731" s="53"/>
      <c r="H731" s="52"/>
      <c r="I731" s="68"/>
      <c r="J731" s="58"/>
      <c r="K731" s="58"/>
      <c r="L731" s="52"/>
      <c r="M731" s="52"/>
      <c r="N731" s="52"/>
      <c r="O731" s="59"/>
      <c r="P731" s="60"/>
      <c r="Q731" s="52"/>
      <c r="R731" s="52"/>
      <c r="S731" s="61"/>
      <c r="T731" s="61"/>
      <c r="U731" s="61"/>
      <c r="V731" s="61"/>
      <c r="W731" s="61"/>
      <c r="X731" s="61"/>
      <c r="Y731" s="61"/>
      <c r="Z731" s="61"/>
      <c r="AA731" s="61"/>
      <c r="AB731" s="62"/>
      <c r="AC731" s="61"/>
      <c r="AD731" s="61"/>
      <c r="AE731" s="61"/>
      <c r="AF731" s="61"/>
      <c r="AG731" s="61"/>
      <c r="AH731" s="61"/>
      <c r="AI731" s="63"/>
      <c r="AJ731" s="63"/>
      <c r="AK731" s="63"/>
      <c r="AL731" s="63"/>
      <c r="AM731" s="63"/>
      <c r="AN731" s="63"/>
      <c r="AO731" s="63"/>
    </row>
    <row r="732" spans="1:41" ht="15">
      <c r="A732" s="52"/>
      <c r="B732" s="52"/>
      <c r="C732" s="52"/>
      <c r="D732" s="52"/>
      <c r="E732" s="52"/>
      <c r="F732" s="52"/>
      <c r="G732" s="53"/>
      <c r="H732" s="52"/>
      <c r="I732" s="68"/>
      <c r="J732" s="58"/>
      <c r="K732" s="58"/>
      <c r="L732" s="52"/>
      <c r="M732" s="52"/>
      <c r="N732" s="52"/>
      <c r="O732" s="59"/>
      <c r="P732" s="60"/>
      <c r="Q732" s="52"/>
      <c r="R732" s="52"/>
      <c r="S732" s="61"/>
      <c r="T732" s="61"/>
      <c r="U732" s="61"/>
      <c r="V732" s="61"/>
      <c r="W732" s="61"/>
      <c r="X732" s="61"/>
      <c r="Y732" s="61"/>
      <c r="Z732" s="61"/>
      <c r="AA732" s="61"/>
      <c r="AB732" s="62"/>
      <c r="AC732" s="61"/>
      <c r="AD732" s="61"/>
      <c r="AE732" s="61"/>
      <c r="AF732" s="61"/>
      <c r="AG732" s="61"/>
      <c r="AH732" s="61"/>
      <c r="AI732" s="63"/>
      <c r="AJ732" s="63"/>
      <c r="AK732" s="63"/>
      <c r="AL732" s="63"/>
      <c r="AM732" s="63"/>
      <c r="AN732" s="63"/>
      <c r="AO732" s="63"/>
    </row>
    <row r="733" spans="1:41" ht="15">
      <c r="A733" s="52"/>
      <c r="B733" s="52"/>
      <c r="C733" s="52"/>
      <c r="D733" s="52"/>
      <c r="E733" s="52"/>
      <c r="F733" s="52"/>
      <c r="G733" s="53"/>
      <c r="H733" s="52"/>
      <c r="I733" s="68"/>
      <c r="J733" s="58"/>
      <c r="K733" s="58"/>
      <c r="L733" s="52"/>
      <c r="M733" s="52"/>
      <c r="N733" s="52"/>
      <c r="O733" s="59"/>
      <c r="P733" s="60"/>
      <c r="Q733" s="52"/>
      <c r="R733" s="52"/>
      <c r="S733" s="61"/>
      <c r="T733" s="61"/>
      <c r="U733" s="61"/>
      <c r="V733" s="61"/>
      <c r="W733" s="61"/>
      <c r="X733" s="61"/>
      <c r="Y733" s="61"/>
      <c r="Z733" s="61"/>
      <c r="AA733" s="61"/>
      <c r="AB733" s="62"/>
      <c r="AC733" s="61"/>
      <c r="AD733" s="61"/>
      <c r="AE733" s="61"/>
      <c r="AF733" s="61"/>
      <c r="AG733" s="61"/>
      <c r="AH733" s="61"/>
      <c r="AI733" s="63"/>
      <c r="AJ733" s="63"/>
      <c r="AK733" s="63"/>
      <c r="AL733" s="63"/>
      <c r="AM733" s="63"/>
      <c r="AN733" s="63"/>
      <c r="AO733" s="63"/>
    </row>
    <row r="734" spans="1:41" ht="15">
      <c r="A734" s="52"/>
      <c r="B734" s="52"/>
      <c r="C734" s="52"/>
      <c r="D734" s="52"/>
      <c r="E734" s="52"/>
      <c r="F734" s="52"/>
      <c r="G734" s="53"/>
      <c r="H734" s="52"/>
      <c r="I734" s="68"/>
      <c r="J734" s="58"/>
      <c r="K734" s="58"/>
      <c r="L734" s="52"/>
      <c r="M734" s="52"/>
      <c r="N734" s="52"/>
      <c r="O734" s="59"/>
      <c r="P734" s="60"/>
      <c r="Q734" s="52"/>
      <c r="R734" s="52"/>
      <c r="S734" s="61"/>
      <c r="T734" s="61"/>
      <c r="U734" s="61"/>
      <c r="V734" s="61"/>
      <c r="W734" s="61"/>
      <c r="X734" s="61"/>
      <c r="Y734" s="61"/>
      <c r="Z734" s="61"/>
      <c r="AA734" s="61"/>
      <c r="AB734" s="62"/>
      <c r="AC734" s="61"/>
      <c r="AD734" s="61"/>
      <c r="AE734" s="61"/>
      <c r="AF734" s="61"/>
      <c r="AG734" s="61"/>
      <c r="AH734" s="61"/>
      <c r="AI734" s="63"/>
      <c r="AJ734" s="63"/>
      <c r="AK734" s="63"/>
      <c r="AL734" s="63"/>
      <c r="AM734" s="63"/>
      <c r="AN734" s="63"/>
      <c r="AO734" s="63"/>
    </row>
    <row r="735" spans="1:41" ht="15">
      <c r="A735" s="52"/>
      <c r="B735" s="52"/>
      <c r="C735" s="52"/>
      <c r="D735" s="52"/>
      <c r="E735" s="52"/>
      <c r="F735" s="52"/>
      <c r="G735" s="53"/>
      <c r="H735" s="52"/>
      <c r="I735" s="68"/>
      <c r="J735" s="58"/>
      <c r="K735" s="58"/>
      <c r="L735" s="52"/>
      <c r="M735" s="52"/>
      <c r="N735" s="52"/>
      <c r="O735" s="59"/>
      <c r="P735" s="60"/>
      <c r="Q735" s="52"/>
      <c r="R735" s="52"/>
      <c r="S735" s="61"/>
      <c r="T735" s="61"/>
      <c r="U735" s="61"/>
      <c r="V735" s="61"/>
      <c r="W735" s="61"/>
      <c r="X735" s="61"/>
      <c r="Y735" s="61"/>
      <c r="Z735" s="61"/>
      <c r="AA735" s="61"/>
      <c r="AB735" s="62"/>
      <c r="AC735" s="61"/>
      <c r="AD735" s="61"/>
      <c r="AE735" s="61"/>
      <c r="AF735" s="61"/>
      <c r="AG735" s="61"/>
      <c r="AH735" s="61"/>
      <c r="AI735" s="63"/>
      <c r="AJ735" s="63"/>
      <c r="AK735" s="63"/>
      <c r="AL735" s="63"/>
      <c r="AM735" s="63"/>
      <c r="AN735" s="63"/>
      <c r="AO735" s="63"/>
    </row>
    <row r="736" spans="1:41" ht="15">
      <c r="A736" s="52"/>
      <c r="B736" s="52"/>
      <c r="C736" s="52"/>
      <c r="D736" s="52"/>
      <c r="E736" s="52"/>
      <c r="F736" s="52"/>
      <c r="G736" s="53"/>
      <c r="H736" s="52"/>
      <c r="I736" s="68"/>
      <c r="J736" s="58"/>
      <c r="K736" s="58"/>
      <c r="L736" s="52"/>
      <c r="M736" s="52"/>
      <c r="N736" s="52"/>
      <c r="O736" s="59"/>
      <c r="P736" s="60"/>
      <c r="Q736" s="52"/>
      <c r="R736" s="52"/>
      <c r="S736" s="61"/>
      <c r="T736" s="61"/>
      <c r="U736" s="61"/>
      <c r="V736" s="61"/>
      <c r="W736" s="61"/>
      <c r="X736" s="61"/>
      <c r="Y736" s="61"/>
      <c r="Z736" s="61"/>
      <c r="AA736" s="61"/>
      <c r="AB736" s="62"/>
      <c r="AC736" s="61"/>
      <c r="AD736" s="61"/>
      <c r="AE736" s="61"/>
      <c r="AF736" s="61"/>
      <c r="AG736" s="61"/>
      <c r="AH736" s="61"/>
      <c r="AI736" s="63"/>
      <c r="AJ736" s="63"/>
      <c r="AK736" s="63"/>
      <c r="AL736" s="63"/>
      <c r="AM736" s="63"/>
      <c r="AN736" s="63"/>
      <c r="AO736" s="63"/>
    </row>
    <row r="737" spans="1:41" ht="15">
      <c r="A737" s="52"/>
      <c r="B737" s="52"/>
      <c r="C737" s="52"/>
      <c r="D737" s="52"/>
      <c r="E737" s="52"/>
      <c r="F737" s="52"/>
      <c r="G737" s="53"/>
      <c r="H737" s="52"/>
      <c r="I737" s="68"/>
      <c r="J737" s="58"/>
      <c r="K737" s="58"/>
      <c r="L737" s="52"/>
      <c r="M737" s="52"/>
      <c r="N737" s="52"/>
      <c r="O737" s="59"/>
      <c r="P737" s="60"/>
      <c r="Q737" s="52"/>
      <c r="R737" s="52"/>
      <c r="S737" s="61"/>
      <c r="T737" s="61"/>
      <c r="U737" s="61"/>
      <c r="V737" s="61"/>
      <c r="W737" s="61"/>
      <c r="X737" s="61"/>
      <c r="Y737" s="61"/>
      <c r="Z737" s="61"/>
      <c r="AA737" s="61"/>
      <c r="AB737" s="62"/>
      <c r="AC737" s="61"/>
      <c r="AD737" s="61"/>
      <c r="AE737" s="61"/>
      <c r="AF737" s="61"/>
      <c r="AG737" s="61"/>
      <c r="AH737" s="61"/>
      <c r="AI737" s="63"/>
      <c r="AJ737" s="63"/>
      <c r="AK737" s="63"/>
      <c r="AL737" s="63"/>
      <c r="AM737" s="63"/>
      <c r="AN737" s="63"/>
      <c r="AO737" s="63"/>
    </row>
    <row r="738" spans="1:41" ht="15">
      <c r="A738" s="52"/>
      <c r="B738" s="52"/>
      <c r="C738" s="52"/>
      <c r="D738" s="52"/>
      <c r="E738" s="52"/>
      <c r="F738" s="52"/>
      <c r="G738" s="53"/>
      <c r="H738" s="52"/>
      <c r="I738" s="68"/>
      <c r="J738" s="58"/>
      <c r="K738" s="58"/>
      <c r="L738" s="52"/>
      <c r="M738" s="52"/>
      <c r="N738" s="52"/>
      <c r="O738" s="59"/>
      <c r="P738" s="60"/>
      <c r="Q738" s="52"/>
      <c r="R738" s="52"/>
      <c r="S738" s="61"/>
      <c r="T738" s="61"/>
      <c r="U738" s="61"/>
      <c r="V738" s="61"/>
      <c r="W738" s="61"/>
      <c r="X738" s="61"/>
      <c r="Y738" s="61"/>
      <c r="Z738" s="61"/>
      <c r="AA738" s="61"/>
      <c r="AB738" s="62"/>
      <c r="AC738" s="61"/>
      <c r="AD738" s="61"/>
      <c r="AE738" s="61"/>
      <c r="AF738" s="61"/>
      <c r="AG738" s="61"/>
      <c r="AH738" s="61"/>
      <c r="AI738" s="63"/>
      <c r="AJ738" s="63"/>
      <c r="AK738" s="63"/>
      <c r="AL738" s="63"/>
      <c r="AM738" s="63"/>
      <c r="AN738" s="63"/>
      <c r="AO738" s="63"/>
    </row>
    <row r="739" spans="1:41" ht="15">
      <c r="A739" s="52"/>
      <c r="B739" s="52"/>
      <c r="C739" s="52"/>
      <c r="D739" s="52"/>
      <c r="E739" s="52"/>
      <c r="F739" s="52"/>
      <c r="G739" s="53"/>
      <c r="H739" s="52"/>
      <c r="I739" s="68"/>
      <c r="J739" s="58"/>
      <c r="K739" s="58"/>
      <c r="L739" s="52"/>
      <c r="M739" s="52"/>
      <c r="N739" s="52"/>
      <c r="O739" s="59"/>
      <c r="P739" s="60"/>
      <c r="Q739" s="52"/>
      <c r="R739" s="52"/>
      <c r="S739" s="61"/>
      <c r="T739" s="61"/>
      <c r="U739" s="61"/>
      <c r="V739" s="61"/>
      <c r="W739" s="61"/>
      <c r="X739" s="61"/>
      <c r="Y739" s="61"/>
      <c r="Z739" s="61"/>
      <c r="AA739" s="61"/>
      <c r="AB739" s="62"/>
      <c r="AC739" s="61"/>
      <c r="AD739" s="61"/>
      <c r="AE739" s="61"/>
      <c r="AF739" s="61"/>
      <c r="AG739" s="61"/>
      <c r="AH739" s="61"/>
      <c r="AI739" s="63"/>
      <c r="AJ739" s="63"/>
      <c r="AK739" s="63"/>
      <c r="AL739" s="63"/>
      <c r="AM739" s="63"/>
      <c r="AN739" s="63"/>
      <c r="AO739" s="63"/>
    </row>
    <row r="740" spans="1:41" ht="15">
      <c r="A740" s="52"/>
      <c r="B740" s="52"/>
      <c r="C740" s="52"/>
      <c r="D740" s="52"/>
      <c r="E740" s="52"/>
      <c r="F740" s="52"/>
      <c r="G740" s="53"/>
      <c r="H740" s="52"/>
      <c r="I740" s="68"/>
      <c r="J740" s="58"/>
      <c r="K740" s="58"/>
      <c r="L740" s="52"/>
      <c r="M740" s="52"/>
      <c r="N740" s="52"/>
      <c r="O740" s="59"/>
      <c r="P740" s="60"/>
      <c r="Q740" s="52"/>
      <c r="R740" s="52"/>
      <c r="S740" s="61"/>
      <c r="T740" s="61"/>
      <c r="U740" s="61"/>
      <c r="V740" s="61"/>
      <c r="W740" s="61"/>
      <c r="X740" s="61"/>
      <c r="Y740" s="61"/>
      <c r="Z740" s="61"/>
      <c r="AA740" s="61"/>
      <c r="AB740" s="62"/>
      <c r="AC740" s="61"/>
      <c r="AD740" s="61"/>
      <c r="AE740" s="61"/>
      <c r="AF740" s="61"/>
      <c r="AG740" s="61"/>
      <c r="AH740" s="61"/>
      <c r="AI740" s="63"/>
      <c r="AJ740" s="63"/>
      <c r="AK740" s="63"/>
      <c r="AL740" s="63"/>
      <c r="AM740" s="63"/>
      <c r="AN740" s="63"/>
      <c r="AO740" s="63"/>
    </row>
    <row r="741" spans="1:41" ht="15">
      <c r="A741" s="52"/>
      <c r="B741" s="52"/>
      <c r="C741" s="52"/>
      <c r="D741" s="52"/>
      <c r="E741" s="52"/>
      <c r="F741" s="52"/>
      <c r="G741" s="53"/>
      <c r="H741" s="52"/>
      <c r="I741" s="68"/>
      <c r="J741" s="58"/>
      <c r="K741" s="58"/>
      <c r="L741" s="52"/>
      <c r="M741" s="52"/>
      <c r="N741" s="52"/>
      <c r="O741" s="59"/>
      <c r="P741" s="60"/>
      <c r="Q741" s="52"/>
      <c r="R741" s="52"/>
      <c r="S741" s="61"/>
      <c r="T741" s="61"/>
      <c r="U741" s="61"/>
      <c r="V741" s="61"/>
      <c r="W741" s="61"/>
      <c r="X741" s="61"/>
      <c r="Y741" s="61"/>
      <c r="Z741" s="61"/>
      <c r="AA741" s="61"/>
      <c r="AB741" s="62"/>
      <c r="AC741" s="61"/>
      <c r="AD741" s="61"/>
      <c r="AE741" s="61"/>
      <c r="AF741" s="61"/>
      <c r="AG741" s="61"/>
      <c r="AH741" s="61"/>
      <c r="AI741" s="63"/>
      <c r="AJ741" s="63"/>
      <c r="AK741" s="63"/>
      <c r="AL741" s="63"/>
      <c r="AM741" s="63"/>
      <c r="AN741" s="63"/>
      <c r="AO741" s="63"/>
    </row>
    <row r="742" spans="1:41" ht="15">
      <c r="A742" s="52"/>
      <c r="B742" s="52"/>
      <c r="C742" s="52"/>
      <c r="D742" s="52"/>
      <c r="E742" s="52"/>
      <c r="F742" s="52"/>
      <c r="G742" s="53"/>
      <c r="H742" s="52"/>
      <c r="I742" s="68"/>
      <c r="J742" s="58"/>
      <c r="K742" s="58"/>
      <c r="L742" s="52"/>
      <c r="M742" s="52"/>
      <c r="N742" s="52"/>
      <c r="O742" s="59"/>
      <c r="P742" s="60"/>
      <c r="Q742" s="52"/>
      <c r="R742" s="52"/>
      <c r="S742" s="61"/>
      <c r="T742" s="61"/>
      <c r="U742" s="61"/>
      <c r="V742" s="61"/>
      <c r="W742" s="61"/>
      <c r="X742" s="61"/>
      <c r="Y742" s="61"/>
      <c r="Z742" s="61"/>
      <c r="AA742" s="61"/>
      <c r="AB742" s="62"/>
      <c r="AC742" s="61"/>
      <c r="AD742" s="61"/>
      <c r="AE742" s="61"/>
      <c r="AF742" s="61"/>
      <c r="AG742" s="61"/>
      <c r="AH742" s="61"/>
      <c r="AI742" s="63"/>
      <c r="AJ742" s="63"/>
      <c r="AK742" s="63"/>
      <c r="AL742" s="63"/>
      <c r="AM742" s="63"/>
      <c r="AN742" s="63"/>
      <c r="AO742" s="63"/>
    </row>
    <row r="743" spans="1:41" ht="15">
      <c r="A743" s="52"/>
      <c r="B743" s="52"/>
      <c r="C743" s="52"/>
      <c r="D743" s="52"/>
      <c r="E743" s="52"/>
      <c r="F743" s="52"/>
      <c r="G743" s="53"/>
      <c r="H743" s="52"/>
      <c r="I743" s="68"/>
      <c r="J743" s="58"/>
      <c r="K743" s="58"/>
      <c r="L743" s="52"/>
      <c r="M743" s="52"/>
      <c r="N743" s="52"/>
      <c r="O743" s="59"/>
      <c r="P743" s="60"/>
      <c r="Q743" s="52"/>
      <c r="R743" s="52"/>
      <c r="S743" s="61"/>
      <c r="T743" s="61"/>
      <c r="U743" s="61"/>
      <c r="V743" s="61"/>
      <c r="W743" s="61"/>
      <c r="X743" s="61"/>
      <c r="Y743" s="61"/>
      <c r="Z743" s="61"/>
      <c r="AA743" s="61"/>
      <c r="AB743" s="62"/>
      <c r="AC743" s="61"/>
      <c r="AD743" s="61"/>
      <c r="AE743" s="61"/>
      <c r="AF743" s="61"/>
      <c r="AG743" s="61"/>
      <c r="AH743" s="61"/>
      <c r="AI743" s="63"/>
      <c r="AJ743" s="63"/>
      <c r="AK743" s="63"/>
      <c r="AL743" s="63"/>
      <c r="AM743" s="63"/>
      <c r="AN743" s="63"/>
      <c r="AO743" s="63"/>
    </row>
    <row r="744" spans="1:41" ht="15">
      <c r="A744" s="52"/>
      <c r="B744" s="52"/>
      <c r="C744" s="52"/>
      <c r="D744" s="52"/>
      <c r="E744" s="52"/>
      <c r="F744" s="52"/>
      <c r="G744" s="53"/>
      <c r="H744" s="52"/>
      <c r="I744" s="68"/>
      <c r="J744" s="58"/>
      <c r="K744" s="58"/>
      <c r="L744" s="52"/>
      <c r="M744" s="52"/>
      <c r="N744" s="52"/>
      <c r="O744" s="59"/>
      <c r="P744" s="60"/>
      <c r="Q744" s="52"/>
      <c r="R744" s="52"/>
      <c r="S744" s="61"/>
      <c r="T744" s="61"/>
      <c r="U744" s="61"/>
      <c r="V744" s="61"/>
      <c r="W744" s="61"/>
      <c r="X744" s="61"/>
      <c r="Y744" s="61"/>
      <c r="Z744" s="61"/>
      <c r="AA744" s="61"/>
      <c r="AB744" s="62"/>
      <c r="AC744" s="61"/>
      <c r="AD744" s="61"/>
      <c r="AE744" s="61"/>
      <c r="AF744" s="61"/>
      <c r="AG744" s="61"/>
      <c r="AH744" s="61"/>
      <c r="AI744" s="63"/>
      <c r="AJ744" s="63"/>
      <c r="AK744" s="63"/>
      <c r="AL744" s="63"/>
      <c r="AM744" s="63"/>
      <c r="AN744" s="63"/>
      <c r="AO744" s="63"/>
    </row>
    <row r="745" spans="1:41" ht="15">
      <c r="A745" s="52"/>
      <c r="B745" s="52"/>
      <c r="C745" s="52"/>
      <c r="D745" s="52"/>
      <c r="E745" s="52"/>
      <c r="F745" s="52"/>
      <c r="G745" s="53"/>
      <c r="H745" s="52"/>
      <c r="I745" s="68"/>
      <c r="J745" s="58"/>
      <c r="K745" s="58"/>
      <c r="L745" s="52"/>
      <c r="M745" s="52"/>
      <c r="N745" s="52"/>
      <c r="O745" s="59"/>
      <c r="P745" s="60"/>
      <c r="Q745" s="52"/>
      <c r="R745" s="52"/>
      <c r="S745" s="61"/>
      <c r="T745" s="61"/>
      <c r="U745" s="61"/>
      <c r="V745" s="61"/>
      <c r="W745" s="61"/>
      <c r="X745" s="61"/>
      <c r="Y745" s="61"/>
      <c r="Z745" s="61"/>
      <c r="AA745" s="61"/>
      <c r="AB745" s="62"/>
      <c r="AC745" s="61"/>
      <c r="AD745" s="61"/>
      <c r="AE745" s="61"/>
      <c r="AF745" s="61"/>
      <c r="AG745" s="61"/>
      <c r="AH745" s="61"/>
      <c r="AI745" s="63"/>
      <c r="AJ745" s="63"/>
      <c r="AK745" s="63"/>
      <c r="AL745" s="63"/>
      <c r="AM745" s="63"/>
      <c r="AN745" s="63"/>
      <c r="AO745" s="63"/>
    </row>
    <row r="746" spans="1:41" ht="15">
      <c r="A746" s="52"/>
      <c r="B746" s="52"/>
      <c r="C746" s="52"/>
      <c r="D746" s="52"/>
      <c r="E746" s="52"/>
      <c r="F746" s="52"/>
      <c r="G746" s="53"/>
      <c r="H746" s="52"/>
      <c r="I746" s="68"/>
      <c r="J746" s="58"/>
      <c r="K746" s="58"/>
      <c r="L746" s="52"/>
      <c r="M746" s="52"/>
      <c r="N746" s="52"/>
      <c r="O746" s="59"/>
      <c r="P746" s="60"/>
      <c r="Q746" s="52"/>
      <c r="R746" s="52"/>
      <c r="S746" s="61"/>
      <c r="T746" s="61"/>
      <c r="U746" s="61"/>
      <c r="V746" s="61"/>
      <c r="W746" s="61"/>
      <c r="X746" s="61"/>
      <c r="Y746" s="61"/>
      <c r="Z746" s="61"/>
      <c r="AA746" s="61"/>
      <c r="AB746" s="62"/>
      <c r="AC746" s="61"/>
      <c r="AD746" s="61"/>
      <c r="AE746" s="61"/>
      <c r="AF746" s="61"/>
      <c r="AG746" s="61"/>
      <c r="AH746" s="61"/>
      <c r="AI746" s="63"/>
      <c r="AJ746" s="63"/>
      <c r="AK746" s="63"/>
      <c r="AL746" s="63"/>
      <c r="AM746" s="63"/>
      <c r="AN746" s="63"/>
      <c r="AO746" s="63"/>
    </row>
    <row r="747" spans="1:41" ht="15">
      <c r="A747" s="52"/>
      <c r="B747" s="52"/>
      <c r="C747" s="52"/>
      <c r="D747" s="52"/>
      <c r="E747" s="52"/>
      <c r="F747" s="52"/>
      <c r="G747" s="53"/>
      <c r="H747" s="52"/>
      <c r="I747" s="68"/>
      <c r="J747" s="58"/>
      <c r="K747" s="58"/>
      <c r="L747" s="52"/>
      <c r="M747" s="52"/>
      <c r="N747" s="52"/>
      <c r="O747" s="59"/>
      <c r="P747" s="60"/>
      <c r="Q747" s="52"/>
      <c r="R747" s="52"/>
      <c r="S747" s="61"/>
      <c r="T747" s="61"/>
      <c r="U747" s="61"/>
      <c r="V747" s="61"/>
      <c r="W747" s="61"/>
      <c r="X747" s="61"/>
      <c r="Y747" s="61"/>
      <c r="Z747" s="61"/>
      <c r="AA747" s="61"/>
      <c r="AB747" s="62"/>
      <c r="AC747" s="61"/>
      <c r="AD747" s="61"/>
      <c r="AE747" s="61"/>
      <c r="AF747" s="61"/>
      <c r="AG747" s="61"/>
      <c r="AH747" s="61"/>
      <c r="AI747" s="63"/>
      <c r="AJ747" s="63"/>
      <c r="AK747" s="63"/>
      <c r="AL747" s="63"/>
      <c r="AM747" s="63"/>
      <c r="AN747" s="63"/>
      <c r="AO747" s="63"/>
    </row>
    <row r="748" spans="1:41" ht="15">
      <c r="A748" s="52"/>
      <c r="B748" s="52"/>
      <c r="C748" s="52"/>
      <c r="D748" s="52"/>
      <c r="E748" s="52"/>
      <c r="F748" s="52"/>
      <c r="G748" s="53"/>
      <c r="H748" s="52"/>
      <c r="I748" s="68"/>
      <c r="J748" s="58"/>
      <c r="K748" s="58"/>
      <c r="L748" s="52"/>
      <c r="M748" s="52"/>
      <c r="N748" s="52"/>
      <c r="O748" s="59"/>
      <c r="P748" s="60"/>
      <c r="Q748" s="52"/>
      <c r="R748" s="52"/>
      <c r="S748" s="61"/>
      <c r="T748" s="61"/>
      <c r="U748" s="61"/>
      <c r="V748" s="61"/>
      <c r="W748" s="61"/>
      <c r="X748" s="61"/>
      <c r="Y748" s="61"/>
      <c r="Z748" s="61"/>
      <c r="AA748" s="61"/>
      <c r="AB748" s="62"/>
      <c r="AC748" s="61"/>
      <c r="AD748" s="61"/>
      <c r="AE748" s="61"/>
      <c r="AF748" s="61"/>
      <c r="AG748" s="61"/>
      <c r="AH748" s="61"/>
      <c r="AI748" s="63"/>
      <c r="AJ748" s="63"/>
      <c r="AK748" s="63"/>
      <c r="AL748" s="63"/>
      <c r="AM748" s="63"/>
      <c r="AN748" s="63"/>
      <c r="AO748" s="63"/>
    </row>
    <row r="749" spans="1:41" ht="15">
      <c r="A749" s="52"/>
      <c r="B749" s="52"/>
      <c r="C749" s="52"/>
      <c r="D749" s="52"/>
      <c r="E749" s="52"/>
      <c r="F749" s="52"/>
      <c r="G749" s="53"/>
      <c r="H749" s="52"/>
      <c r="I749" s="68"/>
      <c r="J749" s="58"/>
      <c r="K749" s="58"/>
      <c r="L749" s="52"/>
      <c r="M749" s="52"/>
      <c r="N749" s="52"/>
      <c r="O749" s="59"/>
      <c r="P749" s="60"/>
      <c r="Q749" s="52"/>
      <c r="R749" s="52"/>
      <c r="S749" s="61"/>
      <c r="T749" s="61"/>
      <c r="U749" s="61"/>
      <c r="V749" s="61"/>
      <c r="W749" s="61"/>
      <c r="X749" s="61"/>
      <c r="Y749" s="61"/>
      <c r="Z749" s="61"/>
      <c r="AA749" s="61"/>
      <c r="AB749" s="62"/>
      <c r="AC749" s="61"/>
      <c r="AD749" s="61"/>
      <c r="AE749" s="61"/>
      <c r="AF749" s="61"/>
      <c r="AG749" s="61"/>
      <c r="AH749" s="61"/>
      <c r="AI749" s="63"/>
      <c r="AJ749" s="63"/>
      <c r="AK749" s="63"/>
      <c r="AL749" s="63"/>
      <c r="AM749" s="63"/>
      <c r="AN749" s="63"/>
      <c r="AO749" s="63"/>
    </row>
    <row r="750" spans="1:41" ht="15">
      <c r="A750" s="52"/>
      <c r="B750" s="52"/>
      <c r="C750" s="52"/>
      <c r="D750" s="52"/>
      <c r="E750" s="52"/>
      <c r="F750" s="52"/>
      <c r="G750" s="53"/>
      <c r="H750" s="52"/>
      <c r="I750" s="68"/>
      <c r="J750" s="58"/>
      <c r="K750" s="58"/>
      <c r="L750" s="52"/>
      <c r="M750" s="52"/>
      <c r="N750" s="52"/>
      <c r="O750" s="59"/>
      <c r="P750" s="60"/>
      <c r="Q750" s="52"/>
      <c r="R750" s="52"/>
      <c r="S750" s="61"/>
      <c r="T750" s="61"/>
      <c r="U750" s="61"/>
      <c r="V750" s="61"/>
      <c r="W750" s="61"/>
      <c r="X750" s="61"/>
      <c r="Y750" s="61"/>
      <c r="Z750" s="61"/>
      <c r="AA750" s="61"/>
      <c r="AB750" s="62"/>
      <c r="AC750" s="61"/>
      <c r="AD750" s="61"/>
      <c r="AE750" s="61"/>
      <c r="AF750" s="61"/>
      <c r="AG750" s="61"/>
      <c r="AH750" s="61"/>
      <c r="AI750" s="63"/>
      <c r="AJ750" s="63"/>
      <c r="AK750" s="63"/>
      <c r="AL750" s="63"/>
      <c r="AM750" s="63"/>
      <c r="AN750" s="63"/>
      <c r="AO750" s="63"/>
    </row>
    <row r="751" spans="1:41" ht="15">
      <c r="A751" s="52"/>
      <c r="B751" s="52"/>
      <c r="C751" s="52"/>
      <c r="D751" s="52"/>
      <c r="E751" s="52"/>
      <c r="F751" s="52"/>
      <c r="G751" s="53"/>
      <c r="H751" s="52"/>
      <c r="I751" s="68"/>
      <c r="J751" s="58"/>
      <c r="K751" s="58"/>
      <c r="L751" s="52"/>
      <c r="M751" s="52"/>
      <c r="N751" s="52"/>
      <c r="O751" s="59"/>
      <c r="P751" s="60"/>
      <c r="Q751" s="52"/>
      <c r="R751" s="52"/>
      <c r="S751" s="61"/>
      <c r="T751" s="61"/>
      <c r="U751" s="61"/>
      <c r="V751" s="61"/>
      <c r="W751" s="61"/>
      <c r="X751" s="61"/>
      <c r="Y751" s="61"/>
      <c r="Z751" s="61"/>
      <c r="AA751" s="61"/>
      <c r="AB751" s="62"/>
      <c r="AC751" s="61"/>
      <c r="AD751" s="61"/>
      <c r="AE751" s="61"/>
      <c r="AF751" s="61"/>
      <c r="AG751" s="61"/>
      <c r="AH751" s="61"/>
      <c r="AI751" s="63"/>
      <c r="AJ751" s="63"/>
      <c r="AK751" s="63"/>
      <c r="AL751" s="63"/>
      <c r="AM751" s="63"/>
      <c r="AN751" s="63"/>
      <c r="AO751" s="63"/>
    </row>
    <row r="752" spans="1:41" ht="15">
      <c r="A752" s="52"/>
      <c r="B752" s="52"/>
      <c r="C752" s="52"/>
      <c r="D752" s="52"/>
      <c r="E752" s="52"/>
      <c r="F752" s="52"/>
      <c r="G752" s="53"/>
      <c r="H752" s="52"/>
      <c r="I752" s="68"/>
      <c r="J752" s="58"/>
      <c r="K752" s="58"/>
      <c r="L752" s="52"/>
      <c r="M752" s="52"/>
      <c r="N752" s="52"/>
      <c r="O752" s="59"/>
      <c r="P752" s="60"/>
      <c r="Q752" s="52"/>
      <c r="R752" s="52"/>
      <c r="S752" s="61"/>
      <c r="T752" s="61"/>
      <c r="U752" s="61"/>
      <c r="V752" s="61"/>
      <c r="W752" s="61"/>
      <c r="X752" s="61"/>
      <c r="Y752" s="61"/>
      <c r="Z752" s="61"/>
      <c r="AA752" s="61"/>
      <c r="AB752" s="62"/>
      <c r="AC752" s="61"/>
      <c r="AD752" s="61"/>
      <c r="AE752" s="61"/>
      <c r="AF752" s="61"/>
      <c r="AG752" s="61"/>
      <c r="AH752" s="61"/>
      <c r="AI752" s="63"/>
      <c r="AJ752" s="63"/>
      <c r="AK752" s="63"/>
      <c r="AL752" s="63"/>
      <c r="AM752" s="63"/>
      <c r="AN752" s="63"/>
      <c r="AO752" s="63"/>
    </row>
    <row r="753" spans="1:41" ht="15">
      <c r="A753" s="52"/>
      <c r="B753" s="52"/>
      <c r="C753" s="52"/>
      <c r="D753" s="52"/>
      <c r="E753" s="52"/>
      <c r="F753" s="52"/>
      <c r="G753" s="53"/>
      <c r="H753" s="52"/>
      <c r="I753" s="68"/>
      <c r="J753" s="58"/>
      <c r="K753" s="58"/>
      <c r="L753" s="52"/>
      <c r="M753" s="52"/>
      <c r="N753" s="52"/>
      <c r="O753" s="59"/>
      <c r="P753" s="60"/>
      <c r="Q753" s="52"/>
      <c r="R753" s="52"/>
      <c r="S753" s="61"/>
      <c r="T753" s="61"/>
      <c r="U753" s="61"/>
      <c r="V753" s="61"/>
      <c r="W753" s="61"/>
      <c r="X753" s="61"/>
      <c r="Y753" s="61"/>
      <c r="Z753" s="61"/>
      <c r="AA753" s="61"/>
      <c r="AB753" s="62"/>
      <c r="AC753" s="61"/>
      <c r="AD753" s="61"/>
      <c r="AE753" s="61"/>
      <c r="AF753" s="61"/>
      <c r="AG753" s="61"/>
      <c r="AH753" s="61"/>
      <c r="AI753" s="63"/>
      <c r="AJ753" s="63"/>
      <c r="AK753" s="63"/>
      <c r="AL753" s="63"/>
      <c r="AM753" s="63"/>
      <c r="AN753" s="63"/>
      <c r="AO753" s="63"/>
    </row>
    <row r="754" spans="1:41" ht="15">
      <c r="A754" s="52"/>
      <c r="B754" s="52"/>
      <c r="C754" s="52"/>
      <c r="D754" s="52"/>
      <c r="E754" s="52"/>
      <c r="F754" s="52"/>
      <c r="G754" s="53"/>
      <c r="H754" s="52"/>
      <c r="I754" s="68"/>
      <c r="J754" s="58"/>
      <c r="K754" s="58"/>
      <c r="L754" s="52"/>
      <c r="M754" s="52"/>
      <c r="N754" s="52"/>
      <c r="O754" s="59"/>
      <c r="P754" s="60"/>
      <c r="Q754" s="52"/>
      <c r="R754" s="52"/>
      <c r="S754" s="61"/>
      <c r="T754" s="61"/>
      <c r="U754" s="61"/>
      <c r="V754" s="61"/>
      <c r="W754" s="61"/>
      <c r="X754" s="61"/>
      <c r="Y754" s="61"/>
      <c r="Z754" s="61"/>
      <c r="AA754" s="61"/>
      <c r="AB754" s="62"/>
      <c r="AC754" s="61"/>
      <c r="AD754" s="61"/>
      <c r="AE754" s="61"/>
      <c r="AF754" s="61"/>
      <c r="AG754" s="61"/>
      <c r="AH754" s="61"/>
      <c r="AI754" s="63"/>
      <c r="AJ754" s="63"/>
      <c r="AK754" s="63"/>
      <c r="AL754" s="63"/>
      <c r="AM754" s="63"/>
      <c r="AN754" s="63"/>
      <c r="AO754" s="63"/>
    </row>
    <row r="755" spans="1:41" ht="15">
      <c r="A755" s="52"/>
      <c r="B755" s="52"/>
      <c r="C755" s="52"/>
      <c r="D755" s="52"/>
      <c r="E755" s="52"/>
      <c r="F755" s="52"/>
      <c r="G755" s="53"/>
      <c r="H755" s="52"/>
      <c r="I755" s="68"/>
      <c r="J755" s="58"/>
      <c r="K755" s="58"/>
      <c r="L755" s="52"/>
      <c r="M755" s="52"/>
      <c r="N755" s="52"/>
      <c r="O755" s="59"/>
      <c r="P755" s="60"/>
      <c r="Q755" s="52"/>
      <c r="R755" s="52"/>
      <c r="S755" s="61"/>
      <c r="T755" s="61"/>
      <c r="U755" s="61"/>
      <c r="V755" s="61"/>
      <c r="W755" s="61"/>
      <c r="X755" s="61"/>
      <c r="Y755" s="61"/>
      <c r="Z755" s="61"/>
      <c r="AA755" s="61"/>
      <c r="AB755" s="62"/>
      <c r="AC755" s="61"/>
      <c r="AD755" s="61"/>
      <c r="AE755" s="61"/>
      <c r="AF755" s="61"/>
      <c r="AG755" s="61"/>
      <c r="AH755" s="61"/>
      <c r="AI755" s="63"/>
      <c r="AJ755" s="63"/>
      <c r="AK755" s="63"/>
      <c r="AL755" s="63"/>
      <c r="AM755" s="63"/>
      <c r="AN755" s="63"/>
      <c r="AO755" s="63"/>
    </row>
    <row r="756" spans="1:41" ht="15">
      <c r="A756" s="52"/>
      <c r="B756" s="52"/>
      <c r="C756" s="52"/>
      <c r="D756" s="52"/>
      <c r="E756" s="52"/>
      <c r="F756" s="52"/>
      <c r="G756" s="53"/>
      <c r="H756" s="52"/>
      <c r="I756" s="68"/>
      <c r="J756" s="58"/>
      <c r="K756" s="58"/>
      <c r="L756" s="52"/>
      <c r="M756" s="52"/>
      <c r="N756" s="52"/>
      <c r="O756" s="59"/>
      <c r="P756" s="60"/>
      <c r="Q756" s="52"/>
      <c r="R756" s="52"/>
      <c r="S756" s="61"/>
      <c r="T756" s="61"/>
      <c r="U756" s="61"/>
      <c r="V756" s="61"/>
      <c r="W756" s="61"/>
      <c r="X756" s="61"/>
      <c r="Y756" s="61"/>
      <c r="Z756" s="61"/>
      <c r="AA756" s="61"/>
      <c r="AB756" s="62"/>
      <c r="AC756" s="61"/>
      <c r="AD756" s="61"/>
      <c r="AE756" s="61"/>
      <c r="AF756" s="61"/>
      <c r="AG756" s="61"/>
      <c r="AH756" s="61"/>
      <c r="AI756" s="63"/>
      <c r="AJ756" s="63"/>
      <c r="AK756" s="63"/>
      <c r="AL756" s="63"/>
      <c r="AM756" s="63"/>
      <c r="AN756" s="63"/>
      <c r="AO756" s="63"/>
    </row>
    <row r="757" spans="1:41" ht="15">
      <c r="A757" s="52"/>
      <c r="B757" s="52"/>
      <c r="C757" s="52"/>
      <c r="D757" s="52"/>
      <c r="E757" s="52"/>
      <c r="F757" s="52"/>
      <c r="G757" s="53"/>
      <c r="H757" s="52"/>
      <c r="I757" s="68"/>
      <c r="J757" s="58"/>
      <c r="K757" s="58"/>
      <c r="L757" s="52"/>
      <c r="M757" s="52"/>
      <c r="N757" s="52"/>
      <c r="O757" s="59"/>
      <c r="P757" s="60"/>
      <c r="Q757" s="52"/>
      <c r="R757" s="52"/>
      <c r="S757" s="61"/>
      <c r="T757" s="61"/>
      <c r="U757" s="61"/>
      <c r="V757" s="61"/>
      <c r="W757" s="61"/>
      <c r="X757" s="61"/>
      <c r="Y757" s="61"/>
      <c r="Z757" s="61"/>
      <c r="AA757" s="61"/>
      <c r="AB757" s="62"/>
      <c r="AC757" s="61"/>
      <c r="AD757" s="61"/>
      <c r="AE757" s="61"/>
      <c r="AF757" s="61"/>
      <c r="AG757" s="61"/>
      <c r="AH757" s="61"/>
      <c r="AI757" s="63"/>
      <c r="AJ757" s="63"/>
      <c r="AK757" s="63"/>
      <c r="AL757" s="63"/>
      <c r="AM757" s="63"/>
      <c r="AN757" s="63"/>
      <c r="AO757" s="63"/>
    </row>
    <row r="758" spans="1:41" ht="15">
      <c r="A758" s="52"/>
      <c r="B758" s="52"/>
      <c r="C758" s="52"/>
      <c r="D758" s="52"/>
      <c r="E758" s="52"/>
      <c r="F758" s="52"/>
      <c r="G758" s="53"/>
      <c r="H758" s="52"/>
      <c r="I758" s="68"/>
      <c r="J758" s="58"/>
      <c r="K758" s="58"/>
      <c r="L758" s="52"/>
      <c r="M758" s="52"/>
      <c r="N758" s="52"/>
      <c r="O758" s="59"/>
      <c r="P758" s="60"/>
      <c r="Q758" s="52"/>
      <c r="R758" s="52"/>
      <c r="S758" s="61"/>
      <c r="T758" s="61"/>
      <c r="U758" s="61"/>
      <c r="V758" s="61"/>
      <c r="W758" s="61"/>
      <c r="X758" s="61"/>
      <c r="Y758" s="61"/>
      <c r="Z758" s="61"/>
      <c r="AA758" s="61"/>
      <c r="AB758" s="62"/>
      <c r="AC758" s="61"/>
      <c r="AD758" s="61"/>
      <c r="AE758" s="61"/>
      <c r="AF758" s="61"/>
      <c r="AG758" s="61"/>
      <c r="AH758" s="61"/>
      <c r="AI758" s="63"/>
      <c r="AJ758" s="63"/>
      <c r="AK758" s="63"/>
      <c r="AL758" s="63"/>
      <c r="AM758" s="63"/>
      <c r="AN758" s="63"/>
      <c r="AO758" s="63"/>
    </row>
    <row r="759" spans="1:41" ht="15">
      <c r="A759" s="52"/>
      <c r="B759" s="52"/>
      <c r="C759" s="52"/>
      <c r="D759" s="52"/>
      <c r="E759" s="52"/>
      <c r="F759" s="52"/>
      <c r="G759" s="53"/>
      <c r="H759" s="52"/>
      <c r="I759" s="68"/>
      <c r="J759" s="58"/>
      <c r="K759" s="58"/>
      <c r="L759" s="52"/>
      <c r="M759" s="52"/>
      <c r="N759" s="52"/>
      <c r="O759" s="59"/>
      <c r="P759" s="60"/>
      <c r="Q759" s="52"/>
      <c r="R759" s="52"/>
      <c r="S759" s="61"/>
      <c r="T759" s="61"/>
      <c r="U759" s="61"/>
      <c r="V759" s="61"/>
      <c r="W759" s="61"/>
      <c r="X759" s="61"/>
      <c r="Y759" s="61"/>
      <c r="Z759" s="61"/>
      <c r="AA759" s="61"/>
      <c r="AB759" s="62"/>
      <c r="AC759" s="61"/>
      <c r="AD759" s="61"/>
      <c r="AE759" s="61"/>
      <c r="AF759" s="61"/>
      <c r="AG759" s="61"/>
      <c r="AH759" s="61"/>
      <c r="AI759" s="63"/>
      <c r="AJ759" s="63"/>
      <c r="AK759" s="63"/>
      <c r="AL759" s="63"/>
      <c r="AM759" s="63"/>
      <c r="AN759" s="63"/>
      <c r="AO759" s="63"/>
    </row>
    <row r="760" spans="1:41" ht="15">
      <c r="A760" s="52"/>
      <c r="B760" s="52"/>
      <c r="C760" s="52"/>
      <c r="D760" s="52"/>
      <c r="E760" s="52"/>
      <c r="F760" s="52"/>
      <c r="G760" s="53"/>
      <c r="H760" s="52"/>
      <c r="I760" s="68"/>
      <c r="J760" s="58"/>
      <c r="K760" s="58"/>
      <c r="L760" s="52"/>
      <c r="M760" s="52"/>
      <c r="N760" s="52"/>
      <c r="O760" s="59"/>
      <c r="P760" s="60"/>
      <c r="Q760" s="52"/>
      <c r="R760" s="52"/>
      <c r="S760" s="61"/>
      <c r="T760" s="61"/>
      <c r="U760" s="61"/>
      <c r="V760" s="61"/>
      <c r="W760" s="61"/>
      <c r="X760" s="61"/>
      <c r="Y760" s="61"/>
      <c r="Z760" s="61"/>
      <c r="AA760" s="61"/>
      <c r="AB760" s="62"/>
      <c r="AC760" s="61"/>
      <c r="AD760" s="61"/>
      <c r="AE760" s="61"/>
      <c r="AF760" s="61"/>
      <c r="AG760" s="61"/>
      <c r="AH760" s="61"/>
      <c r="AI760" s="63"/>
      <c r="AJ760" s="63"/>
      <c r="AK760" s="63"/>
      <c r="AL760" s="63"/>
      <c r="AM760" s="63"/>
      <c r="AN760" s="63"/>
      <c r="AO760" s="63"/>
    </row>
    <row r="761" spans="1:41" ht="15">
      <c r="A761" s="52"/>
      <c r="B761" s="52"/>
      <c r="C761" s="52"/>
      <c r="D761" s="52"/>
      <c r="E761" s="52"/>
      <c r="F761" s="52"/>
      <c r="G761" s="53"/>
      <c r="H761" s="52"/>
      <c r="I761" s="68"/>
      <c r="J761" s="58"/>
      <c r="K761" s="58"/>
      <c r="L761" s="52"/>
      <c r="M761" s="52"/>
      <c r="N761" s="52"/>
      <c r="O761" s="59"/>
      <c r="P761" s="60"/>
      <c r="Q761" s="52"/>
      <c r="R761" s="52"/>
      <c r="S761" s="61"/>
      <c r="T761" s="61"/>
      <c r="U761" s="61"/>
      <c r="V761" s="61"/>
      <c r="W761" s="61"/>
      <c r="X761" s="61"/>
      <c r="Y761" s="61"/>
      <c r="Z761" s="61"/>
      <c r="AA761" s="61"/>
      <c r="AB761" s="62"/>
      <c r="AC761" s="61"/>
      <c r="AD761" s="61"/>
      <c r="AE761" s="61"/>
      <c r="AF761" s="61"/>
      <c r="AG761" s="61"/>
      <c r="AH761" s="61"/>
      <c r="AI761" s="63"/>
      <c r="AJ761" s="63"/>
      <c r="AK761" s="63"/>
      <c r="AL761" s="63"/>
      <c r="AM761" s="63"/>
      <c r="AN761" s="63"/>
      <c r="AO761" s="63"/>
    </row>
    <row r="762" spans="1:41" ht="15">
      <c r="A762" s="52"/>
      <c r="B762" s="52"/>
      <c r="C762" s="52"/>
      <c r="D762" s="52"/>
      <c r="E762" s="52"/>
      <c r="F762" s="52"/>
      <c r="G762" s="53"/>
      <c r="H762" s="52"/>
      <c r="I762" s="68"/>
      <c r="J762" s="58"/>
      <c r="K762" s="58"/>
      <c r="L762" s="52"/>
      <c r="M762" s="52"/>
      <c r="N762" s="52"/>
      <c r="O762" s="59"/>
      <c r="P762" s="60"/>
      <c r="Q762" s="52"/>
      <c r="R762" s="52"/>
      <c r="S762" s="61"/>
      <c r="T762" s="61"/>
      <c r="U762" s="61"/>
      <c r="V762" s="61"/>
      <c r="W762" s="61"/>
      <c r="X762" s="61"/>
      <c r="Y762" s="61"/>
      <c r="Z762" s="61"/>
      <c r="AA762" s="61"/>
      <c r="AB762" s="62"/>
      <c r="AC762" s="61"/>
      <c r="AD762" s="61"/>
      <c r="AE762" s="61"/>
      <c r="AF762" s="61"/>
      <c r="AG762" s="61"/>
      <c r="AH762" s="61"/>
      <c r="AI762" s="63"/>
      <c r="AJ762" s="63"/>
      <c r="AK762" s="63"/>
      <c r="AL762" s="63"/>
      <c r="AM762" s="63"/>
      <c r="AN762" s="63"/>
      <c r="AO762" s="63"/>
    </row>
    <row r="763" spans="1:41" ht="15">
      <c r="A763" s="52"/>
      <c r="B763" s="52"/>
      <c r="C763" s="52"/>
      <c r="D763" s="52"/>
      <c r="E763" s="52"/>
      <c r="F763" s="52"/>
      <c r="G763" s="53"/>
      <c r="H763" s="52"/>
      <c r="I763" s="68"/>
      <c r="J763" s="58"/>
      <c r="K763" s="58"/>
      <c r="L763" s="52"/>
      <c r="M763" s="52"/>
      <c r="N763" s="52"/>
      <c r="O763" s="59"/>
      <c r="P763" s="60"/>
      <c r="Q763" s="52"/>
      <c r="R763" s="52"/>
      <c r="S763" s="61"/>
      <c r="T763" s="61"/>
      <c r="U763" s="61"/>
      <c r="V763" s="61"/>
      <c r="W763" s="61"/>
      <c r="X763" s="61"/>
      <c r="Y763" s="61"/>
      <c r="Z763" s="61"/>
      <c r="AA763" s="61"/>
      <c r="AB763" s="62"/>
      <c r="AC763" s="61"/>
      <c r="AD763" s="61"/>
      <c r="AE763" s="61"/>
      <c r="AF763" s="61"/>
      <c r="AG763" s="61"/>
      <c r="AH763" s="61"/>
      <c r="AI763" s="63"/>
      <c r="AJ763" s="63"/>
      <c r="AK763" s="63"/>
      <c r="AL763" s="63"/>
      <c r="AM763" s="63"/>
      <c r="AN763" s="63"/>
      <c r="AO763" s="63"/>
    </row>
    <row r="764" spans="1:41" ht="15">
      <c r="A764" s="52"/>
      <c r="B764" s="52"/>
      <c r="C764" s="52"/>
      <c r="D764" s="52"/>
      <c r="E764" s="52"/>
      <c r="F764" s="52"/>
      <c r="G764" s="53"/>
      <c r="H764" s="52"/>
      <c r="I764" s="68"/>
      <c r="J764" s="58"/>
      <c r="K764" s="58"/>
      <c r="L764" s="52"/>
      <c r="M764" s="52"/>
      <c r="N764" s="52"/>
      <c r="O764" s="59"/>
      <c r="P764" s="60"/>
      <c r="Q764" s="52"/>
      <c r="R764" s="52"/>
      <c r="S764" s="61"/>
      <c r="T764" s="61"/>
      <c r="U764" s="61"/>
      <c r="V764" s="61"/>
      <c r="W764" s="61"/>
      <c r="X764" s="61"/>
      <c r="Y764" s="61"/>
      <c r="Z764" s="61"/>
      <c r="AA764" s="61"/>
      <c r="AB764" s="62"/>
      <c r="AC764" s="61"/>
      <c r="AD764" s="61"/>
      <c r="AE764" s="61"/>
      <c r="AF764" s="61"/>
      <c r="AG764" s="61"/>
      <c r="AH764" s="61"/>
      <c r="AI764" s="63"/>
      <c r="AJ764" s="63"/>
      <c r="AK764" s="63"/>
      <c r="AL764" s="63"/>
      <c r="AM764" s="63"/>
      <c r="AN764" s="63"/>
      <c r="AO764" s="63"/>
    </row>
    <row r="765" spans="1:41" ht="15">
      <c r="A765" s="52"/>
      <c r="B765" s="52"/>
      <c r="C765" s="52"/>
      <c r="D765" s="52"/>
      <c r="E765" s="52"/>
      <c r="F765" s="52"/>
      <c r="G765" s="53"/>
      <c r="H765" s="52"/>
      <c r="I765" s="68"/>
      <c r="J765" s="58"/>
      <c r="K765" s="58"/>
      <c r="L765" s="52"/>
      <c r="M765" s="52"/>
      <c r="N765" s="52"/>
      <c r="O765" s="59"/>
      <c r="P765" s="60"/>
      <c r="Q765" s="52"/>
      <c r="R765" s="52"/>
      <c r="S765" s="61"/>
      <c r="T765" s="61"/>
      <c r="U765" s="61"/>
      <c r="V765" s="61"/>
      <c r="W765" s="61"/>
      <c r="X765" s="61"/>
      <c r="Y765" s="61"/>
      <c r="Z765" s="61"/>
      <c r="AA765" s="61"/>
      <c r="AB765" s="62"/>
      <c r="AC765" s="61"/>
      <c r="AD765" s="61"/>
      <c r="AE765" s="61"/>
      <c r="AF765" s="61"/>
      <c r="AG765" s="61"/>
      <c r="AH765" s="61"/>
      <c r="AI765" s="63"/>
      <c r="AJ765" s="63"/>
      <c r="AK765" s="63"/>
      <c r="AL765" s="63"/>
      <c r="AM765" s="63"/>
      <c r="AN765" s="63"/>
      <c r="AO765" s="63"/>
    </row>
    <row r="766" spans="1:41" ht="15">
      <c r="A766" s="52"/>
      <c r="B766" s="52"/>
      <c r="C766" s="52"/>
      <c r="D766" s="52"/>
      <c r="E766" s="52"/>
      <c r="F766" s="52"/>
      <c r="G766" s="53"/>
      <c r="H766" s="52"/>
      <c r="I766" s="68"/>
      <c r="J766" s="58"/>
      <c r="K766" s="58"/>
      <c r="L766" s="52"/>
      <c r="M766" s="52"/>
      <c r="N766" s="52"/>
      <c r="O766" s="59"/>
      <c r="P766" s="60"/>
      <c r="Q766" s="52"/>
      <c r="R766" s="52"/>
      <c r="S766" s="61"/>
      <c r="T766" s="61"/>
      <c r="U766" s="61"/>
      <c r="V766" s="61"/>
      <c r="W766" s="61"/>
      <c r="X766" s="61"/>
      <c r="Y766" s="61"/>
      <c r="Z766" s="61"/>
      <c r="AA766" s="61"/>
      <c r="AB766" s="62"/>
      <c r="AC766" s="61"/>
      <c r="AD766" s="61"/>
      <c r="AE766" s="61"/>
      <c r="AF766" s="61"/>
      <c r="AG766" s="61"/>
      <c r="AH766" s="61"/>
      <c r="AI766" s="63"/>
      <c r="AJ766" s="63"/>
      <c r="AK766" s="63"/>
      <c r="AL766" s="63"/>
      <c r="AM766" s="63"/>
      <c r="AN766" s="63"/>
      <c r="AO766" s="63"/>
    </row>
    <row r="767" spans="1:41" ht="15">
      <c r="A767" s="52"/>
      <c r="B767" s="52"/>
      <c r="C767" s="52"/>
      <c r="D767" s="52"/>
      <c r="E767" s="52"/>
      <c r="F767" s="52"/>
      <c r="G767" s="53"/>
      <c r="H767" s="52"/>
      <c r="I767" s="68"/>
      <c r="J767" s="58"/>
      <c r="K767" s="58"/>
      <c r="L767" s="52"/>
      <c r="M767" s="52"/>
      <c r="N767" s="52"/>
      <c r="O767" s="59"/>
      <c r="P767" s="60"/>
      <c r="Q767" s="52"/>
      <c r="R767" s="52"/>
      <c r="S767" s="61"/>
      <c r="T767" s="61"/>
      <c r="U767" s="61"/>
      <c r="V767" s="61"/>
      <c r="W767" s="61"/>
      <c r="X767" s="61"/>
      <c r="Y767" s="61"/>
      <c r="Z767" s="61"/>
      <c r="AA767" s="61"/>
      <c r="AB767" s="62"/>
      <c r="AC767" s="61"/>
      <c r="AD767" s="61"/>
      <c r="AE767" s="61"/>
      <c r="AF767" s="61"/>
      <c r="AG767" s="61"/>
      <c r="AH767" s="61"/>
      <c r="AI767" s="63"/>
      <c r="AJ767" s="63"/>
      <c r="AK767" s="63"/>
      <c r="AL767" s="63"/>
      <c r="AM767" s="63"/>
      <c r="AN767" s="63"/>
      <c r="AO767" s="63"/>
    </row>
    <row r="768" spans="1:41" ht="15">
      <c r="A768" s="52"/>
      <c r="B768" s="52"/>
      <c r="C768" s="52"/>
      <c r="D768" s="52"/>
      <c r="E768" s="52"/>
      <c r="F768" s="52"/>
      <c r="G768" s="53"/>
      <c r="H768" s="52"/>
      <c r="I768" s="68"/>
      <c r="J768" s="58"/>
      <c r="K768" s="58"/>
      <c r="L768" s="52"/>
      <c r="M768" s="52"/>
      <c r="N768" s="52"/>
      <c r="O768" s="59"/>
      <c r="P768" s="60"/>
      <c r="Q768" s="52"/>
      <c r="R768" s="52"/>
      <c r="S768" s="61"/>
      <c r="T768" s="61"/>
      <c r="U768" s="61"/>
      <c r="V768" s="61"/>
      <c r="W768" s="61"/>
      <c r="X768" s="61"/>
      <c r="Y768" s="61"/>
      <c r="Z768" s="61"/>
      <c r="AA768" s="61"/>
      <c r="AB768" s="62"/>
      <c r="AC768" s="61"/>
      <c r="AD768" s="61"/>
      <c r="AE768" s="61"/>
      <c r="AF768" s="61"/>
      <c r="AG768" s="61"/>
      <c r="AH768" s="61"/>
      <c r="AI768" s="63"/>
      <c r="AJ768" s="63"/>
      <c r="AK768" s="63"/>
      <c r="AL768" s="63"/>
      <c r="AM768" s="63"/>
      <c r="AN768" s="63"/>
      <c r="AO768" s="63"/>
    </row>
    <row r="769" spans="1:41" ht="15">
      <c r="A769" s="52"/>
      <c r="B769" s="52"/>
      <c r="C769" s="52"/>
      <c r="D769" s="52"/>
      <c r="E769" s="52"/>
      <c r="F769" s="52"/>
      <c r="G769" s="53"/>
      <c r="H769" s="52"/>
      <c r="I769" s="68"/>
      <c r="J769" s="58"/>
      <c r="K769" s="58"/>
      <c r="L769" s="52"/>
      <c r="M769" s="52"/>
      <c r="N769" s="52"/>
      <c r="O769" s="59"/>
      <c r="P769" s="60"/>
      <c r="Q769" s="52"/>
      <c r="R769" s="52"/>
      <c r="S769" s="61"/>
      <c r="T769" s="61"/>
      <c r="U769" s="61"/>
      <c r="V769" s="61"/>
      <c r="W769" s="61"/>
      <c r="X769" s="61"/>
      <c r="Y769" s="61"/>
      <c r="Z769" s="61"/>
      <c r="AA769" s="61"/>
      <c r="AB769" s="62"/>
      <c r="AC769" s="61"/>
      <c r="AD769" s="61"/>
      <c r="AE769" s="61"/>
      <c r="AF769" s="61"/>
      <c r="AG769" s="61"/>
      <c r="AH769" s="61"/>
      <c r="AI769" s="63"/>
      <c r="AJ769" s="63"/>
      <c r="AK769" s="63"/>
      <c r="AL769" s="63"/>
      <c r="AM769" s="63"/>
      <c r="AN769" s="63"/>
      <c r="AO769" s="63"/>
    </row>
    <row r="770" spans="1:41" ht="15">
      <c r="A770" s="52"/>
      <c r="B770" s="52"/>
      <c r="C770" s="52"/>
      <c r="D770" s="52"/>
      <c r="E770" s="52"/>
      <c r="F770" s="52"/>
      <c r="G770" s="53"/>
      <c r="H770" s="52"/>
      <c r="I770" s="68"/>
      <c r="J770" s="58"/>
      <c r="K770" s="58"/>
      <c r="L770" s="52"/>
      <c r="M770" s="52"/>
      <c r="N770" s="52"/>
      <c r="O770" s="59"/>
      <c r="P770" s="60"/>
      <c r="Q770" s="52"/>
      <c r="R770" s="52"/>
      <c r="S770" s="61"/>
      <c r="T770" s="61"/>
      <c r="U770" s="61"/>
      <c r="V770" s="61"/>
      <c r="W770" s="61"/>
      <c r="X770" s="61"/>
      <c r="Y770" s="61"/>
      <c r="Z770" s="61"/>
      <c r="AA770" s="61"/>
      <c r="AB770" s="62"/>
      <c r="AC770" s="61"/>
      <c r="AD770" s="61"/>
      <c r="AE770" s="61"/>
      <c r="AF770" s="61"/>
      <c r="AG770" s="61"/>
      <c r="AH770" s="61"/>
      <c r="AI770" s="63"/>
      <c r="AJ770" s="63"/>
      <c r="AK770" s="63"/>
      <c r="AL770" s="63"/>
      <c r="AM770" s="63"/>
      <c r="AN770" s="63"/>
      <c r="AO770" s="63"/>
    </row>
    <row r="771" spans="1:41" ht="15">
      <c r="A771" s="52"/>
      <c r="B771" s="52"/>
      <c r="C771" s="52"/>
      <c r="D771" s="52"/>
      <c r="E771" s="52"/>
      <c r="F771" s="52"/>
      <c r="G771" s="53"/>
      <c r="H771" s="52"/>
      <c r="I771" s="68"/>
      <c r="J771" s="58"/>
      <c r="K771" s="58"/>
      <c r="L771" s="52"/>
      <c r="M771" s="52"/>
      <c r="N771" s="52"/>
      <c r="O771" s="59"/>
      <c r="P771" s="60"/>
      <c r="Q771" s="52"/>
      <c r="R771" s="52"/>
      <c r="S771" s="61"/>
      <c r="T771" s="61"/>
      <c r="U771" s="61"/>
      <c r="V771" s="61"/>
      <c r="W771" s="61"/>
      <c r="X771" s="61"/>
      <c r="Y771" s="61"/>
      <c r="Z771" s="61"/>
      <c r="AA771" s="61"/>
      <c r="AB771" s="62"/>
      <c r="AC771" s="61"/>
      <c r="AD771" s="61"/>
      <c r="AE771" s="61"/>
      <c r="AF771" s="61"/>
      <c r="AG771" s="61"/>
      <c r="AH771" s="61"/>
      <c r="AI771" s="63"/>
      <c r="AJ771" s="63"/>
      <c r="AK771" s="63"/>
      <c r="AL771" s="63"/>
      <c r="AM771" s="63"/>
      <c r="AN771" s="63"/>
      <c r="AO771" s="63"/>
    </row>
    <row r="772" spans="1:41" ht="15">
      <c r="A772" s="52"/>
      <c r="B772" s="52"/>
      <c r="C772" s="52"/>
      <c r="D772" s="52"/>
      <c r="E772" s="52"/>
      <c r="F772" s="52"/>
      <c r="G772" s="53"/>
      <c r="H772" s="52"/>
      <c r="I772" s="68"/>
      <c r="J772" s="58"/>
      <c r="K772" s="58"/>
      <c r="L772" s="52"/>
      <c r="M772" s="52"/>
      <c r="N772" s="52"/>
      <c r="O772" s="59"/>
      <c r="P772" s="60"/>
      <c r="Q772" s="52"/>
      <c r="R772" s="52"/>
      <c r="S772" s="61"/>
      <c r="T772" s="61"/>
      <c r="U772" s="61"/>
      <c r="V772" s="61"/>
      <c r="W772" s="61"/>
      <c r="X772" s="61"/>
      <c r="Y772" s="61"/>
      <c r="Z772" s="61"/>
      <c r="AA772" s="61"/>
      <c r="AB772" s="62"/>
      <c r="AC772" s="61"/>
      <c r="AD772" s="61"/>
      <c r="AE772" s="61"/>
      <c r="AF772" s="61"/>
      <c r="AG772" s="61"/>
      <c r="AH772" s="61"/>
      <c r="AI772" s="63"/>
      <c r="AJ772" s="63"/>
      <c r="AK772" s="63"/>
      <c r="AL772" s="63"/>
      <c r="AM772" s="63"/>
      <c r="AN772" s="63"/>
      <c r="AO772" s="63"/>
    </row>
    <row r="773" spans="1:41" ht="15">
      <c r="A773" s="52"/>
      <c r="B773" s="52"/>
      <c r="C773" s="52"/>
      <c r="D773" s="52"/>
      <c r="E773" s="52"/>
      <c r="F773" s="52"/>
      <c r="G773" s="53"/>
      <c r="H773" s="52"/>
      <c r="I773" s="68"/>
      <c r="J773" s="58"/>
      <c r="K773" s="58"/>
      <c r="L773" s="52"/>
      <c r="M773" s="52"/>
      <c r="N773" s="52"/>
      <c r="O773" s="59"/>
      <c r="P773" s="60"/>
      <c r="Q773" s="52"/>
      <c r="R773" s="52"/>
      <c r="S773" s="61"/>
      <c r="T773" s="61"/>
      <c r="U773" s="61"/>
      <c r="V773" s="61"/>
      <c r="W773" s="61"/>
      <c r="X773" s="61"/>
      <c r="Y773" s="61"/>
      <c r="Z773" s="61"/>
      <c r="AA773" s="61"/>
      <c r="AB773" s="62"/>
      <c r="AC773" s="61"/>
      <c r="AD773" s="61"/>
      <c r="AE773" s="61"/>
      <c r="AF773" s="61"/>
      <c r="AG773" s="61"/>
      <c r="AH773" s="61"/>
      <c r="AI773" s="63"/>
      <c r="AJ773" s="63"/>
      <c r="AK773" s="63"/>
      <c r="AL773" s="63"/>
      <c r="AM773" s="63"/>
      <c r="AN773" s="63"/>
      <c r="AO773" s="63"/>
    </row>
    <row r="774" spans="1:41" ht="15">
      <c r="A774" s="52"/>
      <c r="B774" s="52"/>
      <c r="C774" s="52"/>
      <c r="D774" s="52"/>
      <c r="E774" s="52"/>
      <c r="F774" s="52"/>
      <c r="G774" s="53"/>
      <c r="H774" s="52"/>
      <c r="I774" s="68"/>
      <c r="J774" s="58"/>
      <c r="K774" s="58"/>
      <c r="L774" s="52"/>
      <c r="M774" s="52"/>
      <c r="N774" s="52"/>
      <c r="O774" s="59"/>
      <c r="P774" s="60"/>
      <c r="Q774" s="52"/>
      <c r="R774" s="52"/>
      <c r="S774" s="61"/>
      <c r="T774" s="61"/>
      <c r="U774" s="61"/>
      <c r="V774" s="61"/>
      <c r="W774" s="61"/>
      <c r="X774" s="61"/>
      <c r="Y774" s="61"/>
      <c r="Z774" s="61"/>
      <c r="AA774" s="61"/>
      <c r="AB774" s="62"/>
      <c r="AC774" s="61"/>
      <c r="AD774" s="61"/>
      <c r="AE774" s="61"/>
      <c r="AF774" s="61"/>
      <c r="AG774" s="61"/>
      <c r="AH774" s="61"/>
      <c r="AI774" s="63"/>
      <c r="AJ774" s="63"/>
      <c r="AK774" s="63"/>
      <c r="AL774" s="63"/>
      <c r="AM774" s="63"/>
      <c r="AN774" s="63"/>
      <c r="AO774" s="63"/>
    </row>
    <row r="775" spans="1:41" ht="15">
      <c r="A775" s="52"/>
      <c r="B775" s="52"/>
      <c r="C775" s="52"/>
      <c r="D775" s="52"/>
      <c r="E775" s="52"/>
      <c r="F775" s="52"/>
      <c r="G775" s="53"/>
      <c r="H775" s="52"/>
      <c r="I775" s="68"/>
      <c r="J775" s="58"/>
      <c r="K775" s="58"/>
      <c r="L775" s="52"/>
      <c r="M775" s="52"/>
      <c r="N775" s="52"/>
      <c r="O775" s="59"/>
      <c r="P775" s="60"/>
      <c r="Q775" s="52"/>
      <c r="R775" s="52"/>
      <c r="S775" s="61"/>
      <c r="T775" s="61"/>
      <c r="U775" s="61"/>
      <c r="V775" s="61"/>
      <c r="W775" s="61"/>
      <c r="X775" s="61"/>
      <c r="Y775" s="61"/>
      <c r="Z775" s="61"/>
      <c r="AA775" s="61"/>
      <c r="AB775" s="62"/>
      <c r="AC775" s="61"/>
      <c r="AD775" s="61"/>
      <c r="AE775" s="61"/>
      <c r="AF775" s="61"/>
      <c r="AG775" s="61"/>
      <c r="AH775" s="61"/>
      <c r="AI775" s="63"/>
      <c r="AJ775" s="63"/>
      <c r="AK775" s="63"/>
      <c r="AL775" s="63"/>
      <c r="AM775" s="63"/>
      <c r="AN775" s="63"/>
      <c r="AO775" s="63"/>
    </row>
    <row r="776" spans="1:41" ht="15">
      <c r="A776" s="52"/>
      <c r="B776" s="52"/>
      <c r="C776" s="52"/>
      <c r="D776" s="52"/>
      <c r="E776" s="52"/>
      <c r="F776" s="52"/>
      <c r="G776" s="53"/>
      <c r="H776" s="52"/>
      <c r="I776" s="68"/>
      <c r="J776" s="58"/>
      <c r="K776" s="58"/>
      <c r="L776" s="52"/>
      <c r="M776" s="52"/>
      <c r="N776" s="52"/>
      <c r="O776" s="59"/>
      <c r="P776" s="60"/>
      <c r="Q776" s="52"/>
      <c r="R776" s="52"/>
      <c r="S776" s="61"/>
      <c r="T776" s="61"/>
      <c r="U776" s="61"/>
      <c r="V776" s="61"/>
      <c r="W776" s="61"/>
      <c r="X776" s="61"/>
      <c r="Y776" s="61"/>
      <c r="Z776" s="61"/>
      <c r="AA776" s="61"/>
      <c r="AB776" s="62"/>
      <c r="AC776" s="61"/>
      <c r="AD776" s="61"/>
      <c r="AE776" s="61"/>
      <c r="AF776" s="61"/>
      <c r="AG776" s="61"/>
      <c r="AH776" s="61"/>
      <c r="AI776" s="63"/>
      <c r="AJ776" s="63"/>
      <c r="AK776" s="63"/>
      <c r="AL776" s="63"/>
      <c r="AM776" s="63"/>
      <c r="AN776" s="63"/>
      <c r="AO776" s="63"/>
    </row>
    <row r="777" spans="1:41" ht="15">
      <c r="A777" s="52"/>
      <c r="B777" s="52"/>
      <c r="C777" s="52"/>
      <c r="D777" s="52"/>
      <c r="E777" s="52"/>
      <c r="F777" s="52"/>
      <c r="G777" s="53"/>
      <c r="H777" s="52"/>
      <c r="I777" s="68"/>
      <c r="J777" s="58"/>
      <c r="K777" s="58"/>
      <c r="L777" s="52"/>
      <c r="M777" s="52"/>
      <c r="N777" s="52"/>
      <c r="O777" s="59"/>
      <c r="P777" s="60"/>
      <c r="Q777" s="52"/>
      <c r="R777" s="52"/>
      <c r="S777" s="61"/>
      <c r="T777" s="61"/>
      <c r="U777" s="61"/>
      <c r="V777" s="61"/>
      <c r="W777" s="61"/>
      <c r="X777" s="61"/>
      <c r="Y777" s="61"/>
      <c r="Z777" s="61"/>
      <c r="AA777" s="61"/>
      <c r="AB777" s="62"/>
      <c r="AC777" s="61"/>
      <c r="AD777" s="61"/>
      <c r="AE777" s="61"/>
      <c r="AF777" s="61"/>
      <c r="AG777" s="61"/>
      <c r="AH777" s="61"/>
      <c r="AI777" s="63"/>
      <c r="AJ777" s="63"/>
      <c r="AK777" s="63"/>
      <c r="AL777" s="63"/>
      <c r="AM777" s="63"/>
      <c r="AN777" s="63"/>
      <c r="AO777" s="63"/>
    </row>
    <row r="778" spans="1:41" ht="15">
      <c r="A778" s="52"/>
      <c r="B778" s="52"/>
      <c r="C778" s="52"/>
      <c r="D778" s="52"/>
      <c r="E778" s="52"/>
      <c r="F778" s="52"/>
      <c r="G778" s="53"/>
      <c r="H778" s="52"/>
      <c r="I778" s="68"/>
      <c r="J778" s="58"/>
      <c r="K778" s="58"/>
      <c r="L778" s="52"/>
      <c r="M778" s="52"/>
      <c r="N778" s="52"/>
      <c r="O778" s="59"/>
      <c r="P778" s="60"/>
      <c r="Q778" s="52"/>
      <c r="R778" s="52"/>
      <c r="S778" s="61"/>
      <c r="T778" s="61"/>
      <c r="U778" s="61"/>
      <c r="V778" s="61"/>
      <c r="W778" s="61"/>
      <c r="X778" s="61"/>
      <c r="Y778" s="61"/>
      <c r="Z778" s="61"/>
      <c r="AA778" s="61"/>
      <c r="AB778" s="62"/>
      <c r="AC778" s="61"/>
      <c r="AD778" s="61"/>
      <c r="AE778" s="61"/>
      <c r="AF778" s="61"/>
      <c r="AG778" s="61"/>
      <c r="AH778" s="61"/>
      <c r="AI778" s="63"/>
      <c r="AJ778" s="63"/>
      <c r="AK778" s="63"/>
      <c r="AL778" s="63"/>
      <c r="AM778" s="63"/>
      <c r="AN778" s="63"/>
      <c r="AO778" s="63"/>
    </row>
    <row r="779" spans="1:41" ht="15">
      <c r="A779" s="52"/>
      <c r="B779" s="52"/>
      <c r="C779" s="52"/>
      <c r="D779" s="52"/>
      <c r="E779" s="52"/>
      <c r="F779" s="52"/>
      <c r="G779" s="53"/>
      <c r="H779" s="52"/>
      <c r="I779" s="68"/>
      <c r="J779" s="58"/>
      <c r="K779" s="58"/>
      <c r="L779" s="52"/>
      <c r="M779" s="52"/>
      <c r="N779" s="52"/>
      <c r="O779" s="59"/>
      <c r="P779" s="60"/>
      <c r="Q779" s="52"/>
      <c r="R779" s="52"/>
      <c r="S779" s="61"/>
      <c r="T779" s="61"/>
      <c r="U779" s="61"/>
      <c r="V779" s="61"/>
      <c r="W779" s="61"/>
      <c r="X779" s="61"/>
      <c r="Y779" s="61"/>
      <c r="Z779" s="61"/>
      <c r="AA779" s="61"/>
      <c r="AB779" s="62"/>
      <c r="AC779" s="61"/>
      <c r="AD779" s="61"/>
      <c r="AE779" s="61"/>
      <c r="AF779" s="61"/>
      <c r="AG779" s="61"/>
      <c r="AH779" s="61"/>
      <c r="AI779" s="63"/>
      <c r="AJ779" s="63"/>
      <c r="AK779" s="63"/>
      <c r="AL779" s="63"/>
      <c r="AM779" s="63"/>
      <c r="AN779" s="63"/>
      <c r="AO779" s="63"/>
    </row>
    <row r="780" spans="1:41" ht="15">
      <c r="A780" s="52"/>
      <c r="B780" s="52"/>
      <c r="C780" s="52"/>
      <c r="D780" s="52"/>
      <c r="E780" s="52"/>
      <c r="F780" s="52"/>
      <c r="G780" s="53"/>
      <c r="H780" s="52"/>
      <c r="I780" s="68"/>
      <c r="J780" s="58"/>
      <c r="K780" s="58"/>
      <c r="L780" s="52"/>
      <c r="M780" s="52"/>
      <c r="N780" s="52"/>
      <c r="O780" s="59"/>
      <c r="P780" s="60"/>
      <c r="Q780" s="52"/>
      <c r="R780" s="52"/>
      <c r="S780" s="61"/>
      <c r="T780" s="61"/>
      <c r="U780" s="61"/>
      <c r="V780" s="61"/>
      <c r="W780" s="61"/>
      <c r="X780" s="61"/>
      <c r="Y780" s="61"/>
      <c r="Z780" s="61"/>
      <c r="AA780" s="61"/>
      <c r="AB780" s="62"/>
      <c r="AC780" s="61"/>
      <c r="AD780" s="61"/>
      <c r="AE780" s="61"/>
      <c r="AF780" s="61"/>
      <c r="AG780" s="61"/>
      <c r="AH780" s="61"/>
      <c r="AI780" s="63"/>
      <c r="AJ780" s="63"/>
      <c r="AK780" s="63"/>
      <c r="AL780" s="63"/>
      <c r="AM780" s="63"/>
      <c r="AN780" s="63"/>
      <c r="AO780" s="63"/>
    </row>
    <row r="781" spans="1:41" ht="15">
      <c r="A781" s="52"/>
      <c r="B781" s="52"/>
      <c r="C781" s="52"/>
      <c r="D781" s="52"/>
      <c r="E781" s="52"/>
      <c r="F781" s="52"/>
      <c r="G781" s="53"/>
      <c r="H781" s="52"/>
      <c r="I781" s="68"/>
      <c r="J781" s="58"/>
      <c r="K781" s="58"/>
      <c r="L781" s="52"/>
      <c r="M781" s="52"/>
      <c r="N781" s="52"/>
      <c r="O781" s="59"/>
      <c r="P781" s="60"/>
      <c r="Q781" s="52"/>
      <c r="R781" s="52"/>
      <c r="S781" s="61"/>
      <c r="T781" s="61"/>
      <c r="U781" s="61"/>
      <c r="V781" s="61"/>
      <c r="W781" s="61"/>
      <c r="X781" s="61"/>
      <c r="Y781" s="61"/>
      <c r="Z781" s="61"/>
      <c r="AA781" s="61"/>
      <c r="AB781" s="62"/>
      <c r="AC781" s="61"/>
      <c r="AD781" s="61"/>
      <c r="AE781" s="61"/>
      <c r="AF781" s="61"/>
      <c r="AG781" s="61"/>
      <c r="AH781" s="61"/>
      <c r="AI781" s="63"/>
      <c r="AJ781" s="63"/>
      <c r="AK781" s="63"/>
      <c r="AL781" s="63"/>
      <c r="AM781" s="63"/>
      <c r="AN781" s="63"/>
      <c r="AO781" s="63"/>
    </row>
    <row r="782" spans="1:41" ht="15">
      <c r="A782" s="52"/>
      <c r="B782" s="52"/>
      <c r="C782" s="52"/>
      <c r="D782" s="52"/>
      <c r="E782" s="52"/>
      <c r="F782" s="52"/>
      <c r="G782" s="53"/>
      <c r="H782" s="52"/>
      <c r="I782" s="68"/>
      <c r="J782" s="58"/>
      <c r="K782" s="58"/>
      <c r="L782" s="52"/>
      <c r="M782" s="52"/>
      <c r="N782" s="52"/>
      <c r="O782" s="59"/>
      <c r="P782" s="60"/>
      <c r="Q782" s="52"/>
      <c r="R782" s="52"/>
      <c r="S782" s="61"/>
      <c r="T782" s="61"/>
      <c r="U782" s="61"/>
      <c r="V782" s="61"/>
      <c r="W782" s="61"/>
      <c r="X782" s="61"/>
      <c r="Y782" s="61"/>
      <c r="Z782" s="61"/>
      <c r="AA782" s="61"/>
      <c r="AB782" s="62"/>
      <c r="AC782" s="61"/>
      <c r="AD782" s="61"/>
      <c r="AE782" s="61"/>
      <c r="AF782" s="61"/>
      <c r="AG782" s="61"/>
      <c r="AH782" s="61"/>
      <c r="AI782" s="63"/>
      <c r="AJ782" s="63"/>
      <c r="AK782" s="63"/>
      <c r="AL782" s="63"/>
      <c r="AM782" s="63"/>
      <c r="AN782" s="63"/>
      <c r="AO782" s="63"/>
    </row>
    <row r="783" spans="1:41" ht="15">
      <c r="A783" s="52"/>
      <c r="B783" s="52"/>
      <c r="C783" s="52"/>
      <c r="D783" s="52"/>
      <c r="E783" s="52"/>
      <c r="F783" s="52"/>
      <c r="G783" s="53"/>
      <c r="H783" s="52"/>
      <c r="I783" s="68"/>
      <c r="J783" s="58"/>
      <c r="K783" s="58"/>
      <c r="L783" s="52"/>
      <c r="M783" s="52"/>
      <c r="N783" s="52"/>
      <c r="O783" s="59"/>
      <c r="P783" s="60"/>
      <c r="Q783" s="52"/>
      <c r="R783" s="52"/>
      <c r="S783" s="61"/>
      <c r="T783" s="61"/>
      <c r="U783" s="61"/>
      <c r="V783" s="61"/>
      <c r="W783" s="61"/>
      <c r="X783" s="61"/>
      <c r="Y783" s="61"/>
      <c r="Z783" s="61"/>
      <c r="AA783" s="61"/>
      <c r="AB783" s="62"/>
      <c r="AC783" s="61"/>
      <c r="AD783" s="61"/>
      <c r="AE783" s="61"/>
      <c r="AF783" s="61"/>
      <c r="AG783" s="61"/>
      <c r="AH783" s="61"/>
      <c r="AI783" s="63"/>
      <c r="AJ783" s="63"/>
      <c r="AK783" s="63"/>
      <c r="AL783" s="63"/>
      <c r="AM783" s="63"/>
      <c r="AN783" s="63"/>
      <c r="AO783" s="63"/>
    </row>
    <row r="784" spans="1:41" ht="15">
      <c r="A784" s="52"/>
      <c r="B784" s="52"/>
      <c r="C784" s="52"/>
      <c r="D784" s="52"/>
      <c r="E784" s="52"/>
      <c r="F784" s="52"/>
      <c r="G784" s="53"/>
      <c r="H784" s="52"/>
      <c r="I784" s="68"/>
      <c r="J784" s="58"/>
      <c r="K784" s="58"/>
      <c r="L784" s="52"/>
      <c r="M784" s="52"/>
      <c r="N784" s="52"/>
      <c r="O784" s="59"/>
      <c r="P784" s="60"/>
      <c r="Q784" s="52"/>
      <c r="R784" s="52"/>
      <c r="S784" s="61"/>
      <c r="T784" s="61"/>
      <c r="U784" s="61"/>
      <c r="V784" s="61"/>
      <c r="W784" s="61"/>
      <c r="X784" s="61"/>
      <c r="Y784" s="61"/>
      <c r="Z784" s="61"/>
      <c r="AA784" s="61"/>
      <c r="AB784" s="62"/>
      <c r="AC784" s="61"/>
      <c r="AD784" s="61"/>
      <c r="AE784" s="61"/>
      <c r="AF784" s="61"/>
      <c r="AG784" s="61"/>
      <c r="AH784" s="61"/>
      <c r="AI784" s="63"/>
      <c r="AJ784" s="63"/>
      <c r="AK784" s="63"/>
      <c r="AL784" s="63"/>
      <c r="AM784" s="63"/>
      <c r="AN784" s="63"/>
      <c r="AO784" s="63"/>
    </row>
    <row r="785" spans="1:41" ht="15">
      <c r="A785" s="52"/>
      <c r="B785" s="52"/>
      <c r="C785" s="52"/>
      <c r="D785" s="52"/>
      <c r="E785" s="52"/>
      <c r="F785" s="52"/>
      <c r="G785" s="53"/>
      <c r="H785" s="52"/>
      <c r="I785" s="68"/>
      <c r="J785" s="58"/>
      <c r="K785" s="58"/>
      <c r="L785" s="52"/>
      <c r="M785" s="52"/>
      <c r="N785" s="52"/>
      <c r="O785" s="59"/>
      <c r="P785" s="60"/>
      <c r="Q785" s="52"/>
      <c r="R785" s="52"/>
      <c r="S785" s="61"/>
      <c r="T785" s="61"/>
      <c r="U785" s="61"/>
      <c r="V785" s="61"/>
      <c r="W785" s="61"/>
      <c r="X785" s="61"/>
      <c r="Y785" s="61"/>
      <c r="Z785" s="61"/>
      <c r="AA785" s="61"/>
      <c r="AB785" s="62"/>
      <c r="AC785" s="61"/>
      <c r="AD785" s="61"/>
      <c r="AE785" s="61"/>
      <c r="AF785" s="61"/>
      <c r="AG785" s="61"/>
      <c r="AH785" s="61"/>
      <c r="AI785" s="63"/>
      <c r="AJ785" s="63"/>
      <c r="AK785" s="63"/>
      <c r="AL785" s="63"/>
      <c r="AM785" s="63"/>
      <c r="AN785" s="63"/>
      <c r="AO785" s="63"/>
    </row>
    <row r="786" spans="1:41" ht="15">
      <c r="A786" s="52"/>
      <c r="B786" s="52"/>
      <c r="C786" s="52"/>
      <c r="D786" s="52"/>
      <c r="E786" s="52"/>
      <c r="F786" s="52"/>
      <c r="G786" s="53"/>
      <c r="H786" s="52"/>
      <c r="I786" s="68"/>
      <c r="J786" s="58"/>
      <c r="K786" s="58"/>
      <c r="L786" s="52"/>
      <c r="M786" s="52"/>
      <c r="N786" s="52"/>
      <c r="O786" s="59"/>
      <c r="P786" s="60"/>
      <c r="Q786" s="52"/>
      <c r="R786" s="52"/>
      <c r="S786" s="61"/>
      <c r="T786" s="61"/>
      <c r="U786" s="61"/>
      <c r="V786" s="61"/>
      <c r="W786" s="61"/>
      <c r="X786" s="61"/>
      <c r="Y786" s="61"/>
      <c r="Z786" s="61"/>
      <c r="AA786" s="61"/>
      <c r="AB786" s="62"/>
      <c r="AC786" s="61"/>
      <c r="AD786" s="61"/>
      <c r="AE786" s="61"/>
      <c r="AF786" s="61"/>
      <c r="AG786" s="61"/>
      <c r="AH786" s="61"/>
      <c r="AI786" s="63"/>
      <c r="AJ786" s="63"/>
      <c r="AK786" s="63"/>
      <c r="AL786" s="63"/>
      <c r="AM786" s="63"/>
      <c r="AN786" s="63"/>
      <c r="AO786" s="63"/>
    </row>
    <row r="787" spans="1:41" ht="15">
      <c r="A787" s="52"/>
      <c r="B787" s="52"/>
      <c r="C787" s="52"/>
      <c r="D787" s="52"/>
      <c r="E787" s="52"/>
      <c r="F787" s="52"/>
      <c r="G787" s="53"/>
      <c r="H787" s="52"/>
      <c r="I787" s="68"/>
      <c r="J787" s="58"/>
      <c r="K787" s="58"/>
      <c r="L787" s="52"/>
      <c r="M787" s="52"/>
      <c r="N787" s="52"/>
      <c r="O787" s="59"/>
      <c r="P787" s="60"/>
      <c r="Q787" s="52"/>
      <c r="R787" s="52"/>
      <c r="S787" s="61"/>
      <c r="T787" s="61"/>
      <c r="U787" s="61"/>
      <c r="V787" s="61"/>
      <c r="W787" s="61"/>
      <c r="X787" s="61"/>
      <c r="Y787" s="61"/>
      <c r="Z787" s="61"/>
      <c r="AA787" s="61"/>
      <c r="AB787" s="62"/>
      <c r="AC787" s="61"/>
      <c r="AD787" s="61"/>
      <c r="AE787" s="61"/>
      <c r="AF787" s="61"/>
      <c r="AG787" s="61"/>
      <c r="AH787" s="61"/>
      <c r="AI787" s="63"/>
      <c r="AJ787" s="63"/>
      <c r="AK787" s="63"/>
      <c r="AL787" s="63"/>
      <c r="AM787" s="63"/>
      <c r="AN787" s="63"/>
      <c r="AO787" s="63"/>
    </row>
    <row r="788" spans="1:41" ht="15">
      <c r="A788" s="52"/>
      <c r="B788" s="52"/>
      <c r="C788" s="52"/>
      <c r="D788" s="52"/>
      <c r="E788" s="52"/>
      <c r="F788" s="52"/>
      <c r="G788" s="53"/>
      <c r="H788" s="52"/>
      <c r="I788" s="68"/>
      <c r="J788" s="58"/>
      <c r="K788" s="58"/>
      <c r="L788" s="52"/>
      <c r="M788" s="52"/>
      <c r="N788" s="52"/>
      <c r="O788" s="59"/>
      <c r="P788" s="60"/>
      <c r="Q788" s="52"/>
      <c r="R788" s="52"/>
      <c r="S788" s="61"/>
      <c r="T788" s="61"/>
      <c r="U788" s="61"/>
      <c r="V788" s="61"/>
      <c r="W788" s="61"/>
      <c r="X788" s="61"/>
      <c r="Y788" s="61"/>
      <c r="Z788" s="61"/>
      <c r="AA788" s="61"/>
      <c r="AB788" s="62"/>
      <c r="AC788" s="61"/>
      <c r="AD788" s="61"/>
      <c r="AE788" s="61"/>
      <c r="AF788" s="61"/>
      <c r="AG788" s="61"/>
      <c r="AH788" s="61"/>
      <c r="AI788" s="63"/>
      <c r="AJ788" s="63"/>
      <c r="AK788" s="63"/>
      <c r="AL788" s="63"/>
      <c r="AM788" s="63"/>
      <c r="AN788" s="63"/>
      <c r="AO788" s="63"/>
    </row>
    <row r="789" spans="1:41" ht="15">
      <c r="A789" s="52"/>
      <c r="B789" s="52"/>
      <c r="C789" s="52"/>
      <c r="D789" s="52"/>
      <c r="E789" s="52"/>
      <c r="F789" s="52"/>
      <c r="G789" s="53"/>
      <c r="H789" s="52"/>
      <c r="I789" s="68"/>
      <c r="J789" s="58"/>
      <c r="K789" s="58"/>
      <c r="L789" s="52"/>
      <c r="M789" s="52"/>
      <c r="N789" s="52"/>
      <c r="O789" s="59"/>
      <c r="P789" s="60"/>
      <c r="Q789" s="52"/>
      <c r="R789" s="52"/>
      <c r="S789" s="61"/>
      <c r="T789" s="61"/>
      <c r="U789" s="61"/>
      <c r="V789" s="61"/>
      <c r="W789" s="61"/>
      <c r="X789" s="61"/>
      <c r="Y789" s="61"/>
      <c r="Z789" s="61"/>
      <c r="AA789" s="61"/>
      <c r="AB789" s="62"/>
      <c r="AC789" s="61"/>
      <c r="AD789" s="61"/>
      <c r="AE789" s="61"/>
      <c r="AF789" s="61"/>
      <c r="AG789" s="61"/>
      <c r="AH789" s="61"/>
      <c r="AI789" s="63"/>
      <c r="AJ789" s="63"/>
      <c r="AK789" s="63"/>
      <c r="AL789" s="63"/>
      <c r="AM789" s="63"/>
      <c r="AN789" s="63"/>
      <c r="AO789" s="63"/>
    </row>
    <row r="790" spans="1:41" ht="15">
      <c r="A790" s="52"/>
      <c r="B790" s="52"/>
      <c r="C790" s="52"/>
      <c r="D790" s="52"/>
      <c r="E790" s="52"/>
      <c r="F790" s="52"/>
      <c r="G790" s="53"/>
      <c r="H790" s="52"/>
      <c r="I790" s="68"/>
      <c r="J790" s="58"/>
      <c r="K790" s="58"/>
      <c r="L790" s="52"/>
      <c r="M790" s="52"/>
      <c r="N790" s="52"/>
      <c r="O790" s="59"/>
      <c r="P790" s="60"/>
      <c r="Q790" s="52"/>
      <c r="R790" s="52"/>
      <c r="S790" s="61"/>
      <c r="T790" s="61"/>
      <c r="U790" s="61"/>
      <c r="V790" s="61"/>
      <c r="W790" s="61"/>
      <c r="X790" s="61"/>
      <c r="Y790" s="61"/>
      <c r="Z790" s="61"/>
      <c r="AA790" s="61"/>
      <c r="AB790" s="62"/>
      <c r="AC790" s="61"/>
      <c r="AD790" s="61"/>
      <c r="AE790" s="61"/>
      <c r="AF790" s="61"/>
      <c r="AG790" s="61"/>
      <c r="AH790" s="61"/>
      <c r="AI790" s="63"/>
      <c r="AJ790" s="63"/>
      <c r="AK790" s="63"/>
      <c r="AL790" s="63"/>
      <c r="AM790" s="63"/>
      <c r="AN790" s="63"/>
      <c r="AO790" s="63"/>
    </row>
    <row r="791" spans="1:41" ht="15">
      <c r="A791" s="52"/>
      <c r="B791" s="52"/>
      <c r="C791" s="52"/>
      <c r="D791" s="52"/>
      <c r="E791" s="52"/>
      <c r="F791" s="52"/>
      <c r="G791" s="53"/>
      <c r="H791" s="52"/>
      <c r="I791" s="68"/>
      <c r="J791" s="58"/>
      <c r="K791" s="58"/>
      <c r="L791" s="52"/>
      <c r="M791" s="52"/>
      <c r="N791" s="52"/>
      <c r="O791" s="59"/>
      <c r="P791" s="60"/>
      <c r="Q791" s="52"/>
      <c r="R791" s="52"/>
      <c r="S791" s="61"/>
      <c r="T791" s="61"/>
      <c r="U791" s="61"/>
      <c r="V791" s="61"/>
      <c r="W791" s="61"/>
      <c r="X791" s="61"/>
      <c r="Y791" s="61"/>
      <c r="Z791" s="61"/>
      <c r="AA791" s="61"/>
      <c r="AB791" s="62"/>
      <c r="AC791" s="61"/>
      <c r="AD791" s="61"/>
      <c r="AE791" s="61"/>
      <c r="AF791" s="61"/>
      <c r="AG791" s="61"/>
      <c r="AH791" s="61"/>
      <c r="AI791" s="63"/>
      <c r="AJ791" s="63"/>
      <c r="AK791" s="63"/>
      <c r="AL791" s="63"/>
      <c r="AM791" s="63"/>
      <c r="AN791" s="63"/>
      <c r="AO791" s="63"/>
    </row>
    <row r="792" spans="1:41" ht="15">
      <c r="A792" s="52"/>
      <c r="B792" s="52"/>
      <c r="C792" s="52"/>
      <c r="D792" s="52"/>
      <c r="E792" s="52"/>
      <c r="F792" s="52"/>
      <c r="G792" s="53"/>
      <c r="H792" s="52"/>
      <c r="I792" s="68"/>
      <c r="J792" s="58"/>
      <c r="K792" s="58"/>
      <c r="L792" s="52"/>
      <c r="M792" s="52"/>
      <c r="N792" s="52"/>
      <c r="O792" s="59"/>
      <c r="P792" s="60"/>
      <c r="Q792" s="52"/>
      <c r="R792" s="52"/>
      <c r="S792" s="61"/>
      <c r="T792" s="61"/>
      <c r="U792" s="61"/>
      <c r="V792" s="61"/>
      <c r="W792" s="61"/>
      <c r="X792" s="61"/>
      <c r="Y792" s="61"/>
      <c r="Z792" s="61"/>
      <c r="AA792" s="61"/>
      <c r="AB792" s="62"/>
      <c r="AC792" s="61"/>
      <c r="AD792" s="61"/>
      <c r="AE792" s="61"/>
      <c r="AF792" s="61"/>
      <c r="AG792" s="61"/>
      <c r="AH792" s="61"/>
      <c r="AI792" s="63"/>
      <c r="AJ792" s="63"/>
      <c r="AK792" s="63"/>
      <c r="AL792" s="63"/>
      <c r="AM792" s="63"/>
      <c r="AN792" s="63"/>
      <c r="AO792" s="63"/>
    </row>
    <row r="793" spans="1:41" ht="15">
      <c r="A793" s="52"/>
      <c r="B793" s="52"/>
      <c r="C793" s="52"/>
      <c r="D793" s="52"/>
      <c r="E793" s="52"/>
      <c r="F793" s="52"/>
      <c r="G793" s="53"/>
      <c r="H793" s="52"/>
      <c r="I793" s="68"/>
      <c r="J793" s="58"/>
      <c r="K793" s="58"/>
      <c r="L793" s="52"/>
      <c r="M793" s="52"/>
      <c r="N793" s="52"/>
      <c r="O793" s="59"/>
      <c r="P793" s="60"/>
      <c r="Q793" s="52"/>
      <c r="R793" s="52"/>
      <c r="S793" s="61"/>
      <c r="T793" s="61"/>
      <c r="U793" s="61"/>
      <c r="V793" s="61"/>
      <c r="W793" s="61"/>
      <c r="X793" s="61"/>
      <c r="Y793" s="61"/>
      <c r="Z793" s="61"/>
      <c r="AA793" s="61"/>
      <c r="AB793" s="62"/>
      <c r="AC793" s="61"/>
      <c r="AD793" s="61"/>
      <c r="AE793" s="61"/>
      <c r="AF793" s="61"/>
      <c r="AG793" s="61"/>
      <c r="AH793" s="61"/>
      <c r="AI793" s="63"/>
      <c r="AJ793" s="63"/>
      <c r="AK793" s="63"/>
      <c r="AL793" s="63"/>
      <c r="AM793" s="63"/>
      <c r="AN793" s="63"/>
      <c r="AO793" s="63"/>
    </row>
    <row r="794" spans="1:41" ht="15">
      <c r="A794" s="52"/>
      <c r="B794" s="52"/>
      <c r="C794" s="52"/>
      <c r="D794" s="52"/>
      <c r="E794" s="52"/>
      <c r="F794" s="52"/>
      <c r="G794" s="53"/>
      <c r="H794" s="52"/>
      <c r="I794" s="68"/>
      <c r="J794" s="58"/>
      <c r="K794" s="58"/>
      <c r="L794" s="52"/>
      <c r="M794" s="52"/>
      <c r="N794" s="52"/>
      <c r="O794" s="59"/>
      <c r="P794" s="60"/>
      <c r="Q794" s="52"/>
      <c r="R794" s="52"/>
      <c r="S794" s="61"/>
      <c r="T794" s="61"/>
      <c r="U794" s="61"/>
      <c r="V794" s="61"/>
      <c r="W794" s="61"/>
      <c r="X794" s="61"/>
      <c r="Y794" s="61"/>
      <c r="Z794" s="61"/>
      <c r="AA794" s="61"/>
      <c r="AB794" s="62"/>
      <c r="AC794" s="61"/>
      <c r="AD794" s="61"/>
      <c r="AE794" s="61"/>
      <c r="AF794" s="61"/>
      <c r="AG794" s="61"/>
      <c r="AH794" s="61"/>
      <c r="AI794" s="63"/>
      <c r="AJ794" s="63"/>
      <c r="AK794" s="63"/>
      <c r="AL794" s="63"/>
      <c r="AM794" s="63"/>
      <c r="AN794" s="63"/>
      <c r="AO794" s="63"/>
    </row>
    <row r="795" spans="1:41" ht="15">
      <c r="A795" s="52"/>
      <c r="B795" s="52"/>
      <c r="C795" s="52"/>
      <c r="D795" s="52"/>
      <c r="E795" s="52"/>
      <c r="F795" s="52"/>
      <c r="G795" s="53"/>
      <c r="H795" s="52"/>
      <c r="I795" s="68"/>
      <c r="J795" s="58"/>
      <c r="K795" s="58"/>
      <c r="L795" s="52"/>
      <c r="M795" s="52"/>
      <c r="N795" s="52"/>
      <c r="O795" s="59"/>
      <c r="P795" s="60"/>
      <c r="Q795" s="52"/>
      <c r="R795" s="52"/>
      <c r="S795" s="61"/>
      <c r="T795" s="61"/>
      <c r="U795" s="61"/>
      <c r="V795" s="61"/>
      <c r="W795" s="61"/>
      <c r="X795" s="61"/>
      <c r="Y795" s="61"/>
      <c r="Z795" s="61"/>
      <c r="AA795" s="61"/>
      <c r="AB795" s="62"/>
      <c r="AC795" s="61"/>
      <c r="AD795" s="61"/>
      <c r="AE795" s="61"/>
      <c r="AF795" s="61"/>
      <c r="AG795" s="61"/>
      <c r="AH795" s="61"/>
      <c r="AI795" s="63"/>
      <c r="AJ795" s="63"/>
      <c r="AK795" s="63"/>
      <c r="AL795" s="63"/>
      <c r="AM795" s="63"/>
      <c r="AN795" s="63"/>
      <c r="AO795" s="63"/>
    </row>
    <row r="796" spans="1:41" ht="15">
      <c r="A796" s="52"/>
      <c r="B796" s="52"/>
      <c r="C796" s="52"/>
      <c r="D796" s="52"/>
      <c r="E796" s="52"/>
      <c r="F796" s="52"/>
      <c r="G796" s="53"/>
      <c r="H796" s="52"/>
      <c r="I796" s="68"/>
      <c r="J796" s="58"/>
      <c r="K796" s="58"/>
      <c r="L796" s="52"/>
      <c r="M796" s="52"/>
      <c r="N796" s="52"/>
      <c r="O796" s="59"/>
      <c r="P796" s="60"/>
      <c r="Q796" s="52"/>
      <c r="R796" s="52"/>
      <c r="S796" s="61"/>
      <c r="T796" s="61"/>
      <c r="U796" s="61"/>
      <c r="V796" s="61"/>
      <c r="W796" s="61"/>
      <c r="X796" s="61"/>
      <c r="Y796" s="61"/>
      <c r="Z796" s="61"/>
      <c r="AA796" s="61"/>
      <c r="AB796" s="62"/>
      <c r="AC796" s="61"/>
      <c r="AD796" s="61"/>
      <c r="AE796" s="61"/>
      <c r="AF796" s="61"/>
      <c r="AG796" s="61"/>
      <c r="AH796" s="61"/>
      <c r="AI796" s="63"/>
      <c r="AJ796" s="63"/>
      <c r="AK796" s="63"/>
      <c r="AL796" s="63"/>
      <c r="AM796" s="63"/>
      <c r="AN796" s="63"/>
      <c r="AO796" s="63"/>
    </row>
    <row r="797" spans="1:41" ht="15">
      <c r="A797" s="52"/>
      <c r="B797" s="52"/>
      <c r="C797" s="52"/>
      <c r="D797" s="52"/>
      <c r="E797" s="52"/>
      <c r="F797" s="52"/>
      <c r="G797" s="53"/>
      <c r="H797" s="52"/>
      <c r="I797" s="68"/>
      <c r="J797" s="58"/>
      <c r="K797" s="58"/>
      <c r="L797" s="52"/>
      <c r="M797" s="52"/>
      <c r="N797" s="52"/>
      <c r="O797" s="59"/>
      <c r="P797" s="60"/>
      <c r="Q797" s="52"/>
      <c r="R797" s="52"/>
      <c r="S797" s="61"/>
      <c r="T797" s="61"/>
      <c r="U797" s="61"/>
      <c r="V797" s="61"/>
      <c r="W797" s="61"/>
      <c r="X797" s="61"/>
      <c r="Y797" s="61"/>
      <c r="Z797" s="61"/>
      <c r="AA797" s="61"/>
      <c r="AB797" s="62"/>
      <c r="AC797" s="61"/>
      <c r="AD797" s="61"/>
      <c r="AE797" s="61"/>
      <c r="AF797" s="61"/>
      <c r="AG797" s="61"/>
      <c r="AH797" s="61"/>
      <c r="AI797" s="63"/>
      <c r="AJ797" s="63"/>
      <c r="AK797" s="63"/>
      <c r="AL797" s="63"/>
      <c r="AM797" s="63"/>
      <c r="AN797" s="63"/>
      <c r="AO797" s="63"/>
    </row>
    <row r="798" spans="1:41" ht="15">
      <c r="A798" s="52"/>
      <c r="B798" s="52"/>
      <c r="C798" s="52"/>
      <c r="D798" s="52"/>
      <c r="E798" s="52"/>
      <c r="F798" s="52"/>
      <c r="G798" s="53"/>
      <c r="H798" s="52"/>
      <c r="I798" s="68"/>
      <c r="J798" s="58"/>
      <c r="K798" s="58"/>
      <c r="L798" s="52"/>
      <c r="M798" s="52"/>
      <c r="N798" s="52"/>
      <c r="O798" s="59"/>
      <c r="P798" s="60"/>
      <c r="Q798" s="52"/>
      <c r="R798" s="52"/>
      <c r="S798" s="61"/>
      <c r="T798" s="61"/>
      <c r="U798" s="61"/>
      <c r="V798" s="61"/>
      <c r="W798" s="61"/>
      <c r="X798" s="61"/>
      <c r="Y798" s="61"/>
      <c r="Z798" s="61"/>
      <c r="AA798" s="61"/>
      <c r="AB798" s="62"/>
      <c r="AC798" s="61"/>
      <c r="AD798" s="61"/>
      <c r="AE798" s="61"/>
      <c r="AF798" s="61"/>
      <c r="AG798" s="61"/>
      <c r="AH798" s="61"/>
      <c r="AI798" s="63"/>
      <c r="AJ798" s="63"/>
      <c r="AK798" s="63"/>
      <c r="AL798" s="63"/>
      <c r="AM798" s="63"/>
      <c r="AN798" s="63"/>
      <c r="AO798" s="63"/>
    </row>
    <row r="799" spans="1:41" ht="15">
      <c r="A799" s="52"/>
      <c r="B799" s="52"/>
      <c r="C799" s="52"/>
      <c r="D799" s="52"/>
      <c r="E799" s="52"/>
      <c r="F799" s="52"/>
      <c r="G799" s="53"/>
      <c r="H799" s="52"/>
      <c r="I799" s="68"/>
      <c r="J799" s="58"/>
      <c r="K799" s="58"/>
      <c r="L799" s="52"/>
      <c r="M799" s="52"/>
      <c r="N799" s="52"/>
      <c r="O799" s="59"/>
      <c r="P799" s="60"/>
      <c r="Q799" s="52"/>
      <c r="R799" s="52"/>
      <c r="S799" s="61"/>
      <c r="T799" s="61"/>
      <c r="U799" s="61"/>
      <c r="V799" s="61"/>
      <c r="W799" s="61"/>
      <c r="X799" s="61"/>
      <c r="Y799" s="61"/>
      <c r="Z799" s="61"/>
      <c r="AA799" s="61"/>
      <c r="AB799" s="62"/>
      <c r="AC799" s="61"/>
      <c r="AD799" s="61"/>
      <c r="AE799" s="61"/>
      <c r="AF799" s="61"/>
      <c r="AG799" s="61"/>
      <c r="AH799" s="61"/>
      <c r="AI799" s="63"/>
      <c r="AJ799" s="63"/>
      <c r="AK799" s="63"/>
      <c r="AL799" s="63"/>
      <c r="AM799" s="63"/>
      <c r="AN799" s="63"/>
      <c r="AO799" s="63"/>
    </row>
    <row r="800" spans="1:41" ht="15">
      <c r="A800" s="52"/>
      <c r="B800" s="52"/>
      <c r="C800" s="52"/>
      <c r="D800" s="52"/>
      <c r="E800" s="52"/>
      <c r="F800" s="52"/>
      <c r="G800" s="53"/>
      <c r="H800" s="52"/>
      <c r="I800" s="68"/>
      <c r="J800" s="58"/>
      <c r="K800" s="58"/>
      <c r="L800" s="52"/>
      <c r="M800" s="52"/>
      <c r="N800" s="52"/>
      <c r="O800" s="59"/>
      <c r="P800" s="60"/>
      <c r="Q800" s="52"/>
      <c r="R800" s="52"/>
      <c r="S800" s="61"/>
      <c r="T800" s="61"/>
      <c r="U800" s="61"/>
      <c r="V800" s="61"/>
      <c r="W800" s="61"/>
      <c r="X800" s="61"/>
      <c r="Y800" s="61"/>
      <c r="Z800" s="61"/>
      <c r="AA800" s="61"/>
      <c r="AB800" s="62"/>
      <c r="AC800" s="61"/>
      <c r="AD800" s="61"/>
      <c r="AE800" s="61"/>
      <c r="AF800" s="61"/>
      <c r="AG800" s="61"/>
      <c r="AH800" s="61"/>
      <c r="AI800" s="63"/>
      <c r="AJ800" s="63"/>
      <c r="AK800" s="63"/>
      <c r="AL800" s="63"/>
      <c r="AM800" s="63"/>
      <c r="AN800" s="63"/>
      <c r="AO800" s="63"/>
    </row>
    <row r="801" spans="1:41" ht="15">
      <c r="A801" s="52"/>
      <c r="B801" s="52"/>
      <c r="C801" s="52"/>
      <c r="D801" s="52"/>
      <c r="E801" s="52"/>
      <c r="F801" s="52"/>
      <c r="G801" s="53"/>
      <c r="H801" s="52"/>
      <c r="I801" s="68"/>
      <c r="J801" s="58"/>
      <c r="K801" s="58"/>
      <c r="L801" s="52"/>
      <c r="M801" s="52"/>
      <c r="N801" s="52"/>
      <c r="O801" s="59"/>
      <c r="P801" s="60"/>
      <c r="Q801" s="52"/>
      <c r="R801" s="52"/>
      <c r="S801" s="61"/>
      <c r="T801" s="61"/>
      <c r="U801" s="61"/>
      <c r="V801" s="61"/>
      <c r="W801" s="61"/>
      <c r="X801" s="61"/>
      <c r="Y801" s="61"/>
      <c r="Z801" s="61"/>
      <c r="AA801" s="61"/>
      <c r="AB801" s="62"/>
      <c r="AC801" s="61"/>
      <c r="AD801" s="61"/>
      <c r="AE801" s="61"/>
      <c r="AF801" s="61"/>
      <c r="AG801" s="61"/>
      <c r="AH801" s="61"/>
      <c r="AI801" s="63"/>
      <c r="AJ801" s="63"/>
      <c r="AK801" s="63"/>
      <c r="AL801" s="63"/>
      <c r="AM801" s="63"/>
      <c r="AN801" s="63"/>
      <c r="AO801" s="63"/>
    </row>
    <row r="802" spans="1:41" ht="15">
      <c r="A802" s="52"/>
      <c r="B802" s="52"/>
      <c r="C802" s="52"/>
      <c r="D802" s="52"/>
      <c r="E802" s="52"/>
      <c r="F802" s="52"/>
      <c r="G802" s="53"/>
      <c r="H802" s="52"/>
      <c r="I802" s="68"/>
      <c r="J802" s="58"/>
      <c r="K802" s="58"/>
      <c r="L802" s="52"/>
      <c r="M802" s="52"/>
      <c r="N802" s="52"/>
      <c r="O802" s="59"/>
      <c r="P802" s="60"/>
      <c r="Q802" s="52"/>
      <c r="R802" s="52"/>
      <c r="S802" s="61"/>
      <c r="T802" s="61"/>
      <c r="U802" s="61"/>
      <c r="V802" s="61"/>
      <c r="W802" s="61"/>
      <c r="X802" s="61"/>
      <c r="Y802" s="61"/>
      <c r="Z802" s="61"/>
      <c r="AA802" s="61"/>
      <c r="AB802" s="62"/>
      <c r="AC802" s="61"/>
      <c r="AD802" s="61"/>
      <c r="AE802" s="61"/>
      <c r="AF802" s="61"/>
      <c r="AG802" s="61"/>
      <c r="AH802" s="61"/>
      <c r="AI802" s="63"/>
      <c r="AJ802" s="63"/>
      <c r="AK802" s="63"/>
      <c r="AL802" s="63"/>
      <c r="AM802" s="63"/>
      <c r="AN802" s="63"/>
      <c r="AO802" s="63"/>
    </row>
    <row r="803" spans="1:41" ht="15">
      <c r="A803" s="52"/>
      <c r="B803" s="52"/>
      <c r="C803" s="52"/>
      <c r="D803" s="52"/>
      <c r="E803" s="52"/>
      <c r="F803" s="52"/>
      <c r="G803" s="53"/>
      <c r="H803" s="52"/>
      <c r="I803" s="68"/>
      <c r="J803" s="58"/>
      <c r="K803" s="58"/>
      <c r="L803" s="52"/>
      <c r="M803" s="52"/>
      <c r="N803" s="52"/>
      <c r="O803" s="59"/>
      <c r="P803" s="60"/>
      <c r="Q803" s="52"/>
      <c r="R803" s="52"/>
      <c r="S803" s="61"/>
      <c r="T803" s="61"/>
      <c r="U803" s="61"/>
      <c r="V803" s="61"/>
      <c r="W803" s="61"/>
      <c r="X803" s="61"/>
      <c r="Y803" s="61"/>
      <c r="Z803" s="61"/>
      <c r="AA803" s="61"/>
      <c r="AB803" s="62"/>
      <c r="AC803" s="61"/>
      <c r="AD803" s="61"/>
      <c r="AE803" s="61"/>
      <c r="AF803" s="61"/>
      <c r="AG803" s="61"/>
      <c r="AH803" s="61"/>
      <c r="AI803" s="63"/>
      <c r="AJ803" s="63"/>
      <c r="AK803" s="63"/>
      <c r="AL803" s="63"/>
      <c r="AM803" s="63"/>
      <c r="AN803" s="63"/>
      <c r="AO803" s="63"/>
    </row>
    <row r="804" spans="1:41" ht="15">
      <c r="A804" s="52"/>
      <c r="B804" s="52"/>
      <c r="C804" s="52"/>
      <c r="D804" s="52"/>
      <c r="E804" s="52"/>
      <c r="F804" s="52"/>
      <c r="G804" s="53"/>
      <c r="H804" s="52"/>
      <c r="I804" s="68"/>
      <c r="J804" s="58"/>
      <c r="K804" s="58"/>
      <c r="L804" s="52"/>
      <c r="M804" s="52"/>
      <c r="N804" s="52"/>
      <c r="O804" s="59"/>
      <c r="P804" s="60"/>
      <c r="Q804" s="52"/>
      <c r="R804" s="52"/>
      <c r="S804" s="61"/>
      <c r="T804" s="61"/>
      <c r="U804" s="61"/>
      <c r="V804" s="61"/>
      <c r="W804" s="61"/>
      <c r="X804" s="61"/>
      <c r="Y804" s="61"/>
      <c r="Z804" s="61"/>
      <c r="AA804" s="61"/>
      <c r="AB804" s="62"/>
      <c r="AC804" s="61"/>
      <c r="AD804" s="61"/>
      <c r="AE804" s="61"/>
      <c r="AF804" s="61"/>
      <c r="AG804" s="61"/>
      <c r="AH804" s="61"/>
      <c r="AI804" s="63"/>
      <c r="AJ804" s="63"/>
      <c r="AK804" s="63"/>
      <c r="AL804" s="63"/>
      <c r="AM804" s="63"/>
      <c r="AN804" s="63"/>
      <c r="AO804" s="63"/>
    </row>
    <row r="805" spans="1:41" ht="15">
      <c r="A805" s="52"/>
      <c r="B805" s="52"/>
      <c r="C805" s="52"/>
      <c r="D805" s="52"/>
      <c r="E805" s="52"/>
      <c r="F805" s="52"/>
      <c r="G805" s="53"/>
      <c r="H805" s="52"/>
      <c r="I805" s="68"/>
      <c r="J805" s="58"/>
      <c r="K805" s="58"/>
      <c r="L805" s="52"/>
      <c r="M805" s="52"/>
      <c r="N805" s="52"/>
      <c r="O805" s="59"/>
      <c r="P805" s="60"/>
      <c r="Q805" s="52"/>
      <c r="R805" s="52"/>
      <c r="S805" s="61"/>
      <c r="T805" s="61"/>
      <c r="U805" s="61"/>
      <c r="V805" s="61"/>
      <c r="W805" s="61"/>
      <c r="X805" s="61"/>
      <c r="Y805" s="61"/>
      <c r="Z805" s="61"/>
      <c r="AA805" s="61"/>
      <c r="AB805" s="62"/>
      <c r="AC805" s="61"/>
      <c r="AD805" s="61"/>
      <c r="AE805" s="61"/>
      <c r="AF805" s="61"/>
      <c r="AG805" s="61"/>
      <c r="AH805" s="61"/>
      <c r="AI805" s="63"/>
      <c r="AJ805" s="63"/>
      <c r="AK805" s="63"/>
      <c r="AL805" s="63"/>
      <c r="AM805" s="63"/>
      <c r="AN805" s="63"/>
      <c r="AO805" s="63"/>
    </row>
    <row r="806" spans="1:41" ht="15">
      <c r="A806" s="52"/>
      <c r="B806" s="52"/>
      <c r="C806" s="52"/>
      <c r="D806" s="52"/>
      <c r="E806" s="52"/>
      <c r="F806" s="52"/>
      <c r="G806" s="53"/>
      <c r="H806" s="52"/>
      <c r="I806" s="68"/>
      <c r="J806" s="58"/>
      <c r="K806" s="58"/>
      <c r="L806" s="52"/>
      <c r="M806" s="52"/>
      <c r="N806" s="52"/>
      <c r="O806" s="59"/>
      <c r="P806" s="60"/>
      <c r="Q806" s="52"/>
      <c r="R806" s="52"/>
      <c r="S806" s="61"/>
      <c r="T806" s="61"/>
      <c r="U806" s="61"/>
      <c r="V806" s="61"/>
      <c r="W806" s="61"/>
      <c r="X806" s="61"/>
      <c r="Y806" s="61"/>
      <c r="Z806" s="61"/>
      <c r="AA806" s="61"/>
      <c r="AB806" s="62"/>
      <c r="AC806" s="61"/>
      <c r="AD806" s="61"/>
      <c r="AE806" s="61"/>
      <c r="AF806" s="61"/>
      <c r="AG806" s="61"/>
      <c r="AH806" s="61"/>
      <c r="AI806" s="63"/>
      <c r="AJ806" s="63"/>
      <c r="AK806" s="63"/>
      <c r="AL806" s="63"/>
      <c r="AM806" s="63"/>
      <c r="AN806" s="63"/>
      <c r="AO806" s="63"/>
    </row>
    <row r="807" spans="1:41" ht="15">
      <c r="A807" s="52"/>
      <c r="B807" s="52"/>
      <c r="C807" s="52"/>
      <c r="D807" s="52"/>
      <c r="E807" s="52"/>
      <c r="F807" s="52"/>
      <c r="G807" s="53"/>
      <c r="H807" s="52"/>
      <c r="I807" s="68"/>
      <c r="J807" s="58"/>
      <c r="K807" s="58"/>
      <c r="L807" s="52"/>
      <c r="M807" s="52"/>
      <c r="N807" s="52"/>
      <c r="O807" s="59"/>
      <c r="P807" s="60"/>
      <c r="Q807" s="52"/>
      <c r="R807" s="52"/>
      <c r="S807" s="61"/>
      <c r="T807" s="61"/>
      <c r="U807" s="61"/>
      <c r="V807" s="61"/>
      <c r="W807" s="61"/>
      <c r="X807" s="61"/>
      <c r="Y807" s="61"/>
      <c r="Z807" s="61"/>
      <c r="AA807" s="61"/>
      <c r="AB807" s="62"/>
      <c r="AC807" s="61"/>
      <c r="AD807" s="61"/>
      <c r="AE807" s="61"/>
      <c r="AF807" s="61"/>
      <c r="AG807" s="61"/>
      <c r="AH807" s="61"/>
      <c r="AI807" s="63"/>
      <c r="AJ807" s="63"/>
      <c r="AK807" s="63"/>
      <c r="AL807" s="63"/>
      <c r="AM807" s="63"/>
      <c r="AN807" s="63"/>
      <c r="AO807" s="63"/>
    </row>
    <row r="808" spans="1:41" ht="15">
      <c r="A808" s="52"/>
      <c r="B808" s="52"/>
      <c r="C808" s="52"/>
      <c r="D808" s="52"/>
      <c r="E808" s="52"/>
      <c r="F808" s="52"/>
      <c r="G808" s="53"/>
      <c r="H808" s="52"/>
      <c r="I808" s="68"/>
      <c r="J808" s="58"/>
      <c r="K808" s="58"/>
      <c r="L808" s="52"/>
      <c r="M808" s="52"/>
      <c r="N808" s="52"/>
      <c r="O808" s="59"/>
      <c r="P808" s="60"/>
      <c r="Q808" s="52"/>
      <c r="R808" s="52"/>
      <c r="S808" s="61"/>
      <c r="T808" s="61"/>
      <c r="U808" s="61"/>
      <c r="V808" s="61"/>
      <c r="W808" s="61"/>
      <c r="X808" s="61"/>
      <c r="Y808" s="61"/>
      <c r="Z808" s="61"/>
      <c r="AA808" s="61"/>
      <c r="AB808" s="62"/>
      <c r="AC808" s="61"/>
      <c r="AD808" s="61"/>
      <c r="AE808" s="61"/>
      <c r="AF808" s="61"/>
      <c r="AG808" s="61"/>
      <c r="AH808" s="61"/>
      <c r="AI808" s="63"/>
      <c r="AJ808" s="63"/>
      <c r="AK808" s="63"/>
      <c r="AL808" s="63"/>
      <c r="AM808" s="63"/>
      <c r="AN808" s="63"/>
      <c r="AO808" s="63"/>
    </row>
    <row r="809" spans="1:41" ht="15">
      <c r="A809" s="52"/>
      <c r="B809" s="52"/>
      <c r="C809" s="52"/>
      <c r="D809" s="52"/>
      <c r="E809" s="52"/>
      <c r="F809" s="52"/>
      <c r="G809" s="53"/>
      <c r="H809" s="52"/>
      <c r="I809" s="68"/>
      <c r="J809" s="58"/>
      <c r="K809" s="58"/>
      <c r="L809" s="52"/>
      <c r="M809" s="52"/>
      <c r="N809" s="52"/>
      <c r="O809" s="59"/>
      <c r="P809" s="60"/>
      <c r="Q809" s="52"/>
      <c r="R809" s="52"/>
      <c r="S809" s="61"/>
      <c r="T809" s="61"/>
      <c r="U809" s="61"/>
      <c r="V809" s="61"/>
      <c r="W809" s="61"/>
      <c r="X809" s="61"/>
      <c r="Y809" s="61"/>
      <c r="Z809" s="61"/>
      <c r="AA809" s="61"/>
      <c r="AB809" s="62"/>
      <c r="AC809" s="61"/>
      <c r="AD809" s="61"/>
      <c r="AE809" s="61"/>
      <c r="AF809" s="61"/>
      <c r="AG809" s="61"/>
      <c r="AH809" s="61"/>
      <c r="AI809" s="63"/>
      <c r="AJ809" s="63"/>
      <c r="AK809" s="63"/>
      <c r="AL809" s="63"/>
      <c r="AM809" s="63"/>
      <c r="AN809" s="63"/>
      <c r="AO809" s="63"/>
    </row>
    <row r="810" spans="1:41" ht="15">
      <c r="A810" s="52"/>
      <c r="B810" s="52"/>
      <c r="C810" s="52"/>
      <c r="D810" s="52"/>
      <c r="E810" s="52"/>
      <c r="F810" s="52"/>
      <c r="G810" s="53"/>
      <c r="H810" s="52"/>
      <c r="I810" s="68"/>
      <c r="J810" s="58"/>
      <c r="K810" s="58"/>
      <c r="L810" s="52"/>
      <c r="M810" s="52"/>
      <c r="N810" s="52"/>
      <c r="O810" s="59"/>
      <c r="P810" s="60"/>
      <c r="Q810" s="52"/>
      <c r="R810" s="52"/>
      <c r="S810" s="61"/>
      <c r="T810" s="61"/>
      <c r="U810" s="61"/>
      <c r="V810" s="61"/>
      <c r="W810" s="61"/>
      <c r="X810" s="61"/>
      <c r="Y810" s="61"/>
      <c r="Z810" s="61"/>
      <c r="AA810" s="61"/>
      <c r="AB810" s="62"/>
      <c r="AC810" s="61"/>
      <c r="AD810" s="61"/>
      <c r="AE810" s="61"/>
      <c r="AF810" s="61"/>
      <c r="AG810" s="61"/>
      <c r="AH810" s="61"/>
      <c r="AI810" s="63"/>
      <c r="AJ810" s="63"/>
      <c r="AK810" s="63"/>
      <c r="AL810" s="63"/>
      <c r="AM810" s="63"/>
      <c r="AN810" s="63"/>
      <c r="AO810" s="63"/>
    </row>
    <row r="811" spans="1:41" ht="15">
      <c r="A811" s="52"/>
      <c r="B811" s="52"/>
      <c r="C811" s="52"/>
      <c r="D811" s="52"/>
      <c r="E811" s="52"/>
      <c r="F811" s="52"/>
      <c r="G811" s="53"/>
      <c r="H811" s="52"/>
      <c r="I811" s="68"/>
      <c r="J811" s="58"/>
      <c r="K811" s="58"/>
      <c r="L811" s="52"/>
      <c r="M811" s="52"/>
      <c r="N811" s="52"/>
      <c r="O811" s="59"/>
      <c r="P811" s="60"/>
      <c r="Q811" s="52"/>
      <c r="R811" s="52"/>
      <c r="S811" s="61"/>
      <c r="T811" s="61"/>
      <c r="U811" s="61"/>
      <c r="V811" s="61"/>
      <c r="W811" s="61"/>
      <c r="X811" s="61"/>
      <c r="Y811" s="61"/>
      <c r="Z811" s="61"/>
      <c r="AA811" s="61"/>
      <c r="AB811" s="62"/>
      <c r="AC811" s="61"/>
      <c r="AD811" s="61"/>
      <c r="AE811" s="61"/>
      <c r="AF811" s="61"/>
      <c r="AG811" s="61"/>
      <c r="AH811" s="61"/>
      <c r="AI811" s="63"/>
      <c r="AJ811" s="63"/>
      <c r="AK811" s="63"/>
      <c r="AL811" s="63"/>
      <c r="AM811" s="63"/>
      <c r="AN811" s="63"/>
      <c r="AO811" s="63"/>
    </row>
    <row r="812" spans="1:41" ht="15">
      <c r="A812" s="52"/>
      <c r="B812" s="52"/>
      <c r="C812" s="52"/>
      <c r="D812" s="52"/>
      <c r="E812" s="52"/>
      <c r="F812" s="52"/>
      <c r="G812" s="53"/>
      <c r="H812" s="52"/>
      <c r="I812" s="68"/>
      <c r="J812" s="58"/>
      <c r="K812" s="58"/>
      <c r="L812" s="52"/>
      <c r="M812" s="52"/>
      <c r="N812" s="52"/>
      <c r="O812" s="59"/>
      <c r="P812" s="60"/>
      <c r="Q812" s="52"/>
      <c r="R812" s="52"/>
      <c r="S812" s="61"/>
      <c r="T812" s="61"/>
      <c r="U812" s="61"/>
      <c r="V812" s="61"/>
      <c r="W812" s="61"/>
      <c r="X812" s="61"/>
      <c r="Y812" s="61"/>
      <c r="Z812" s="61"/>
      <c r="AA812" s="61"/>
      <c r="AB812" s="62"/>
      <c r="AC812" s="61"/>
      <c r="AD812" s="61"/>
      <c r="AE812" s="61"/>
      <c r="AF812" s="61"/>
      <c r="AG812" s="61"/>
      <c r="AH812" s="61"/>
      <c r="AI812" s="63"/>
      <c r="AJ812" s="63"/>
      <c r="AK812" s="63"/>
      <c r="AL812" s="63"/>
      <c r="AM812" s="63"/>
      <c r="AN812" s="63"/>
      <c r="AO812" s="63"/>
    </row>
    <row r="813" spans="1:41" ht="15">
      <c r="A813" s="52"/>
      <c r="B813" s="52"/>
      <c r="C813" s="52"/>
      <c r="D813" s="52"/>
      <c r="E813" s="52"/>
      <c r="F813" s="52"/>
      <c r="G813" s="53"/>
      <c r="H813" s="52"/>
      <c r="I813" s="68"/>
      <c r="J813" s="58"/>
      <c r="K813" s="58"/>
      <c r="L813" s="52"/>
      <c r="M813" s="52"/>
      <c r="N813" s="52"/>
      <c r="O813" s="59"/>
      <c r="P813" s="60"/>
      <c r="Q813" s="52"/>
      <c r="R813" s="52"/>
      <c r="S813" s="61"/>
      <c r="T813" s="61"/>
      <c r="U813" s="61"/>
      <c r="V813" s="61"/>
      <c r="W813" s="61"/>
      <c r="X813" s="61"/>
      <c r="Y813" s="61"/>
      <c r="Z813" s="61"/>
      <c r="AA813" s="61"/>
      <c r="AB813" s="62"/>
      <c r="AC813" s="61"/>
      <c r="AD813" s="61"/>
      <c r="AE813" s="61"/>
      <c r="AF813" s="61"/>
      <c r="AG813" s="61"/>
      <c r="AH813" s="61"/>
      <c r="AI813" s="63"/>
      <c r="AJ813" s="63"/>
      <c r="AK813" s="63"/>
      <c r="AL813" s="63"/>
      <c r="AM813" s="63"/>
      <c r="AN813" s="63"/>
      <c r="AO813" s="63"/>
    </row>
    <row r="814" spans="1:41" ht="15">
      <c r="A814" s="52"/>
      <c r="B814" s="52"/>
      <c r="C814" s="52"/>
      <c r="D814" s="52"/>
      <c r="E814" s="52"/>
      <c r="F814" s="52"/>
      <c r="G814" s="53"/>
      <c r="H814" s="52"/>
      <c r="I814" s="68"/>
      <c r="J814" s="58"/>
      <c r="K814" s="58"/>
      <c r="L814" s="52"/>
      <c r="M814" s="52"/>
      <c r="N814" s="52"/>
      <c r="O814" s="59"/>
      <c r="P814" s="60"/>
      <c r="Q814" s="52"/>
      <c r="R814" s="52"/>
      <c r="S814" s="61"/>
      <c r="T814" s="61"/>
      <c r="U814" s="61"/>
      <c r="V814" s="61"/>
      <c r="W814" s="61"/>
      <c r="X814" s="61"/>
      <c r="Y814" s="61"/>
      <c r="Z814" s="61"/>
      <c r="AA814" s="61"/>
      <c r="AB814" s="62"/>
      <c r="AC814" s="61"/>
      <c r="AD814" s="61"/>
      <c r="AE814" s="61"/>
      <c r="AF814" s="61"/>
      <c r="AG814" s="61"/>
      <c r="AH814" s="61"/>
      <c r="AI814" s="63"/>
      <c r="AJ814" s="63"/>
      <c r="AK814" s="63"/>
      <c r="AL814" s="63"/>
      <c r="AM814" s="63"/>
      <c r="AN814" s="63"/>
      <c r="AO814" s="63"/>
    </row>
    <row r="815" spans="1:41" ht="15">
      <c r="A815" s="52"/>
      <c r="B815" s="52"/>
      <c r="C815" s="52"/>
      <c r="D815" s="52"/>
      <c r="E815" s="52"/>
      <c r="F815" s="52"/>
      <c r="G815" s="53"/>
      <c r="H815" s="52"/>
      <c r="I815" s="68"/>
      <c r="J815" s="58"/>
      <c r="K815" s="58"/>
      <c r="L815" s="52"/>
      <c r="M815" s="52"/>
      <c r="N815" s="52"/>
      <c r="O815" s="59"/>
      <c r="P815" s="60"/>
      <c r="Q815" s="52"/>
      <c r="R815" s="52"/>
      <c r="S815" s="61"/>
      <c r="T815" s="61"/>
      <c r="U815" s="61"/>
      <c r="V815" s="61"/>
      <c r="W815" s="61"/>
      <c r="X815" s="61"/>
      <c r="Y815" s="61"/>
      <c r="Z815" s="61"/>
      <c r="AA815" s="61"/>
      <c r="AB815" s="62"/>
      <c r="AC815" s="61"/>
      <c r="AD815" s="61"/>
      <c r="AE815" s="61"/>
      <c r="AF815" s="61"/>
      <c r="AG815" s="61"/>
      <c r="AH815" s="61"/>
      <c r="AI815" s="63"/>
      <c r="AJ815" s="63"/>
      <c r="AK815" s="63"/>
      <c r="AL815" s="63"/>
      <c r="AM815" s="63"/>
      <c r="AN815" s="63"/>
      <c r="AO815" s="63"/>
    </row>
    <row r="816" spans="1:41" ht="15">
      <c r="A816" s="52"/>
      <c r="B816" s="52"/>
      <c r="C816" s="52"/>
      <c r="D816" s="52"/>
      <c r="E816" s="52"/>
      <c r="F816" s="52"/>
      <c r="G816" s="53"/>
      <c r="H816" s="52"/>
      <c r="I816" s="68"/>
      <c r="J816" s="58"/>
      <c r="K816" s="58"/>
      <c r="L816" s="52"/>
      <c r="M816" s="52"/>
      <c r="N816" s="52"/>
      <c r="O816" s="59"/>
      <c r="P816" s="60"/>
      <c r="Q816" s="52"/>
      <c r="R816" s="52"/>
      <c r="S816" s="61"/>
      <c r="T816" s="61"/>
      <c r="U816" s="61"/>
      <c r="V816" s="61"/>
      <c r="W816" s="61"/>
      <c r="X816" s="61"/>
      <c r="Y816" s="61"/>
      <c r="Z816" s="61"/>
      <c r="AA816" s="61"/>
      <c r="AB816" s="62"/>
      <c r="AC816" s="61"/>
      <c r="AD816" s="61"/>
      <c r="AE816" s="61"/>
      <c r="AF816" s="61"/>
      <c r="AG816" s="61"/>
      <c r="AH816" s="61"/>
      <c r="AI816" s="63"/>
      <c r="AJ816" s="63"/>
      <c r="AK816" s="63"/>
      <c r="AL816" s="63"/>
      <c r="AM816" s="63"/>
      <c r="AN816" s="63"/>
      <c r="AO816" s="63"/>
    </row>
    <row r="817" spans="1:41" ht="15">
      <c r="A817" s="52"/>
      <c r="B817" s="52"/>
      <c r="C817" s="52"/>
      <c r="D817" s="52"/>
      <c r="E817" s="52"/>
      <c r="F817" s="52"/>
      <c r="G817" s="53"/>
      <c r="H817" s="52"/>
      <c r="I817" s="68"/>
      <c r="J817" s="58"/>
      <c r="K817" s="58"/>
      <c r="L817" s="52"/>
      <c r="M817" s="52"/>
      <c r="N817" s="52"/>
      <c r="O817" s="59"/>
      <c r="P817" s="60"/>
      <c r="Q817" s="52"/>
      <c r="R817" s="52"/>
      <c r="S817" s="61"/>
      <c r="T817" s="61"/>
      <c r="U817" s="61"/>
      <c r="V817" s="61"/>
      <c r="W817" s="61"/>
      <c r="X817" s="61"/>
      <c r="Y817" s="61"/>
      <c r="Z817" s="61"/>
      <c r="AA817" s="61"/>
      <c r="AB817" s="62"/>
      <c r="AC817" s="61"/>
      <c r="AD817" s="61"/>
      <c r="AE817" s="61"/>
      <c r="AF817" s="61"/>
      <c r="AG817" s="61"/>
      <c r="AH817" s="61"/>
      <c r="AI817" s="63"/>
      <c r="AJ817" s="63"/>
      <c r="AK817" s="63"/>
      <c r="AL817" s="63"/>
      <c r="AM817" s="63"/>
      <c r="AN817" s="63"/>
      <c r="AO817" s="63"/>
    </row>
    <row r="818" spans="1:41" ht="15">
      <c r="A818" s="52"/>
      <c r="B818" s="52"/>
      <c r="C818" s="52"/>
      <c r="D818" s="52"/>
      <c r="E818" s="52"/>
      <c r="F818" s="52"/>
      <c r="G818" s="53"/>
      <c r="H818" s="52"/>
      <c r="I818" s="68"/>
      <c r="J818" s="58"/>
      <c r="K818" s="58"/>
      <c r="L818" s="52"/>
      <c r="M818" s="52"/>
      <c r="N818" s="52"/>
      <c r="O818" s="59"/>
      <c r="P818" s="60"/>
      <c r="Q818" s="52"/>
      <c r="R818" s="52"/>
      <c r="S818" s="61"/>
      <c r="T818" s="61"/>
      <c r="U818" s="61"/>
      <c r="V818" s="61"/>
      <c r="W818" s="61"/>
      <c r="X818" s="61"/>
      <c r="Y818" s="61"/>
      <c r="Z818" s="61"/>
      <c r="AA818" s="61"/>
      <c r="AB818" s="62"/>
      <c r="AC818" s="61"/>
      <c r="AD818" s="61"/>
      <c r="AE818" s="61"/>
      <c r="AF818" s="61"/>
      <c r="AG818" s="61"/>
      <c r="AH818" s="61"/>
      <c r="AI818" s="63"/>
      <c r="AJ818" s="63"/>
      <c r="AK818" s="63"/>
      <c r="AL818" s="63"/>
      <c r="AM818" s="63"/>
      <c r="AN818" s="63"/>
      <c r="AO818" s="63"/>
    </row>
    <row r="819" spans="1:41" ht="15">
      <c r="A819" s="52"/>
      <c r="B819" s="52"/>
      <c r="C819" s="52"/>
      <c r="D819" s="52"/>
      <c r="E819" s="52"/>
      <c r="F819" s="52"/>
      <c r="G819" s="53"/>
      <c r="H819" s="52"/>
      <c r="I819" s="68"/>
      <c r="J819" s="58"/>
      <c r="K819" s="58"/>
      <c r="L819" s="52"/>
      <c r="M819" s="52"/>
      <c r="N819" s="52"/>
      <c r="O819" s="59"/>
      <c r="P819" s="60"/>
      <c r="Q819" s="52"/>
      <c r="R819" s="52"/>
      <c r="S819" s="61"/>
      <c r="T819" s="61"/>
      <c r="U819" s="61"/>
      <c r="V819" s="61"/>
      <c r="W819" s="61"/>
      <c r="X819" s="61"/>
      <c r="Y819" s="61"/>
      <c r="Z819" s="61"/>
      <c r="AA819" s="61"/>
      <c r="AB819" s="62"/>
      <c r="AC819" s="61"/>
      <c r="AD819" s="61"/>
      <c r="AE819" s="61"/>
      <c r="AF819" s="61"/>
      <c r="AG819" s="61"/>
      <c r="AH819" s="61"/>
      <c r="AI819" s="63"/>
      <c r="AJ819" s="63"/>
      <c r="AK819" s="63"/>
      <c r="AL819" s="63"/>
      <c r="AM819" s="63"/>
      <c r="AN819" s="63"/>
      <c r="AO819" s="63"/>
    </row>
    <row r="820" spans="1:41" ht="15">
      <c r="A820" s="52"/>
      <c r="B820" s="52"/>
      <c r="C820" s="52"/>
      <c r="D820" s="52"/>
      <c r="E820" s="52"/>
      <c r="F820" s="52"/>
      <c r="G820" s="53"/>
      <c r="H820" s="52"/>
      <c r="I820" s="68"/>
      <c r="J820" s="58"/>
      <c r="K820" s="58"/>
      <c r="L820" s="52"/>
      <c r="M820" s="52"/>
      <c r="N820" s="52"/>
      <c r="O820" s="59"/>
      <c r="P820" s="60"/>
      <c r="Q820" s="52"/>
      <c r="R820" s="52"/>
      <c r="S820" s="61"/>
      <c r="T820" s="61"/>
      <c r="U820" s="61"/>
      <c r="V820" s="61"/>
      <c r="W820" s="61"/>
      <c r="X820" s="61"/>
      <c r="Y820" s="61"/>
      <c r="Z820" s="61"/>
      <c r="AA820" s="61"/>
      <c r="AB820" s="62"/>
      <c r="AC820" s="61"/>
      <c r="AD820" s="61"/>
      <c r="AE820" s="61"/>
      <c r="AF820" s="61"/>
      <c r="AG820" s="61"/>
      <c r="AH820" s="61"/>
      <c r="AI820" s="63"/>
      <c r="AJ820" s="63"/>
      <c r="AK820" s="63"/>
      <c r="AL820" s="63"/>
      <c r="AM820" s="63"/>
      <c r="AN820" s="63"/>
      <c r="AO820" s="63"/>
    </row>
    <row r="821" spans="1:41" ht="15">
      <c r="A821" s="52"/>
      <c r="B821" s="52"/>
      <c r="C821" s="52"/>
      <c r="D821" s="52"/>
      <c r="E821" s="52"/>
      <c r="F821" s="52"/>
      <c r="G821" s="53"/>
      <c r="H821" s="52"/>
      <c r="I821" s="68"/>
      <c r="J821" s="58"/>
      <c r="K821" s="58"/>
      <c r="L821" s="52"/>
      <c r="M821" s="52"/>
      <c r="N821" s="52"/>
      <c r="O821" s="59"/>
      <c r="P821" s="60"/>
      <c r="Q821" s="52"/>
      <c r="R821" s="52"/>
      <c r="S821" s="61"/>
      <c r="T821" s="61"/>
      <c r="U821" s="61"/>
      <c r="V821" s="61"/>
      <c r="W821" s="61"/>
      <c r="X821" s="61"/>
      <c r="Y821" s="61"/>
      <c r="Z821" s="61"/>
      <c r="AA821" s="61"/>
      <c r="AB821" s="62"/>
      <c r="AC821" s="61"/>
      <c r="AD821" s="61"/>
      <c r="AE821" s="61"/>
      <c r="AF821" s="61"/>
      <c r="AG821" s="61"/>
      <c r="AH821" s="61"/>
      <c r="AI821" s="63"/>
      <c r="AJ821" s="63"/>
      <c r="AK821" s="63"/>
      <c r="AL821" s="63"/>
      <c r="AM821" s="63"/>
      <c r="AN821" s="63"/>
      <c r="AO821" s="63"/>
    </row>
    <row r="822" spans="1:41" ht="15">
      <c r="A822" s="52"/>
      <c r="B822" s="52"/>
      <c r="C822" s="52"/>
      <c r="D822" s="52"/>
      <c r="E822" s="52"/>
      <c r="F822" s="52"/>
      <c r="G822" s="53"/>
      <c r="H822" s="52"/>
      <c r="I822" s="68"/>
      <c r="J822" s="58"/>
      <c r="K822" s="58"/>
      <c r="L822" s="52"/>
      <c r="M822" s="52"/>
      <c r="N822" s="52"/>
      <c r="O822" s="59"/>
      <c r="P822" s="60"/>
      <c r="Q822" s="52"/>
      <c r="R822" s="52"/>
      <c r="S822" s="61"/>
      <c r="T822" s="61"/>
      <c r="U822" s="61"/>
      <c r="V822" s="61"/>
      <c r="W822" s="61"/>
      <c r="X822" s="61"/>
      <c r="Y822" s="61"/>
      <c r="Z822" s="61"/>
      <c r="AA822" s="61"/>
      <c r="AB822" s="62"/>
      <c r="AC822" s="61"/>
      <c r="AD822" s="61"/>
      <c r="AE822" s="61"/>
      <c r="AF822" s="61"/>
      <c r="AG822" s="61"/>
      <c r="AH822" s="61"/>
      <c r="AI822" s="63"/>
      <c r="AJ822" s="63"/>
      <c r="AK822" s="63"/>
      <c r="AL822" s="63"/>
      <c r="AM822" s="63"/>
      <c r="AN822" s="63"/>
      <c r="AO822" s="63"/>
    </row>
    <row r="823" spans="1:41" ht="15">
      <c r="A823" s="52"/>
      <c r="B823" s="52"/>
      <c r="C823" s="52"/>
      <c r="D823" s="52"/>
      <c r="E823" s="52"/>
      <c r="F823" s="52"/>
      <c r="G823" s="53"/>
      <c r="H823" s="52"/>
      <c r="I823" s="68"/>
      <c r="J823" s="58"/>
      <c r="K823" s="58"/>
      <c r="L823" s="52"/>
      <c r="M823" s="52"/>
      <c r="N823" s="52"/>
      <c r="O823" s="59"/>
      <c r="P823" s="60"/>
      <c r="Q823" s="52"/>
      <c r="R823" s="52"/>
      <c r="S823" s="61"/>
      <c r="T823" s="61"/>
      <c r="U823" s="61"/>
      <c r="V823" s="61"/>
      <c r="W823" s="61"/>
      <c r="X823" s="61"/>
      <c r="Y823" s="61"/>
      <c r="Z823" s="61"/>
      <c r="AA823" s="61"/>
      <c r="AB823" s="62"/>
      <c r="AC823" s="61"/>
      <c r="AD823" s="61"/>
      <c r="AE823" s="61"/>
      <c r="AF823" s="61"/>
      <c r="AG823" s="61"/>
      <c r="AH823" s="61"/>
      <c r="AI823" s="63"/>
      <c r="AJ823" s="63"/>
      <c r="AK823" s="63"/>
      <c r="AL823" s="63"/>
      <c r="AM823" s="63"/>
      <c r="AN823" s="63"/>
      <c r="AO823" s="63"/>
    </row>
    <row r="824" spans="1:41" ht="15">
      <c r="A824" s="52"/>
      <c r="B824" s="52"/>
      <c r="C824" s="52"/>
      <c r="D824" s="52"/>
      <c r="E824" s="52"/>
      <c r="F824" s="52"/>
      <c r="G824" s="53"/>
      <c r="H824" s="52"/>
      <c r="I824" s="68"/>
      <c r="J824" s="58"/>
      <c r="K824" s="58"/>
      <c r="L824" s="52"/>
      <c r="M824" s="52"/>
      <c r="N824" s="52"/>
      <c r="O824" s="59"/>
      <c r="P824" s="60"/>
      <c r="Q824" s="52"/>
      <c r="R824" s="52"/>
      <c r="S824" s="61"/>
      <c r="T824" s="61"/>
      <c r="U824" s="61"/>
      <c r="V824" s="61"/>
      <c r="W824" s="61"/>
      <c r="X824" s="61"/>
      <c r="Y824" s="61"/>
      <c r="Z824" s="61"/>
      <c r="AA824" s="61"/>
      <c r="AB824" s="62"/>
      <c r="AC824" s="61"/>
      <c r="AD824" s="61"/>
      <c r="AE824" s="61"/>
      <c r="AF824" s="61"/>
      <c r="AG824" s="61"/>
      <c r="AH824" s="61"/>
      <c r="AI824" s="63"/>
      <c r="AJ824" s="63"/>
      <c r="AK824" s="63"/>
      <c r="AL824" s="63"/>
      <c r="AM824" s="63"/>
      <c r="AN824" s="63"/>
      <c r="AO824" s="63"/>
    </row>
    <row r="825" spans="1:41" ht="15">
      <c r="A825" s="52"/>
      <c r="B825" s="52"/>
      <c r="C825" s="52"/>
      <c r="D825" s="52"/>
      <c r="E825" s="52"/>
      <c r="F825" s="52"/>
      <c r="G825" s="53"/>
      <c r="H825" s="52"/>
      <c r="I825" s="68"/>
      <c r="J825" s="58"/>
      <c r="K825" s="58"/>
      <c r="L825" s="52"/>
      <c r="M825" s="52"/>
      <c r="N825" s="52"/>
      <c r="O825" s="59"/>
      <c r="P825" s="60"/>
      <c r="Q825" s="52"/>
      <c r="R825" s="52"/>
      <c r="S825" s="61"/>
      <c r="T825" s="61"/>
      <c r="U825" s="61"/>
      <c r="V825" s="61"/>
      <c r="W825" s="61"/>
      <c r="X825" s="61"/>
      <c r="Y825" s="61"/>
      <c r="Z825" s="61"/>
      <c r="AA825" s="61"/>
      <c r="AB825" s="62"/>
      <c r="AC825" s="61"/>
      <c r="AD825" s="61"/>
      <c r="AE825" s="61"/>
      <c r="AF825" s="61"/>
      <c r="AG825" s="61"/>
      <c r="AH825" s="61"/>
      <c r="AI825" s="63"/>
      <c r="AJ825" s="63"/>
      <c r="AK825" s="63"/>
      <c r="AL825" s="63"/>
      <c r="AM825" s="63"/>
      <c r="AN825" s="63"/>
      <c r="AO825" s="63"/>
    </row>
    <row r="826" spans="1:41" ht="15">
      <c r="A826" s="52"/>
      <c r="B826" s="52"/>
      <c r="C826" s="52"/>
      <c r="D826" s="52"/>
      <c r="E826" s="52"/>
      <c r="F826" s="52"/>
      <c r="G826" s="53"/>
      <c r="H826" s="52"/>
      <c r="I826" s="68"/>
      <c r="J826" s="58"/>
      <c r="K826" s="58"/>
      <c r="L826" s="52"/>
      <c r="M826" s="52"/>
      <c r="N826" s="52"/>
      <c r="O826" s="59"/>
      <c r="P826" s="60"/>
      <c r="Q826" s="52"/>
      <c r="R826" s="52"/>
      <c r="S826" s="61"/>
      <c r="T826" s="61"/>
      <c r="U826" s="61"/>
      <c r="V826" s="61"/>
      <c r="W826" s="61"/>
      <c r="X826" s="61"/>
      <c r="Y826" s="61"/>
      <c r="Z826" s="61"/>
      <c r="AA826" s="61"/>
      <c r="AB826" s="62"/>
      <c r="AC826" s="61"/>
      <c r="AD826" s="61"/>
      <c r="AE826" s="61"/>
      <c r="AF826" s="61"/>
      <c r="AG826" s="61"/>
      <c r="AH826" s="61"/>
      <c r="AI826" s="63"/>
      <c r="AJ826" s="63"/>
      <c r="AK826" s="63"/>
      <c r="AL826" s="63"/>
      <c r="AM826" s="63"/>
      <c r="AN826" s="63"/>
      <c r="AO826" s="63"/>
    </row>
    <row r="827" spans="1:41" ht="15">
      <c r="A827" s="52"/>
      <c r="B827" s="52"/>
      <c r="C827" s="52"/>
      <c r="D827" s="52"/>
      <c r="E827" s="52"/>
      <c r="F827" s="52"/>
      <c r="G827" s="53"/>
      <c r="H827" s="52"/>
      <c r="I827" s="68"/>
      <c r="J827" s="58"/>
      <c r="K827" s="58"/>
      <c r="L827" s="52"/>
      <c r="M827" s="52"/>
      <c r="N827" s="52"/>
      <c r="O827" s="59"/>
      <c r="P827" s="60"/>
      <c r="Q827" s="52"/>
      <c r="R827" s="52"/>
      <c r="S827" s="61"/>
      <c r="T827" s="61"/>
      <c r="U827" s="61"/>
      <c r="V827" s="61"/>
      <c r="W827" s="61"/>
      <c r="X827" s="61"/>
      <c r="Y827" s="61"/>
      <c r="Z827" s="61"/>
      <c r="AA827" s="61"/>
      <c r="AB827" s="62"/>
      <c r="AC827" s="61"/>
      <c r="AD827" s="61"/>
      <c r="AE827" s="61"/>
      <c r="AF827" s="61"/>
      <c r="AG827" s="61"/>
      <c r="AH827" s="61"/>
      <c r="AI827" s="63"/>
      <c r="AJ827" s="63"/>
      <c r="AK827" s="63"/>
      <c r="AL827" s="63"/>
      <c r="AM827" s="63"/>
      <c r="AN827" s="63"/>
      <c r="AO827" s="63"/>
    </row>
    <row r="828" spans="1:41" ht="15">
      <c r="A828" s="52"/>
      <c r="B828" s="52"/>
      <c r="C828" s="52"/>
      <c r="D828" s="52"/>
      <c r="E828" s="52"/>
      <c r="F828" s="52"/>
      <c r="G828" s="53"/>
      <c r="H828" s="52"/>
      <c r="I828" s="68"/>
      <c r="J828" s="58"/>
      <c r="K828" s="58"/>
      <c r="L828" s="52"/>
      <c r="M828" s="52"/>
      <c r="N828" s="52"/>
      <c r="O828" s="59"/>
      <c r="P828" s="60"/>
      <c r="Q828" s="52"/>
      <c r="R828" s="52"/>
      <c r="S828" s="61"/>
      <c r="T828" s="61"/>
      <c r="U828" s="61"/>
      <c r="V828" s="61"/>
      <c r="W828" s="61"/>
      <c r="X828" s="61"/>
      <c r="Y828" s="61"/>
      <c r="Z828" s="61"/>
      <c r="AA828" s="61"/>
      <c r="AB828" s="62"/>
      <c r="AC828" s="61"/>
      <c r="AD828" s="61"/>
      <c r="AE828" s="61"/>
      <c r="AF828" s="61"/>
      <c r="AG828" s="61"/>
      <c r="AH828" s="61"/>
      <c r="AI828" s="63"/>
      <c r="AJ828" s="63"/>
      <c r="AK828" s="63"/>
      <c r="AL828" s="63"/>
      <c r="AM828" s="63"/>
      <c r="AN828" s="63"/>
      <c r="AO828" s="63"/>
    </row>
    <row r="829" spans="1:41" ht="15">
      <c r="A829" s="52"/>
      <c r="B829" s="52"/>
      <c r="C829" s="52"/>
      <c r="D829" s="52"/>
      <c r="E829" s="52"/>
      <c r="F829" s="52"/>
      <c r="G829" s="53"/>
      <c r="H829" s="52"/>
      <c r="I829" s="68"/>
      <c r="J829" s="58"/>
      <c r="K829" s="58"/>
      <c r="L829" s="52"/>
      <c r="M829" s="52"/>
      <c r="N829" s="52"/>
      <c r="O829" s="59"/>
      <c r="P829" s="60"/>
      <c r="Q829" s="52"/>
      <c r="R829" s="52"/>
      <c r="S829" s="61"/>
      <c r="T829" s="61"/>
      <c r="U829" s="61"/>
      <c r="V829" s="61"/>
      <c r="W829" s="61"/>
      <c r="X829" s="61"/>
      <c r="Y829" s="61"/>
      <c r="Z829" s="61"/>
      <c r="AA829" s="61"/>
      <c r="AB829" s="62"/>
      <c r="AC829" s="61"/>
      <c r="AD829" s="61"/>
      <c r="AE829" s="61"/>
      <c r="AF829" s="61"/>
      <c r="AG829" s="61"/>
      <c r="AH829" s="61"/>
      <c r="AI829" s="63"/>
      <c r="AJ829" s="63"/>
      <c r="AK829" s="63"/>
      <c r="AL829" s="63"/>
      <c r="AM829" s="63"/>
      <c r="AN829" s="63"/>
      <c r="AO829" s="63"/>
    </row>
    <row r="830" spans="1:41" ht="15">
      <c r="A830" s="52"/>
      <c r="B830" s="52"/>
      <c r="C830" s="52"/>
      <c r="D830" s="52"/>
      <c r="E830" s="52"/>
      <c r="F830" s="52"/>
      <c r="G830" s="53"/>
      <c r="H830" s="52"/>
      <c r="I830" s="68"/>
      <c r="J830" s="58"/>
      <c r="K830" s="58"/>
      <c r="L830" s="52"/>
      <c r="M830" s="52"/>
      <c r="N830" s="52"/>
      <c r="O830" s="59"/>
      <c r="P830" s="60"/>
      <c r="Q830" s="52"/>
      <c r="R830" s="52"/>
      <c r="S830" s="61"/>
      <c r="T830" s="61"/>
      <c r="U830" s="61"/>
      <c r="V830" s="61"/>
      <c r="W830" s="61"/>
      <c r="X830" s="61"/>
      <c r="Y830" s="61"/>
      <c r="Z830" s="61"/>
      <c r="AA830" s="61"/>
      <c r="AB830" s="62"/>
      <c r="AC830" s="61"/>
      <c r="AD830" s="61"/>
      <c r="AE830" s="61"/>
      <c r="AF830" s="61"/>
      <c r="AG830" s="61"/>
      <c r="AH830" s="61"/>
      <c r="AI830" s="63"/>
      <c r="AJ830" s="63"/>
      <c r="AK830" s="63"/>
      <c r="AL830" s="63"/>
      <c r="AM830" s="63"/>
      <c r="AN830" s="63"/>
      <c r="AO830" s="63"/>
    </row>
    <row r="831" spans="1:41" ht="15">
      <c r="A831" s="52"/>
      <c r="B831" s="52"/>
      <c r="C831" s="52"/>
      <c r="D831" s="52"/>
      <c r="E831" s="52"/>
      <c r="F831" s="52"/>
      <c r="G831" s="53"/>
      <c r="H831" s="52"/>
      <c r="I831" s="68"/>
      <c r="J831" s="58"/>
      <c r="K831" s="58"/>
      <c r="L831" s="52"/>
      <c r="M831" s="52"/>
      <c r="N831" s="52"/>
      <c r="O831" s="59"/>
      <c r="P831" s="60"/>
      <c r="Q831" s="52"/>
      <c r="R831" s="52"/>
      <c r="S831" s="61"/>
      <c r="T831" s="61"/>
      <c r="U831" s="61"/>
      <c r="V831" s="61"/>
      <c r="W831" s="61"/>
      <c r="X831" s="61"/>
      <c r="Y831" s="61"/>
      <c r="Z831" s="61"/>
      <c r="AA831" s="61"/>
      <c r="AB831" s="62"/>
      <c r="AC831" s="61"/>
      <c r="AD831" s="61"/>
      <c r="AE831" s="61"/>
      <c r="AF831" s="61"/>
      <c r="AG831" s="61"/>
      <c r="AH831" s="61"/>
      <c r="AI831" s="63"/>
      <c r="AJ831" s="63"/>
      <c r="AK831" s="63"/>
      <c r="AL831" s="63"/>
      <c r="AM831" s="63"/>
      <c r="AN831" s="63"/>
      <c r="AO831" s="63"/>
    </row>
    <row r="832" spans="1:41" ht="15">
      <c r="A832" s="52"/>
      <c r="B832" s="52"/>
      <c r="C832" s="52"/>
      <c r="D832" s="52"/>
      <c r="E832" s="52"/>
      <c r="F832" s="52"/>
      <c r="G832" s="53"/>
      <c r="H832" s="52"/>
      <c r="I832" s="68"/>
      <c r="J832" s="58"/>
      <c r="K832" s="58"/>
      <c r="L832" s="52"/>
      <c r="M832" s="52"/>
      <c r="N832" s="52"/>
      <c r="O832" s="59"/>
      <c r="P832" s="60"/>
      <c r="Q832" s="52"/>
      <c r="R832" s="52"/>
      <c r="S832" s="61"/>
      <c r="T832" s="61"/>
      <c r="U832" s="61"/>
      <c r="V832" s="61"/>
      <c r="W832" s="61"/>
      <c r="X832" s="61"/>
      <c r="Y832" s="61"/>
      <c r="Z832" s="61"/>
      <c r="AA832" s="61"/>
      <c r="AB832" s="62"/>
      <c r="AC832" s="61"/>
      <c r="AD832" s="61"/>
      <c r="AE832" s="61"/>
      <c r="AF832" s="61"/>
      <c r="AG832" s="61"/>
      <c r="AH832" s="61"/>
      <c r="AI832" s="63"/>
      <c r="AJ832" s="63"/>
      <c r="AK832" s="63"/>
      <c r="AL832" s="63"/>
      <c r="AM832" s="63"/>
      <c r="AN832" s="63"/>
      <c r="AO832" s="63"/>
    </row>
    <row r="833" spans="1:41" ht="15">
      <c r="A833" s="52"/>
      <c r="B833" s="52"/>
      <c r="C833" s="52"/>
      <c r="D833" s="52"/>
      <c r="E833" s="52"/>
      <c r="F833" s="52"/>
      <c r="G833" s="53"/>
      <c r="H833" s="52"/>
      <c r="I833" s="68"/>
      <c r="J833" s="58"/>
      <c r="K833" s="58"/>
      <c r="L833" s="52"/>
      <c r="M833" s="52"/>
      <c r="N833" s="52"/>
      <c r="O833" s="59"/>
      <c r="P833" s="60"/>
      <c r="Q833" s="52"/>
      <c r="R833" s="52"/>
      <c r="S833" s="61"/>
      <c r="T833" s="61"/>
      <c r="U833" s="61"/>
      <c r="V833" s="61"/>
      <c r="W833" s="61"/>
      <c r="X833" s="61"/>
      <c r="Y833" s="61"/>
      <c r="Z833" s="61"/>
      <c r="AA833" s="61"/>
      <c r="AB833" s="62"/>
      <c r="AC833" s="61"/>
      <c r="AD833" s="61"/>
      <c r="AE833" s="61"/>
      <c r="AF833" s="61"/>
      <c r="AG833" s="61"/>
      <c r="AH833" s="61"/>
      <c r="AI833" s="63"/>
      <c r="AJ833" s="63"/>
      <c r="AK833" s="63"/>
      <c r="AL833" s="63"/>
      <c r="AM833" s="63"/>
      <c r="AN833" s="63"/>
      <c r="AO833" s="63"/>
    </row>
    <row r="834" spans="1:41" ht="15">
      <c r="A834" s="52"/>
      <c r="B834" s="52"/>
      <c r="C834" s="52"/>
      <c r="D834" s="52"/>
      <c r="E834" s="52"/>
      <c r="F834" s="52"/>
      <c r="G834" s="53"/>
      <c r="H834" s="52"/>
      <c r="I834" s="68"/>
      <c r="J834" s="58"/>
      <c r="K834" s="58"/>
      <c r="L834" s="52"/>
      <c r="M834" s="52"/>
      <c r="N834" s="52"/>
      <c r="O834" s="59"/>
      <c r="P834" s="60"/>
      <c r="Q834" s="52"/>
      <c r="R834" s="52"/>
      <c r="S834" s="61"/>
      <c r="T834" s="61"/>
      <c r="U834" s="61"/>
      <c r="V834" s="61"/>
      <c r="W834" s="61"/>
      <c r="X834" s="61"/>
      <c r="Y834" s="61"/>
      <c r="Z834" s="61"/>
      <c r="AA834" s="61"/>
      <c r="AB834" s="62"/>
      <c r="AC834" s="61"/>
      <c r="AD834" s="61"/>
      <c r="AE834" s="61"/>
      <c r="AF834" s="61"/>
      <c r="AG834" s="61"/>
      <c r="AH834" s="61"/>
      <c r="AI834" s="63"/>
      <c r="AJ834" s="63"/>
      <c r="AK834" s="63"/>
      <c r="AL834" s="63"/>
      <c r="AM834" s="63"/>
      <c r="AN834" s="63"/>
      <c r="AO834" s="63"/>
    </row>
    <row r="835" spans="1:41" ht="15">
      <c r="A835" s="52"/>
      <c r="B835" s="52"/>
      <c r="C835" s="52"/>
      <c r="D835" s="52"/>
      <c r="E835" s="52"/>
      <c r="F835" s="52"/>
      <c r="G835" s="53"/>
      <c r="H835" s="52"/>
      <c r="I835" s="68"/>
      <c r="J835" s="58"/>
      <c r="K835" s="58"/>
      <c r="L835" s="52"/>
      <c r="M835" s="52"/>
      <c r="N835" s="52"/>
      <c r="O835" s="59"/>
      <c r="P835" s="60"/>
      <c r="Q835" s="52"/>
      <c r="R835" s="52"/>
      <c r="S835" s="61"/>
      <c r="T835" s="61"/>
      <c r="U835" s="61"/>
      <c r="V835" s="61"/>
      <c r="W835" s="61"/>
      <c r="X835" s="61"/>
      <c r="Y835" s="61"/>
      <c r="Z835" s="61"/>
      <c r="AA835" s="61"/>
      <c r="AB835" s="62"/>
      <c r="AC835" s="61"/>
      <c r="AD835" s="61"/>
      <c r="AE835" s="61"/>
      <c r="AF835" s="61"/>
      <c r="AG835" s="61"/>
      <c r="AH835" s="61"/>
      <c r="AI835" s="63"/>
      <c r="AJ835" s="63"/>
      <c r="AK835" s="63"/>
      <c r="AL835" s="63"/>
      <c r="AM835" s="63"/>
      <c r="AN835" s="63"/>
      <c r="AO835" s="63"/>
    </row>
    <row r="836" spans="1:41" ht="15">
      <c r="A836" s="52"/>
      <c r="B836" s="52"/>
      <c r="C836" s="52"/>
      <c r="D836" s="52"/>
      <c r="E836" s="52"/>
      <c r="F836" s="52"/>
      <c r="G836" s="53"/>
      <c r="H836" s="52"/>
      <c r="I836" s="68"/>
      <c r="J836" s="58"/>
      <c r="K836" s="58"/>
      <c r="L836" s="52"/>
      <c r="M836" s="52"/>
      <c r="N836" s="52"/>
      <c r="O836" s="59"/>
      <c r="P836" s="60"/>
      <c r="Q836" s="52"/>
      <c r="R836" s="52"/>
      <c r="S836" s="61"/>
      <c r="T836" s="61"/>
      <c r="U836" s="61"/>
      <c r="V836" s="61"/>
      <c r="W836" s="61"/>
      <c r="X836" s="61"/>
      <c r="Y836" s="61"/>
      <c r="Z836" s="61"/>
      <c r="AA836" s="61"/>
      <c r="AB836" s="62"/>
      <c r="AC836" s="61"/>
      <c r="AD836" s="61"/>
      <c r="AE836" s="61"/>
      <c r="AF836" s="61"/>
      <c r="AG836" s="61"/>
      <c r="AH836" s="61"/>
      <c r="AI836" s="63"/>
      <c r="AJ836" s="63"/>
      <c r="AK836" s="63"/>
      <c r="AL836" s="63"/>
      <c r="AM836" s="63"/>
      <c r="AN836" s="63"/>
      <c r="AO836" s="63"/>
    </row>
    <row r="837" spans="1:41" ht="15">
      <c r="A837" s="52"/>
      <c r="B837" s="52"/>
      <c r="C837" s="52"/>
      <c r="D837" s="52"/>
      <c r="E837" s="52"/>
      <c r="F837" s="52"/>
      <c r="G837" s="53"/>
      <c r="H837" s="52"/>
      <c r="I837" s="68"/>
      <c r="J837" s="58"/>
      <c r="K837" s="58"/>
      <c r="L837" s="52"/>
      <c r="M837" s="52"/>
      <c r="N837" s="52"/>
      <c r="O837" s="59"/>
      <c r="P837" s="60"/>
      <c r="Q837" s="52"/>
      <c r="R837" s="52"/>
      <c r="S837" s="61"/>
      <c r="T837" s="61"/>
      <c r="U837" s="61"/>
      <c r="V837" s="61"/>
      <c r="W837" s="61"/>
      <c r="X837" s="61"/>
      <c r="Y837" s="61"/>
      <c r="Z837" s="61"/>
      <c r="AA837" s="61"/>
      <c r="AB837" s="62"/>
      <c r="AC837" s="61"/>
      <c r="AD837" s="61"/>
      <c r="AE837" s="61"/>
      <c r="AF837" s="61"/>
      <c r="AG837" s="61"/>
      <c r="AH837" s="61"/>
      <c r="AI837" s="63"/>
      <c r="AJ837" s="63"/>
      <c r="AK837" s="63"/>
      <c r="AL837" s="63"/>
      <c r="AM837" s="63"/>
      <c r="AN837" s="63"/>
      <c r="AO837" s="63"/>
    </row>
    <row r="838" spans="1:41" ht="15">
      <c r="A838" s="52"/>
      <c r="B838" s="52"/>
      <c r="C838" s="52"/>
      <c r="D838" s="52"/>
      <c r="E838" s="52"/>
      <c r="F838" s="52"/>
      <c r="G838" s="53"/>
      <c r="H838" s="52"/>
      <c r="I838" s="68"/>
      <c r="J838" s="58"/>
      <c r="K838" s="58"/>
      <c r="L838" s="52"/>
      <c r="M838" s="52"/>
      <c r="N838" s="52"/>
      <c r="O838" s="59"/>
      <c r="P838" s="60"/>
      <c r="Q838" s="52"/>
      <c r="R838" s="52"/>
      <c r="S838" s="61"/>
      <c r="T838" s="61"/>
      <c r="U838" s="61"/>
      <c r="V838" s="61"/>
      <c r="W838" s="61"/>
      <c r="X838" s="61"/>
      <c r="Y838" s="61"/>
      <c r="Z838" s="61"/>
      <c r="AA838" s="61"/>
      <c r="AB838" s="62"/>
      <c r="AC838" s="61"/>
      <c r="AD838" s="61"/>
      <c r="AE838" s="61"/>
      <c r="AF838" s="61"/>
      <c r="AG838" s="61"/>
      <c r="AH838" s="61"/>
      <c r="AI838" s="63"/>
      <c r="AJ838" s="63"/>
      <c r="AK838" s="63"/>
      <c r="AL838" s="63"/>
      <c r="AM838" s="63"/>
      <c r="AN838" s="63"/>
      <c r="AO838" s="63"/>
    </row>
    <row r="839" spans="1:41" ht="15">
      <c r="A839" s="52"/>
      <c r="B839" s="52"/>
      <c r="C839" s="52"/>
      <c r="D839" s="52"/>
      <c r="E839" s="52"/>
      <c r="F839" s="52"/>
      <c r="G839" s="53"/>
      <c r="H839" s="52"/>
      <c r="I839" s="68"/>
      <c r="J839" s="58"/>
      <c r="K839" s="58"/>
      <c r="L839" s="52"/>
      <c r="M839" s="52"/>
      <c r="N839" s="52"/>
      <c r="O839" s="59"/>
      <c r="P839" s="60"/>
      <c r="Q839" s="52"/>
      <c r="R839" s="52"/>
      <c r="S839" s="61"/>
      <c r="T839" s="61"/>
      <c r="U839" s="61"/>
      <c r="V839" s="61"/>
      <c r="W839" s="61"/>
      <c r="X839" s="61"/>
      <c r="Y839" s="61"/>
      <c r="Z839" s="61"/>
      <c r="AA839" s="61"/>
      <c r="AB839" s="62"/>
      <c r="AC839" s="61"/>
      <c r="AD839" s="61"/>
      <c r="AE839" s="61"/>
      <c r="AF839" s="61"/>
      <c r="AG839" s="61"/>
      <c r="AH839" s="61"/>
      <c r="AI839" s="63"/>
      <c r="AJ839" s="63"/>
      <c r="AK839" s="63"/>
      <c r="AL839" s="63"/>
      <c r="AM839" s="63"/>
      <c r="AN839" s="63"/>
      <c r="AO839" s="63"/>
    </row>
    <row r="840" spans="1:41" ht="15">
      <c r="A840" s="52"/>
      <c r="B840" s="52"/>
      <c r="C840" s="52"/>
      <c r="D840" s="52"/>
      <c r="E840" s="52"/>
      <c r="F840" s="52"/>
      <c r="G840" s="53"/>
      <c r="H840" s="52"/>
      <c r="I840" s="68"/>
      <c r="J840" s="58"/>
      <c r="K840" s="58"/>
      <c r="L840" s="52"/>
      <c r="M840" s="52"/>
      <c r="N840" s="52"/>
      <c r="O840" s="59"/>
      <c r="P840" s="60"/>
      <c r="Q840" s="52"/>
      <c r="R840" s="52"/>
      <c r="S840" s="61"/>
      <c r="T840" s="61"/>
      <c r="U840" s="61"/>
      <c r="V840" s="61"/>
      <c r="W840" s="61"/>
      <c r="X840" s="61"/>
      <c r="Y840" s="61"/>
      <c r="Z840" s="61"/>
      <c r="AA840" s="61"/>
      <c r="AB840" s="62"/>
      <c r="AC840" s="61"/>
      <c r="AD840" s="61"/>
      <c r="AE840" s="61"/>
      <c r="AF840" s="61"/>
      <c r="AG840" s="61"/>
      <c r="AH840" s="61"/>
      <c r="AI840" s="63"/>
      <c r="AJ840" s="63"/>
      <c r="AK840" s="63"/>
      <c r="AL840" s="63"/>
      <c r="AM840" s="63"/>
      <c r="AN840" s="63"/>
      <c r="AO840" s="63"/>
    </row>
    <row r="841" spans="1:41" ht="15">
      <c r="A841" s="52"/>
      <c r="B841" s="52"/>
      <c r="C841" s="52"/>
      <c r="D841" s="52"/>
      <c r="E841" s="52"/>
      <c r="F841" s="52"/>
      <c r="G841" s="53"/>
      <c r="H841" s="52"/>
      <c r="I841" s="68"/>
      <c r="J841" s="58"/>
      <c r="K841" s="58"/>
      <c r="L841" s="52"/>
      <c r="M841" s="52"/>
      <c r="N841" s="52"/>
      <c r="O841" s="59"/>
      <c r="P841" s="60"/>
      <c r="Q841" s="52"/>
      <c r="R841" s="52"/>
      <c r="S841" s="61"/>
      <c r="T841" s="61"/>
      <c r="U841" s="61"/>
      <c r="V841" s="61"/>
      <c r="W841" s="61"/>
      <c r="X841" s="61"/>
      <c r="Y841" s="61"/>
      <c r="Z841" s="61"/>
      <c r="AA841" s="61"/>
      <c r="AB841" s="62"/>
      <c r="AC841" s="61"/>
      <c r="AD841" s="61"/>
      <c r="AE841" s="61"/>
      <c r="AF841" s="61"/>
      <c r="AG841" s="61"/>
      <c r="AH841" s="61"/>
      <c r="AI841" s="63"/>
      <c r="AJ841" s="63"/>
      <c r="AK841" s="63"/>
      <c r="AL841" s="63"/>
      <c r="AM841" s="63"/>
      <c r="AN841" s="63"/>
      <c r="AO841" s="63"/>
    </row>
    <row r="842" spans="1:41" ht="15">
      <c r="A842" s="52"/>
      <c r="B842" s="52"/>
      <c r="C842" s="52"/>
      <c r="D842" s="52"/>
      <c r="E842" s="52"/>
      <c r="F842" s="52"/>
      <c r="G842" s="53"/>
      <c r="H842" s="52"/>
      <c r="I842" s="68"/>
      <c r="J842" s="58"/>
      <c r="K842" s="58"/>
      <c r="L842" s="52"/>
      <c r="M842" s="52"/>
      <c r="N842" s="52"/>
      <c r="O842" s="59"/>
      <c r="P842" s="60"/>
      <c r="Q842" s="52"/>
      <c r="R842" s="52"/>
      <c r="S842" s="61"/>
      <c r="T842" s="61"/>
      <c r="U842" s="61"/>
      <c r="V842" s="61"/>
      <c r="W842" s="61"/>
      <c r="X842" s="61"/>
      <c r="Y842" s="61"/>
      <c r="Z842" s="61"/>
      <c r="AA842" s="61"/>
      <c r="AB842" s="62"/>
      <c r="AC842" s="61"/>
      <c r="AD842" s="61"/>
      <c r="AE842" s="61"/>
      <c r="AF842" s="61"/>
      <c r="AG842" s="61"/>
      <c r="AH842" s="61"/>
      <c r="AI842" s="63"/>
      <c r="AJ842" s="63"/>
      <c r="AK842" s="63"/>
      <c r="AL842" s="63"/>
      <c r="AM842" s="63"/>
      <c r="AN842" s="63"/>
      <c r="AO842" s="63"/>
    </row>
    <row r="843" spans="1:41" ht="15">
      <c r="A843" s="52"/>
      <c r="B843" s="52"/>
      <c r="C843" s="52"/>
      <c r="D843" s="52"/>
      <c r="E843" s="52"/>
      <c r="F843" s="52"/>
      <c r="G843" s="53"/>
      <c r="H843" s="52"/>
      <c r="I843" s="68"/>
      <c r="J843" s="58"/>
      <c r="K843" s="58"/>
      <c r="L843" s="52"/>
      <c r="M843" s="52"/>
      <c r="N843" s="52"/>
      <c r="O843" s="59"/>
      <c r="P843" s="60"/>
      <c r="Q843" s="52"/>
      <c r="R843" s="52"/>
      <c r="S843" s="61"/>
      <c r="T843" s="61"/>
      <c r="U843" s="61"/>
      <c r="V843" s="61"/>
      <c r="W843" s="61"/>
      <c r="X843" s="61"/>
      <c r="Y843" s="61"/>
      <c r="Z843" s="61"/>
      <c r="AA843" s="61"/>
      <c r="AB843" s="62"/>
      <c r="AC843" s="61"/>
      <c r="AD843" s="61"/>
      <c r="AE843" s="61"/>
      <c r="AF843" s="61"/>
      <c r="AG843" s="61"/>
      <c r="AH843" s="61"/>
      <c r="AI843" s="63"/>
      <c r="AJ843" s="63"/>
      <c r="AK843" s="63"/>
      <c r="AL843" s="63"/>
      <c r="AM843" s="63"/>
      <c r="AN843" s="63"/>
      <c r="AO843" s="63"/>
    </row>
    <row r="844" spans="1:41" ht="15">
      <c r="A844" s="52"/>
      <c r="B844" s="52"/>
      <c r="C844" s="52"/>
      <c r="D844" s="52"/>
      <c r="E844" s="52"/>
      <c r="F844" s="52"/>
      <c r="G844" s="53"/>
      <c r="H844" s="52"/>
      <c r="I844" s="68"/>
      <c r="J844" s="58"/>
      <c r="K844" s="58"/>
      <c r="L844" s="52"/>
      <c r="M844" s="52"/>
      <c r="N844" s="52"/>
      <c r="O844" s="59"/>
      <c r="P844" s="60"/>
      <c r="Q844" s="52"/>
      <c r="R844" s="52"/>
      <c r="S844" s="61"/>
      <c r="T844" s="61"/>
      <c r="U844" s="61"/>
      <c r="V844" s="61"/>
      <c r="W844" s="61"/>
      <c r="X844" s="61"/>
      <c r="Y844" s="61"/>
      <c r="Z844" s="61"/>
      <c r="AA844" s="61"/>
      <c r="AB844" s="62"/>
      <c r="AC844" s="61"/>
      <c r="AD844" s="61"/>
      <c r="AE844" s="61"/>
      <c r="AF844" s="61"/>
      <c r="AG844" s="61"/>
      <c r="AH844" s="61"/>
      <c r="AI844" s="63"/>
      <c r="AJ844" s="63"/>
      <c r="AK844" s="63"/>
      <c r="AL844" s="63"/>
      <c r="AM844" s="63"/>
      <c r="AN844" s="63"/>
      <c r="AO844" s="63"/>
    </row>
    <row r="845" spans="1:41" ht="15">
      <c r="A845" s="52"/>
      <c r="B845" s="52"/>
      <c r="C845" s="52"/>
      <c r="D845" s="52"/>
      <c r="E845" s="52"/>
      <c r="F845" s="52"/>
      <c r="G845" s="53"/>
      <c r="H845" s="52"/>
      <c r="I845" s="68"/>
      <c r="J845" s="58"/>
      <c r="K845" s="58"/>
      <c r="L845" s="52"/>
      <c r="M845" s="52"/>
      <c r="N845" s="52"/>
      <c r="O845" s="59"/>
      <c r="P845" s="60"/>
      <c r="Q845" s="52"/>
      <c r="R845" s="52"/>
      <c r="S845" s="61"/>
      <c r="T845" s="61"/>
      <c r="U845" s="61"/>
      <c r="V845" s="61"/>
      <c r="W845" s="61"/>
      <c r="X845" s="61"/>
      <c r="Y845" s="61"/>
      <c r="Z845" s="61"/>
      <c r="AA845" s="61"/>
      <c r="AB845" s="62"/>
      <c r="AC845" s="61"/>
      <c r="AD845" s="61"/>
      <c r="AE845" s="61"/>
      <c r="AF845" s="61"/>
      <c r="AG845" s="61"/>
      <c r="AH845" s="61"/>
      <c r="AI845" s="63"/>
      <c r="AJ845" s="63"/>
      <c r="AK845" s="63"/>
      <c r="AL845" s="63"/>
      <c r="AM845" s="63"/>
      <c r="AN845" s="63"/>
      <c r="AO845" s="63"/>
    </row>
    <row r="846" spans="1:41" ht="15">
      <c r="A846" s="52"/>
      <c r="B846" s="52"/>
      <c r="C846" s="52"/>
      <c r="D846" s="52"/>
      <c r="E846" s="52"/>
      <c r="F846" s="52"/>
      <c r="G846" s="53"/>
      <c r="H846" s="52"/>
      <c r="I846" s="68"/>
      <c r="J846" s="58"/>
      <c r="K846" s="58"/>
      <c r="L846" s="52"/>
      <c r="M846" s="52"/>
      <c r="N846" s="52"/>
      <c r="O846" s="59"/>
      <c r="P846" s="60"/>
      <c r="Q846" s="52"/>
      <c r="R846" s="52"/>
      <c r="S846" s="61"/>
      <c r="T846" s="61"/>
      <c r="U846" s="61"/>
      <c r="V846" s="61"/>
      <c r="W846" s="61"/>
      <c r="X846" s="61"/>
      <c r="Y846" s="61"/>
      <c r="Z846" s="61"/>
      <c r="AA846" s="61"/>
      <c r="AB846" s="62"/>
      <c r="AC846" s="61"/>
      <c r="AD846" s="61"/>
      <c r="AE846" s="61"/>
      <c r="AF846" s="61"/>
      <c r="AG846" s="61"/>
      <c r="AH846" s="61"/>
      <c r="AI846" s="63"/>
      <c r="AJ846" s="63"/>
      <c r="AK846" s="63"/>
      <c r="AL846" s="63"/>
      <c r="AM846" s="63"/>
      <c r="AN846" s="63"/>
      <c r="AO846" s="63"/>
    </row>
    <row r="847" spans="1:41" ht="15">
      <c r="A847" s="52"/>
      <c r="B847" s="52"/>
      <c r="C847" s="52"/>
      <c r="D847" s="52"/>
      <c r="E847" s="52"/>
      <c r="F847" s="52"/>
      <c r="G847" s="53"/>
      <c r="H847" s="52"/>
      <c r="I847" s="68"/>
      <c r="J847" s="58"/>
      <c r="K847" s="58"/>
      <c r="L847" s="52"/>
      <c r="M847" s="52"/>
      <c r="N847" s="52"/>
      <c r="O847" s="59"/>
      <c r="P847" s="60"/>
      <c r="Q847" s="52"/>
      <c r="R847" s="52"/>
      <c r="S847" s="61"/>
      <c r="T847" s="61"/>
      <c r="U847" s="61"/>
      <c r="V847" s="61"/>
      <c r="W847" s="61"/>
      <c r="X847" s="61"/>
      <c r="Y847" s="61"/>
      <c r="Z847" s="61"/>
      <c r="AA847" s="61"/>
      <c r="AB847" s="62"/>
      <c r="AC847" s="61"/>
      <c r="AD847" s="61"/>
      <c r="AE847" s="61"/>
      <c r="AF847" s="61"/>
      <c r="AG847" s="61"/>
      <c r="AH847" s="61"/>
      <c r="AI847" s="63"/>
      <c r="AJ847" s="63"/>
      <c r="AK847" s="63"/>
      <c r="AL847" s="63"/>
      <c r="AM847" s="63"/>
      <c r="AN847" s="63"/>
      <c r="AO847" s="63"/>
    </row>
    <row r="848" spans="1:41" ht="15">
      <c r="A848" s="52"/>
      <c r="B848" s="52"/>
      <c r="C848" s="52"/>
      <c r="D848" s="52"/>
      <c r="E848" s="52"/>
      <c r="F848" s="52"/>
      <c r="G848" s="53"/>
      <c r="H848" s="52"/>
      <c r="I848" s="68"/>
      <c r="J848" s="58"/>
      <c r="K848" s="58"/>
      <c r="L848" s="52"/>
      <c r="M848" s="52"/>
      <c r="N848" s="52"/>
      <c r="O848" s="59"/>
      <c r="P848" s="60"/>
      <c r="Q848" s="52"/>
      <c r="R848" s="52"/>
      <c r="S848" s="61"/>
      <c r="T848" s="61"/>
      <c r="U848" s="61"/>
      <c r="V848" s="61"/>
      <c r="W848" s="61"/>
      <c r="X848" s="61"/>
      <c r="Y848" s="61"/>
      <c r="Z848" s="61"/>
      <c r="AA848" s="61"/>
      <c r="AB848" s="62"/>
      <c r="AC848" s="61"/>
      <c r="AD848" s="61"/>
      <c r="AE848" s="61"/>
      <c r="AF848" s="61"/>
      <c r="AG848" s="61"/>
      <c r="AH848" s="61"/>
      <c r="AI848" s="63"/>
      <c r="AJ848" s="63"/>
      <c r="AK848" s="63"/>
      <c r="AL848" s="63"/>
      <c r="AM848" s="63"/>
      <c r="AN848" s="63"/>
      <c r="AO848" s="63"/>
    </row>
    <row r="849" spans="1:41" ht="15">
      <c r="A849" s="52"/>
      <c r="B849" s="52"/>
      <c r="C849" s="52"/>
      <c r="D849" s="52"/>
      <c r="E849" s="52"/>
      <c r="F849" s="52"/>
      <c r="G849" s="53"/>
      <c r="H849" s="52"/>
      <c r="I849" s="68"/>
      <c r="J849" s="58"/>
      <c r="K849" s="58"/>
      <c r="L849" s="52"/>
      <c r="M849" s="52"/>
      <c r="N849" s="52"/>
      <c r="O849" s="59"/>
      <c r="P849" s="60"/>
      <c r="Q849" s="52"/>
      <c r="R849" s="52"/>
      <c r="S849" s="61"/>
      <c r="T849" s="61"/>
      <c r="U849" s="61"/>
      <c r="V849" s="61"/>
      <c r="W849" s="61"/>
      <c r="X849" s="61"/>
      <c r="Y849" s="61"/>
      <c r="Z849" s="61"/>
      <c r="AA849" s="61"/>
      <c r="AB849" s="62"/>
      <c r="AC849" s="61"/>
      <c r="AD849" s="61"/>
      <c r="AE849" s="61"/>
      <c r="AF849" s="61"/>
      <c r="AG849" s="61"/>
      <c r="AH849" s="61"/>
      <c r="AI849" s="63"/>
      <c r="AJ849" s="63"/>
      <c r="AK849" s="63"/>
      <c r="AL849" s="63"/>
      <c r="AM849" s="63"/>
      <c r="AN849" s="63"/>
      <c r="AO849" s="63"/>
    </row>
    <row r="850" spans="1:41" ht="15">
      <c r="A850" s="52"/>
      <c r="B850" s="52"/>
      <c r="C850" s="52"/>
      <c r="D850" s="52"/>
      <c r="E850" s="52"/>
      <c r="F850" s="52"/>
      <c r="G850" s="53"/>
      <c r="H850" s="52"/>
      <c r="I850" s="68"/>
      <c r="J850" s="58"/>
      <c r="K850" s="58"/>
      <c r="L850" s="52"/>
      <c r="M850" s="52"/>
      <c r="N850" s="52"/>
      <c r="O850" s="59"/>
      <c r="P850" s="60"/>
      <c r="Q850" s="52"/>
      <c r="R850" s="52"/>
      <c r="S850" s="61"/>
      <c r="T850" s="61"/>
      <c r="U850" s="61"/>
      <c r="V850" s="61"/>
      <c r="W850" s="61"/>
      <c r="X850" s="61"/>
      <c r="Y850" s="61"/>
      <c r="Z850" s="61"/>
      <c r="AA850" s="61"/>
      <c r="AB850" s="62"/>
      <c r="AC850" s="61"/>
      <c r="AD850" s="61"/>
      <c r="AE850" s="61"/>
      <c r="AF850" s="61"/>
      <c r="AG850" s="61"/>
      <c r="AH850" s="61"/>
      <c r="AI850" s="63"/>
      <c r="AJ850" s="63"/>
      <c r="AK850" s="63"/>
      <c r="AL850" s="63"/>
      <c r="AM850" s="63"/>
      <c r="AN850" s="63"/>
      <c r="AO850" s="63"/>
    </row>
    <row r="851" spans="1:41" ht="15">
      <c r="A851" s="52"/>
      <c r="B851" s="52"/>
      <c r="C851" s="52"/>
      <c r="D851" s="52"/>
      <c r="E851" s="52"/>
      <c r="F851" s="52"/>
      <c r="G851" s="53"/>
      <c r="H851" s="52"/>
      <c r="I851" s="68"/>
      <c r="J851" s="58"/>
      <c r="K851" s="58"/>
      <c r="L851" s="52"/>
      <c r="M851" s="52"/>
      <c r="N851" s="52"/>
      <c r="O851" s="59"/>
      <c r="P851" s="60"/>
      <c r="Q851" s="52"/>
      <c r="R851" s="52"/>
      <c r="S851" s="61"/>
      <c r="T851" s="61"/>
      <c r="U851" s="61"/>
      <c r="V851" s="61"/>
      <c r="W851" s="61"/>
      <c r="X851" s="61"/>
      <c r="Y851" s="61"/>
      <c r="Z851" s="61"/>
      <c r="AA851" s="61"/>
      <c r="AB851" s="62"/>
      <c r="AC851" s="61"/>
      <c r="AD851" s="61"/>
      <c r="AE851" s="61"/>
      <c r="AF851" s="61"/>
      <c r="AG851" s="61"/>
      <c r="AH851" s="61"/>
      <c r="AI851" s="63"/>
      <c r="AJ851" s="63"/>
      <c r="AK851" s="63"/>
      <c r="AL851" s="63"/>
      <c r="AM851" s="63"/>
      <c r="AN851" s="63"/>
      <c r="AO851" s="63"/>
    </row>
    <row r="852" spans="1:41" ht="15">
      <c r="A852" s="52"/>
      <c r="B852" s="52"/>
      <c r="C852" s="52"/>
      <c r="D852" s="52"/>
      <c r="E852" s="52"/>
      <c r="F852" s="52"/>
      <c r="G852" s="53"/>
      <c r="H852" s="52"/>
      <c r="I852" s="68"/>
      <c r="J852" s="58"/>
      <c r="K852" s="58"/>
      <c r="L852" s="52"/>
      <c r="M852" s="52"/>
      <c r="N852" s="52"/>
      <c r="O852" s="59"/>
      <c r="P852" s="60"/>
      <c r="Q852" s="52"/>
      <c r="R852" s="52"/>
      <c r="S852" s="61"/>
      <c r="T852" s="61"/>
      <c r="U852" s="61"/>
      <c r="V852" s="61"/>
      <c r="W852" s="61"/>
      <c r="X852" s="61"/>
      <c r="Y852" s="61"/>
      <c r="Z852" s="61"/>
      <c r="AA852" s="61"/>
      <c r="AB852" s="62"/>
      <c r="AC852" s="61"/>
      <c r="AD852" s="61"/>
      <c r="AE852" s="61"/>
      <c r="AF852" s="61"/>
      <c r="AG852" s="61"/>
      <c r="AH852" s="61"/>
      <c r="AI852" s="63"/>
      <c r="AJ852" s="63"/>
      <c r="AK852" s="63"/>
      <c r="AL852" s="63"/>
      <c r="AM852" s="63"/>
      <c r="AN852" s="63"/>
      <c r="AO852" s="63"/>
    </row>
    <row r="853" spans="1:41" ht="15">
      <c r="A853" s="52"/>
      <c r="B853" s="52"/>
      <c r="C853" s="52"/>
      <c r="D853" s="52"/>
      <c r="E853" s="52"/>
      <c r="F853" s="52"/>
      <c r="G853" s="53"/>
      <c r="H853" s="52"/>
      <c r="I853" s="68"/>
      <c r="J853" s="58"/>
      <c r="K853" s="58"/>
      <c r="L853" s="52"/>
      <c r="M853" s="52"/>
      <c r="N853" s="52"/>
      <c r="O853" s="59"/>
      <c r="P853" s="60"/>
      <c r="Q853" s="52"/>
      <c r="R853" s="52"/>
      <c r="S853" s="61"/>
      <c r="T853" s="61"/>
      <c r="U853" s="61"/>
      <c r="V853" s="61"/>
      <c r="W853" s="61"/>
      <c r="X853" s="61"/>
      <c r="Y853" s="61"/>
      <c r="Z853" s="61"/>
      <c r="AA853" s="61"/>
      <c r="AB853" s="62"/>
      <c r="AC853" s="61"/>
      <c r="AD853" s="61"/>
      <c r="AE853" s="61"/>
      <c r="AF853" s="61"/>
      <c r="AG853" s="61"/>
      <c r="AH853" s="61"/>
      <c r="AI853" s="63"/>
      <c r="AJ853" s="63"/>
      <c r="AK853" s="63"/>
      <c r="AL853" s="63"/>
      <c r="AM853" s="63"/>
      <c r="AN853" s="63"/>
      <c r="AO853" s="63"/>
    </row>
    <row r="854" spans="1:41" ht="15">
      <c r="A854" s="52"/>
      <c r="B854" s="52"/>
      <c r="C854" s="52"/>
      <c r="D854" s="52"/>
      <c r="E854" s="52"/>
      <c r="F854" s="52"/>
      <c r="G854" s="53"/>
      <c r="H854" s="52"/>
      <c r="I854" s="68"/>
      <c r="J854" s="58"/>
      <c r="K854" s="58"/>
      <c r="L854" s="52"/>
      <c r="M854" s="52"/>
      <c r="N854" s="52"/>
      <c r="O854" s="59"/>
      <c r="P854" s="60"/>
      <c r="Q854" s="52"/>
      <c r="R854" s="52"/>
      <c r="S854" s="61"/>
      <c r="T854" s="61"/>
      <c r="U854" s="61"/>
      <c r="V854" s="61"/>
      <c r="W854" s="61"/>
      <c r="X854" s="61"/>
      <c r="Y854" s="61"/>
      <c r="Z854" s="61"/>
      <c r="AA854" s="61"/>
      <c r="AB854" s="62"/>
      <c r="AC854" s="61"/>
      <c r="AD854" s="61"/>
      <c r="AE854" s="61"/>
      <c r="AF854" s="61"/>
      <c r="AG854" s="61"/>
      <c r="AH854" s="61"/>
      <c r="AI854" s="63"/>
      <c r="AJ854" s="63"/>
      <c r="AK854" s="63"/>
      <c r="AL854" s="63"/>
      <c r="AM854" s="63"/>
      <c r="AN854" s="63"/>
      <c r="AO854" s="63"/>
    </row>
    <row r="855" spans="1:41" ht="15">
      <c r="A855" s="52"/>
      <c r="B855" s="52"/>
      <c r="C855" s="52"/>
      <c r="D855" s="52"/>
      <c r="E855" s="52"/>
      <c r="F855" s="52"/>
      <c r="G855" s="53"/>
      <c r="H855" s="52"/>
      <c r="I855" s="68"/>
      <c r="J855" s="58"/>
      <c r="K855" s="58"/>
      <c r="L855" s="52"/>
      <c r="M855" s="52"/>
      <c r="N855" s="52"/>
      <c r="O855" s="59"/>
      <c r="P855" s="60"/>
      <c r="Q855" s="52"/>
      <c r="R855" s="52"/>
      <c r="S855" s="61"/>
      <c r="T855" s="61"/>
      <c r="U855" s="61"/>
      <c r="V855" s="61"/>
      <c r="W855" s="61"/>
      <c r="X855" s="61"/>
      <c r="Y855" s="61"/>
      <c r="Z855" s="61"/>
      <c r="AA855" s="61"/>
      <c r="AB855" s="62"/>
      <c r="AC855" s="61"/>
      <c r="AD855" s="61"/>
      <c r="AE855" s="61"/>
      <c r="AF855" s="61"/>
      <c r="AG855" s="61"/>
      <c r="AH855" s="61"/>
      <c r="AI855" s="63"/>
      <c r="AJ855" s="63"/>
      <c r="AK855" s="63"/>
      <c r="AL855" s="63"/>
      <c r="AM855" s="63"/>
      <c r="AN855" s="63"/>
      <c r="AO855" s="63"/>
    </row>
    <row r="856" spans="1:41" ht="15">
      <c r="A856" s="52"/>
      <c r="B856" s="52"/>
      <c r="C856" s="52"/>
      <c r="D856" s="52"/>
      <c r="E856" s="52"/>
      <c r="F856" s="52"/>
      <c r="G856" s="53"/>
      <c r="H856" s="52"/>
      <c r="I856" s="68"/>
      <c r="J856" s="58"/>
      <c r="K856" s="58"/>
      <c r="L856" s="52"/>
      <c r="M856" s="52"/>
      <c r="N856" s="52"/>
      <c r="O856" s="59"/>
      <c r="P856" s="60"/>
      <c r="Q856" s="52"/>
      <c r="R856" s="52"/>
      <c r="S856" s="61"/>
      <c r="T856" s="61"/>
      <c r="U856" s="61"/>
      <c r="V856" s="61"/>
      <c r="W856" s="61"/>
      <c r="X856" s="61"/>
      <c r="Y856" s="61"/>
      <c r="Z856" s="61"/>
      <c r="AA856" s="61"/>
      <c r="AB856" s="62"/>
      <c r="AC856" s="61"/>
      <c r="AD856" s="61"/>
      <c r="AE856" s="61"/>
      <c r="AF856" s="61"/>
      <c r="AG856" s="61"/>
      <c r="AH856" s="61"/>
      <c r="AI856" s="63"/>
      <c r="AJ856" s="63"/>
      <c r="AK856" s="63"/>
      <c r="AL856" s="63"/>
      <c r="AM856" s="63"/>
      <c r="AN856" s="63"/>
      <c r="AO856" s="63"/>
    </row>
    <row r="857" spans="1:41" ht="15">
      <c r="A857" s="52"/>
      <c r="B857" s="52"/>
      <c r="C857" s="52"/>
      <c r="D857" s="52"/>
      <c r="E857" s="52"/>
      <c r="F857" s="52"/>
      <c r="G857" s="53"/>
      <c r="H857" s="52"/>
      <c r="I857" s="68"/>
      <c r="J857" s="58"/>
      <c r="K857" s="58"/>
      <c r="L857" s="52"/>
      <c r="M857" s="52"/>
      <c r="N857" s="52"/>
      <c r="O857" s="59"/>
      <c r="P857" s="60"/>
      <c r="Q857" s="52"/>
      <c r="R857" s="52"/>
      <c r="S857" s="61"/>
      <c r="T857" s="61"/>
      <c r="U857" s="61"/>
      <c r="V857" s="61"/>
      <c r="W857" s="61"/>
      <c r="X857" s="61"/>
      <c r="Y857" s="61"/>
      <c r="Z857" s="61"/>
      <c r="AA857" s="61"/>
      <c r="AB857" s="62"/>
      <c r="AC857" s="61"/>
      <c r="AD857" s="61"/>
      <c r="AE857" s="61"/>
      <c r="AF857" s="61"/>
      <c r="AG857" s="61"/>
      <c r="AH857" s="61"/>
      <c r="AI857" s="63"/>
      <c r="AJ857" s="63"/>
      <c r="AK857" s="63"/>
      <c r="AL857" s="63"/>
      <c r="AM857" s="63"/>
      <c r="AN857" s="63"/>
      <c r="AO857" s="63"/>
    </row>
    <row r="858" spans="1:41" ht="15">
      <c r="A858" s="52"/>
      <c r="B858" s="52"/>
      <c r="C858" s="52"/>
      <c r="D858" s="52"/>
      <c r="E858" s="52"/>
      <c r="F858" s="52"/>
      <c r="G858" s="53"/>
      <c r="H858" s="52"/>
      <c r="I858" s="68"/>
      <c r="J858" s="58"/>
      <c r="K858" s="58"/>
      <c r="L858" s="52"/>
      <c r="M858" s="52"/>
      <c r="N858" s="52"/>
      <c r="O858" s="59"/>
      <c r="P858" s="60"/>
      <c r="Q858" s="52"/>
      <c r="R858" s="52"/>
      <c r="S858" s="61"/>
      <c r="T858" s="61"/>
      <c r="U858" s="61"/>
      <c r="V858" s="61"/>
      <c r="W858" s="61"/>
      <c r="X858" s="61"/>
      <c r="Y858" s="61"/>
      <c r="Z858" s="61"/>
      <c r="AA858" s="61"/>
      <c r="AB858" s="62"/>
      <c r="AC858" s="61"/>
      <c r="AD858" s="61"/>
      <c r="AE858" s="61"/>
      <c r="AF858" s="61"/>
      <c r="AG858" s="61"/>
      <c r="AH858" s="61"/>
      <c r="AI858" s="63"/>
      <c r="AJ858" s="63"/>
      <c r="AK858" s="63"/>
      <c r="AL858" s="63"/>
      <c r="AM858" s="63"/>
      <c r="AN858" s="63"/>
      <c r="AO858" s="63"/>
    </row>
    <row r="859" spans="1:41" ht="15">
      <c r="A859" s="52"/>
      <c r="B859" s="52"/>
      <c r="C859" s="52"/>
      <c r="D859" s="52"/>
      <c r="E859" s="52"/>
      <c r="F859" s="52"/>
      <c r="G859" s="53"/>
      <c r="H859" s="52"/>
      <c r="I859" s="68"/>
      <c r="J859" s="58"/>
      <c r="K859" s="58"/>
      <c r="L859" s="52"/>
      <c r="M859" s="52"/>
      <c r="N859" s="52"/>
      <c r="O859" s="59"/>
      <c r="P859" s="60"/>
      <c r="Q859" s="52"/>
      <c r="R859" s="52"/>
      <c r="S859" s="61"/>
      <c r="T859" s="61"/>
      <c r="U859" s="61"/>
      <c r="V859" s="61"/>
      <c r="W859" s="61"/>
      <c r="X859" s="61"/>
      <c r="Y859" s="61"/>
      <c r="Z859" s="61"/>
      <c r="AA859" s="61"/>
      <c r="AB859" s="62"/>
      <c r="AC859" s="61"/>
      <c r="AD859" s="61"/>
      <c r="AE859" s="61"/>
      <c r="AF859" s="61"/>
      <c r="AG859" s="61"/>
      <c r="AH859" s="61"/>
      <c r="AI859" s="63"/>
      <c r="AJ859" s="63"/>
      <c r="AK859" s="63"/>
      <c r="AL859" s="63"/>
      <c r="AM859" s="63"/>
      <c r="AN859" s="63"/>
      <c r="AO859" s="63"/>
    </row>
    <row r="860" spans="1:41" ht="15">
      <c r="A860" s="52"/>
      <c r="B860" s="52"/>
      <c r="C860" s="52"/>
      <c r="D860" s="52"/>
      <c r="E860" s="52"/>
      <c r="F860" s="52"/>
      <c r="G860" s="53"/>
      <c r="H860" s="52"/>
      <c r="I860" s="68"/>
      <c r="J860" s="58"/>
      <c r="K860" s="58"/>
      <c r="L860" s="52"/>
      <c r="M860" s="52"/>
      <c r="N860" s="52"/>
      <c r="O860" s="59"/>
      <c r="P860" s="60"/>
      <c r="Q860" s="52"/>
      <c r="R860" s="52"/>
      <c r="S860" s="61"/>
      <c r="T860" s="61"/>
      <c r="U860" s="61"/>
      <c r="V860" s="61"/>
      <c r="W860" s="61"/>
      <c r="X860" s="61"/>
      <c r="Y860" s="61"/>
      <c r="Z860" s="61"/>
      <c r="AA860" s="61"/>
      <c r="AB860" s="62"/>
      <c r="AC860" s="61"/>
      <c r="AD860" s="61"/>
      <c r="AE860" s="61"/>
      <c r="AF860" s="61"/>
      <c r="AG860" s="61"/>
      <c r="AH860" s="61"/>
      <c r="AI860" s="63"/>
      <c r="AJ860" s="63"/>
      <c r="AK860" s="63"/>
      <c r="AL860" s="63"/>
      <c r="AM860" s="63"/>
      <c r="AN860" s="63"/>
      <c r="AO860" s="63"/>
    </row>
    <row r="861" spans="1:41" ht="15">
      <c r="A861" s="52"/>
      <c r="B861" s="52"/>
      <c r="C861" s="52"/>
      <c r="D861" s="52"/>
      <c r="E861" s="52"/>
      <c r="F861" s="52"/>
      <c r="G861" s="53"/>
      <c r="H861" s="52"/>
      <c r="I861" s="68"/>
      <c r="J861" s="58"/>
      <c r="K861" s="58"/>
      <c r="L861" s="52"/>
      <c r="M861" s="52"/>
      <c r="N861" s="52"/>
      <c r="O861" s="59"/>
      <c r="P861" s="60"/>
      <c r="Q861" s="52"/>
      <c r="R861" s="52"/>
      <c r="S861" s="61"/>
      <c r="T861" s="61"/>
      <c r="U861" s="61"/>
      <c r="V861" s="61"/>
      <c r="W861" s="61"/>
      <c r="X861" s="61"/>
      <c r="Y861" s="61"/>
      <c r="Z861" s="61"/>
      <c r="AA861" s="61"/>
      <c r="AB861" s="62"/>
      <c r="AC861" s="61"/>
      <c r="AD861" s="61"/>
      <c r="AE861" s="61"/>
      <c r="AF861" s="61"/>
      <c r="AG861" s="61"/>
      <c r="AH861" s="61"/>
      <c r="AI861" s="63"/>
      <c r="AJ861" s="63"/>
      <c r="AK861" s="63"/>
      <c r="AL861" s="63"/>
      <c r="AM861" s="63"/>
      <c r="AN861" s="63"/>
      <c r="AO861" s="63"/>
    </row>
    <row r="862" spans="1:41" ht="15">
      <c r="A862" s="52"/>
      <c r="B862" s="52"/>
      <c r="C862" s="52"/>
      <c r="D862" s="52"/>
      <c r="E862" s="52"/>
      <c r="F862" s="52"/>
      <c r="G862" s="53"/>
      <c r="H862" s="52"/>
      <c r="I862" s="68"/>
      <c r="J862" s="58"/>
      <c r="K862" s="58"/>
      <c r="L862" s="52"/>
      <c r="M862" s="52"/>
      <c r="N862" s="52"/>
      <c r="O862" s="59"/>
      <c r="P862" s="60"/>
      <c r="Q862" s="52"/>
      <c r="R862" s="52"/>
      <c r="S862" s="61"/>
      <c r="T862" s="61"/>
      <c r="U862" s="61"/>
      <c r="V862" s="61"/>
      <c r="W862" s="61"/>
      <c r="X862" s="61"/>
      <c r="Y862" s="61"/>
      <c r="Z862" s="61"/>
      <c r="AA862" s="61"/>
      <c r="AB862" s="62"/>
      <c r="AC862" s="61"/>
      <c r="AD862" s="61"/>
      <c r="AE862" s="61"/>
      <c r="AF862" s="61"/>
      <c r="AG862" s="61"/>
      <c r="AH862" s="61"/>
      <c r="AI862" s="63"/>
      <c r="AJ862" s="63"/>
      <c r="AK862" s="63"/>
      <c r="AL862" s="63"/>
      <c r="AM862" s="63"/>
      <c r="AN862" s="63"/>
      <c r="AO862" s="63"/>
    </row>
    <row r="863" spans="1:41" ht="15">
      <c r="A863" s="52"/>
      <c r="B863" s="52"/>
      <c r="C863" s="52"/>
      <c r="D863" s="52"/>
      <c r="E863" s="52"/>
      <c r="F863" s="52"/>
      <c r="G863" s="53"/>
      <c r="H863" s="52"/>
      <c r="I863" s="68"/>
      <c r="J863" s="58"/>
      <c r="K863" s="58"/>
      <c r="L863" s="52"/>
      <c r="M863" s="52"/>
      <c r="N863" s="52"/>
      <c r="O863" s="59"/>
      <c r="P863" s="60"/>
      <c r="Q863" s="52"/>
      <c r="R863" s="52"/>
      <c r="S863" s="61"/>
      <c r="T863" s="61"/>
      <c r="U863" s="61"/>
      <c r="V863" s="61"/>
      <c r="W863" s="61"/>
      <c r="X863" s="61"/>
      <c r="Y863" s="61"/>
      <c r="Z863" s="61"/>
      <c r="AA863" s="61"/>
      <c r="AB863" s="62"/>
      <c r="AC863" s="61"/>
      <c r="AD863" s="61"/>
      <c r="AE863" s="61"/>
      <c r="AF863" s="61"/>
      <c r="AG863" s="61"/>
      <c r="AH863" s="61"/>
      <c r="AI863" s="63"/>
      <c r="AJ863" s="63"/>
      <c r="AK863" s="63"/>
      <c r="AL863" s="63"/>
      <c r="AM863" s="63"/>
      <c r="AN863" s="63"/>
      <c r="AO863" s="63"/>
    </row>
    <row r="864" spans="1:41" ht="15">
      <c r="A864" s="52"/>
      <c r="B864" s="52"/>
      <c r="C864" s="52"/>
      <c r="D864" s="52"/>
      <c r="E864" s="52"/>
      <c r="F864" s="52"/>
      <c r="G864" s="53"/>
      <c r="H864" s="52"/>
      <c r="I864" s="68"/>
      <c r="J864" s="58"/>
      <c r="K864" s="58"/>
      <c r="L864" s="52"/>
      <c r="M864" s="52"/>
      <c r="N864" s="52"/>
      <c r="O864" s="59"/>
      <c r="P864" s="60"/>
      <c r="Q864" s="52"/>
      <c r="R864" s="52"/>
      <c r="S864" s="61"/>
      <c r="T864" s="61"/>
      <c r="U864" s="61"/>
      <c r="V864" s="61"/>
      <c r="W864" s="61"/>
      <c r="X864" s="61"/>
      <c r="Y864" s="61"/>
      <c r="Z864" s="61"/>
      <c r="AA864" s="61"/>
      <c r="AB864" s="62"/>
      <c r="AC864" s="61"/>
      <c r="AD864" s="61"/>
      <c r="AE864" s="61"/>
      <c r="AF864" s="61"/>
      <c r="AG864" s="61"/>
      <c r="AH864" s="61"/>
      <c r="AI864" s="63"/>
      <c r="AJ864" s="63"/>
      <c r="AK864" s="63"/>
      <c r="AL864" s="63"/>
      <c r="AM864" s="63"/>
      <c r="AN864" s="63"/>
      <c r="AO864" s="63"/>
    </row>
    <row r="865" spans="1:41" ht="15">
      <c r="A865" s="52"/>
      <c r="B865" s="52"/>
      <c r="C865" s="52"/>
      <c r="D865" s="52"/>
      <c r="E865" s="52"/>
      <c r="F865" s="52"/>
      <c r="G865" s="53"/>
      <c r="H865" s="52"/>
      <c r="I865" s="68"/>
      <c r="J865" s="58"/>
      <c r="K865" s="58"/>
      <c r="L865" s="52"/>
      <c r="M865" s="52"/>
      <c r="N865" s="52"/>
      <c r="O865" s="59"/>
      <c r="P865" s="60"/>
      <c r="Q865" s="52"/>
      <c r="R865" s="52"/>
      <c r="S865" s="61"/>
      <c r="T865" s="61"/>
      <c r="U865" s="61"/>
      <c r="V865" s="61"/>
      <c r="W865" s="61"/>
      <c r="X865" s="61"/>
      <c r="Y865" s="61"/>
      <c r="Z865" s="61"/>
      <c r="AA865" s="61"/>
      <c r="AB865" s="62"/>
      <c r="AC865" s="61"/>
      <c r="AD865" s="61"/>
      <c r="AE865" s="61"/>
      <c r="AF865" s="61"/>
      <c r="AG865" s="61"/>
      <c r="AH865" s="61"/>
      <c r="AI865" s="63"/>
      <c r="AJ865" s="63"/>
      <c r="AK865" s="63"/>
      <c r="AL865" s="63"/>
      <c r="AM865" s="63"/>
      <c r="AN865" s="63"/>
      <c r="AO865" s="63"/>
    </row>
    <row r="866" spans="1:41" ht="15">
      <c r="A866" s="52"/>
      <c r="B866" s="52"/>
      <c r="C866" s="52"/>
      <c r="D866" s="52"/>
      <c r="E866" s="52"/>
      <c r="F866" s="52"/>
      <c r="G866" s="53"/>
      <c r="H866" s="52"/>
      <c r="I866" s="68"/>
      <c r="J866" s="58"/>
      <c r="K866" s="58"/>
      <c r="L866" s="52"/>
      <c r="M866" s="52"/>
      <c r="N866" s="52"/>
      <c r="O866" s="59"/>
      <c r="P866" s="60"/>
      <c r="Q866" s="52"/>
      <c r="R866" s="52"/>
      <c r="S866" s="61"/>
      <c r="T866" s="61"/>
      <c r="U866" s="61"/>
      <c r="V866" s="61"/>
      <c r="W866" s="61"/>
      <c r="X866" s="61"/>
      <c r="Y866" s="61"/>
      <c r="Z866" s="61"/>
      <c r="AA866" s="61"/>
      <c r="AB866" s="62"/>
      <c r="AC866" s="61"/>
      <c r="AD866" s="61"/>
      <c r="AE866" s="61"/>
      <c r="AF866" s="61"/>
      <c r="AG866" s="61"/>
      <c r="AH866" s="61"/>
      <c r="AI866" s="63"/>
      <c r="AJ866" s="63"/>
      <c r="AK866" s="63"/>
      <c r="AL866" s="63"/>
      <c r="AM866" s="63"/>
      <c r="AN866" s="63"/>
      <c r="AO866" s="63"/>
    </row>
    <row r="867" spans="1:41" ht="15">
      <c r="A867" s="52"/>
      <c r="B867" s="52"/>
      <c r="C867" s="52"/>
      <c r="D867" s="52"/>
      <c r="E867" s="52"/>
      <c r="F867" s="52"/>
      <c r="G867" s="53"/>
      <c r="H867" s="52"/>
      <c r="I867" s="68"/>
      <c r="J867" s="58"/>
      <c r="K867" s="58"/>
      <c r="L867" s="52"/>
      <c r="M867" s="52"/>
      <c r="N867" s="52"/>
      <c r="O867" s="59"/>
      <c r="P867" s="60"/>
      <c r="Q867" s="52"/>
      <c r="R867" s="52"/>
      <c r="S867" s="61"/>
      <c r="T867" s="61"/>
      <c r="U867" s="61"/>
      <c r="V867" s="61"/>
      <c r="W867" s="61"/>
      <c r="X867" s="61"/>
      <c r="Y867" s="61"/>
      <c r="Z867" s="61"/>
      <c r="AA867" s="61"/>
      <c r="AB867" s="62"/>
      <c r="AC867" s="61"/>
      <c r="AD867" s="61"/>
      <c r="AE867" s="61"/>
      <c r="AF867" s="61"/>
      <c r="AG867" s="61"/>
      <c r="AH867" s="61"/>
      <c r="AI867" s="63"/>
      <c r="AJ867" s="63"/>
      <c r="AK867" s="63"/>
      <c r="AL867" s="63"/>
      <c r="AM867" s="63"/>
      <c r="AN867" s="63"/>
      <c r="AO867" s="63"/>
    </row>
    <row r="868" spans="1:41" ht="15">
      <c r="A868" s="52"/>
      <c r="B868" s="52"/>
      <c r="C868" s="52"/>
      <c r="D868" s="52"/>
      <c r="E868" s="52"/>
      <c r="F868" s="52"/>
      <c r="G868" s="53"/>
      <c r="H868" s="52"/>
      <c r="I868" s="68"/>
      <c r="J868" s="58"/>
      <c r="K868" s="58"/>
      <c r="L868" s="52"/>
      <c r="M868" s="52"/>
      <c r="N868" s="52"/>
      <c r="O868" s="59"/>
      <c r="P868" s="60"/>
      <c r="Q868" s="52"/>
      <c r="R868" s="52"/>
      <c r="S868" s="61"/>
      <c r="T868" s="61"/>
      <c r="U868" s="61"/>
      <c r="V868" s="61"/>
      <c r="W868" s="61"/>
      <c r="X868" s="61"/>
      <c r="Y868" s="61"/>
      <c r="Z868" s="61"/>
      <c r="AA868" s="61"/>
      <c r="AB868" s="62"/>
      <c r="AC868" s="61"/>
      <c r="AD868" s="61"/>
      <c r="AE868" s="61"/>
      <c r="AF868" s="61"/>
      <c r="AG868" s="61"/>
      <c r="AH868" s="61"/>
      <c r="AI868" s="63"/>
      <c r="AJ868" s="63"/>
      <c r="AK868" s="63"/>
      <c r="AL868" s="63"/>
      <c r="AM868" s="63"/>
      <c r="AN868" s="63"/>
      <c r="AO868" s="63"/>
    </row>
    <row r="869" spans="1:41" ht="15">
      <c r="A869" s="52"/>
      <c r="B869" s="52"/>
      <c r="C869" s="52"/>
      <c r="D869" s="52"/>
      <c r="E869" s="52"/>
      <c r="F869" s="52"/>
      <c r="G869" s="53"/>
      <c r="H869" s="52"/>
      <c r="I869" s="68"/>
      <c r="J869" s="58"/>
      <c r="K869" s="58"/>
      <c r="L869" s="52"/>
      <c r="M869" s="52"/>
      <c r="N869" s="52"/>
      <c r="O869" s="59"/>
      <c r="P869" s="60"/>
      <c r="Q869" s="52"/>
      <c r="R869" s="52"/>
      <c r="S869" s="61"/>
      <c r="T869" s="61"/>
      <c r="U869" s="61"/>
      <c r="V869" s="61"/>
      <c r="W869" s="61"/>
      <c r="X869" s="61"/>
      <c r="Y869" s="61"/>
      <c r="Z869" s="61"/>
      <c r="AA869" s="61"/>
      <c r="AB869" s="62"/>
      <c r="AC869" s="61"/>
      <c r="AD869" s="61"/>
      <c r="AE869" s="61"/>
      <c r="AF869" s="61"/>
      <c r="AG869" s="61"/>
      <c r="AH869" s="61"/>
      <c r="AI869" s="63"/>
      <c r="AJ869" s="63"/>
      <c r="AK869" s="63"/>
      <c r="AL869" s="63"/>
      <c r="AM869" s="63"/>
      <c r="AN869" s="63"/>
      <c r="AO869" s="63"/>
    </row>
    <row r="870" spans="1:41" ht="15">
      <c r="A870" s="52"/>
      <c r="B870" s="52"/>
      <c r="C870" s="52"/>
      <c r="D870" s="52"/>
      <c r="E870" s="52"/>
      <c r="F870" s="52"/>
      <c r="G870" s="53"/>
      <c r="H870" s="52"/>
      <c r="I870" s="68"/>
      <c r="J870" s="58"/>
      <c r="K870" s="58"/>
      <c r="L870" s="52"/>
      <c r="M870" s="52"/>
      <c r="N870" s="52"/>
      <c r="O870" s="59"/>
      <c r="P870" s="60"/>
      <c r="Q870" s="52"/>
      <c r="R870" s="52"/>
      <c r="S870" s="61"/>
      <c r="T870" s="61"/>
      <c r="U870" s="61"/>
      <c r="V870" s="61"/>
      <c r="W870" s="61"/>
      <c r="X870" s="61"/>
      <c r="Y870" s="61"/>
      <c r="Z870" s="61"/>
      <c r="AA870" s="61"/>
      <c r="AB870" s="62"/>
      <c r="AC870" s="61"/>
      <c r="AD870" s="61"/>
      <c r="AE870" s="61"/>
      <c r="AF870" s="61"/>
      <c r="AG870" s="61"/>
      <c r="AH870" s="61"/>
      <c r="AI870" s="63"/>
      <c r="AJ870" s="63"/>
      <c r="AK870" s="63"/>
      <c r="AL870" s="63"/>
      <c r="AM870" s="63"/>
      <c r="AN870" s="63"/>
      <c r="AO870" s="63"/>
    </row>
    <row r="871" spans="1:41" ht="15">
      <c r="A871" s="52"/>
      <c r="B871" s="52"/>
      <c r="C871" s="52"/>
      <c r="D871" s="52"/>
      <c r="E871" s="52"/>
      <c r="F871" s="52"/>
      <c r="G871" s="53"/>
      <c r="H871" s="52"/>
      <c r="I871" s="68"/>
      <c r="J871" s="58"/>
      <c r="K871" s="58"/>
      <c r="L871" s="52"/>
      <c r="M871" s="52"/>
      <c r="N871" s="52"/>
      <c r="O871" s="59"/>
      <c r="P871" s="60"/>
      <c r="Q871" s="52"/>
      <c r="R871" s="52"/>
      <c r="S871" s="61"/>
      <c r="T871" s="61"/>
      <c r="U871" s="61"/>
      <c r="V871" s="61"/>
      <c r="W871" s="61"/>
      <c r="X871" s="61"/>
      <c r="Y871" s="61"/>
      <c r="Z871" s="61"/>
      <c r="AA871" s="61"/>
      <c r="AB871" s="62"/>
      <c r="AC871" s="61"/>
      <c r="AD871" s="61"/>
      <c r="AE871" s="61"/>
      <c r="AF871" s="61"/>
      <c r="AG871" s="61"/>
      <c r="AH871" s="61"/>
      <c r="AI871" s="63"/>
      <c r="AJ871" s="63"/>
      <c r="AK871" s="63"/>
      <c r="AL871" s="63"/>
      <c r="AM871" s="63"/>
      <c r="AN871" s="63"/>
      <c r="AO871" s="63"/>
    </row>
    <row r="872" spans="1:41" ht="15">
      <c r="A872" s="52"/>
      <c r="B872" s="52"/>
      <c r="C872" s="52"/>
      <c r="D872" s="52"/>
      <c r="E872" s="52"/>
      <c r="F872" s="52"/>
      <c r="G872" s="53"/>
      <c r="H872" s="52"/>
      <c r="I872" s="68"/>
      <c r="J872" s="58"/>
      <c r="K872" s="58"/>
      <c r="L872" s="52"/>
      <c r="M872" s="52"/>
      <c r="N872" s="52"/>
      <c r="O872" s="59"/>
      <c r="P872" s="60"/>
      <c r="Q872" s="52"/>
      <c r="R872" s="52"/>
      <c r="S872" s="61"/>
      <c r="T872" s="61"/>
      <c r="U872" s="61"/>
      <c r="V872" s="61"/>
      <c r="W872" s="61"/>
      <c r="X872" s="61"/>
      <c r="Y872" s="61"/>
      <c r="Z872" s="61"/>
      <c r="AA872" s="61"/>
      <c r="AB872" s="62"/>
      <c r="AC872" s="61"/>
      <c r="AD872" s="61"/>
      <c r="AE872" s="61"/>
      <c r="AF872" s="61"/>
      <c r="AG872" s="61"/>
      <c r="AH872" s="61"/>
      <c r="AI872" s="63"/>
      <c r="AJ872" s="63"/>
      <c r="AK872" s="63"/>
      <c r="AL872" s="63"/>
      <c r="AM872" s="63"/>
      <c r="AN872" s="63"/>
      <c r="AO872" s="63"/>
    </row>
    <row r="873" spans="1:41" ht="15">
      <c r="A873" s="52"/>
      <c r="B873" s="52"/>
      <c r="C873" s="52"/>
      <c r="D873" s="52"/>
      <c r="E873" s="52"/>
      <c r="F873" s="52"/>
      <c r="G873" s="53"/>
      <c r="H873" s="52"/>
      <c r="I873" s="68"/>
      <c r="J873" s="58"/>
      <c r="K873" s="58"/>
      <c r="L873" s="52"/>
      <c r="M873" s="52"/>
      <c r="N873" s="52"/>
      <c r="O873" s="59"/>
      <c r="P873" s="60"/>
      <c r="Q873" s="52"/>
      <c r="R873" s="52"/>
      <c r="S873" s="61"/>
      <c r="T873" s="61"/>
      <c r="U873" s="61"/>
      <c r="V873" s="61"/>
      <c r="W873" s="61"/>
      <c r="X873" s="61"/>
      <c r="Y873" s="61"/>
      <c r="Z873" s="61"/>
      <c r="AA873" s="61"/>
      <c r="AB873" s="62"/>
      <c r="AC873" s="61"/>
      <c r="AD873" s="61"/>
      <c r="AE873" s="61"/>
      <c r="AF873" s="61"/>
      <c r="AG873" s="61"/>
      <c r="AH873" s="61"/>
      <c r="AI873" s="63"/>
      <c r="AJ873" s="63"/>
      <c r="AK873" s="63"/>
      <c r="AL873" s="63"/>
      <c r="AM873" s="63"/>
      <c r="AN873" s="63"/>
      <c r="AO873" s="63"/>
    </row>
    <row r="874" spans="1:41" ht="15">
      <c r="A874" s="52"/>
      <c r="B874" s="52"/>
      <c r="C874" s="52"/>
      <c r="D874" s="52"/>
      <c r="E874" s="52"/>
      <c r="F874" s="52"/>
      <c r="G874" s="53"/>
      <c r="H874" s="52"/>
      <c r="I874" s="68"/>
      <c r="J874" s="58"/>
      <c r="K874" s="58"/>
      <c r="L874" s="52"/>
      <c r="M874" s="52"/>
      <c r="N874" s="52"/>
      <c r="O874" s="59"/>
      <c r="P874" s="60"/>
      <c r="Q874" s="52"/>
      <c r="R874" s="52"/>
      <c r="S874" s="61"/>
      <c r="T874" s="61"/>
      <c r="U874" s="61"/>
      <c r="V874" s="61"/>
      <c r="W874" s="61"/>
      <c r="X874" s="61"/>
      <c r="Y874" s="61"/>
      <c r="Z874" s="61"/>
      <c r="AA874" s="61"/>
      <c r="AB874" s="62"/>
      <c r="AC874" s="61"/>
      <c r="AD874" s="61"/>
      <c r="AE874" s="61"/>
      <c r="AF874" s="61"/>
      <c r="AG874" s="61"/>
      <c r="AH874" s="61"/>
      <c r="AI874" s="63"/>
      <c r="AJ874" s="63"/>
      <c r="AK874" s="63"/>
      <c r="AL874" s="63"/>
      <c r="AM874" s="63"/>
      <c r="AN874" s="63"/>
      <c r="AO874" s="63"/>
    </row>
    <row r="875" spans="1:41" ht="15">
      <c r="A875" s="52"/>
      <c r="B875" s="52"/>
      <c r="C875" s="52"/>
      <c r="D875" s="52"/>
      <c r="E875" s="52"/>
      <c r="F875" s="52"/>
      <c r="G875" s="53"/>
      <c r="H875" s="52"/>
      <c r="I875" s="68"/>
      <c r="J875" s="58"/>
      <c r="K875" s="58"/>
      <c r="L875" s="52"/>
      <c r="M875" s="52"/>
      <c r="N875" s="52"/>
      <c r="O875" s="59"/>
      <c r="P875" s="60"/>
      <c r="Q875" s="52"/>
      <c r="R875" s="52"/>
      <c r="S875" s="61"/>
      <c r="T875" s="61"/>
      <c r="U875" s="61"/>
      <c r="V875" s="61"/>
      <c r="W875" s="61"/>
      <c r="X875" s="61"/>
      <c r="Y875" s="61"/>
      <c r="Z875" s="61"/>
      <c r="AA875" s="61"/>
      <c r="AB875" s="62"/>
      <c r="AC875" s="61"/>
      <c r="AD875" s="61"/>
      <c r="AE875" s="61"/>
      <c r="AF875" s="61"/>
      <c r="AG875" s="61"/>
      <c r="AH875" s="61"/>
      <c r="AI875" s="63"/>
      <c r="AJ875" s="63"/>
      <c r="AK875" s="63"/>
      <c r="AL875" s="63"/>
      <c r="AM875" s="63"/>
      <c r="AN875" s="63"/>
      <c r="AO875" s="63"/>
    </row>
    <row r="876" spans="1:41" ht="15">
      <c r="A876" s="52"/>
      <c r="B876" s="52"/>
      <c r="C876" s="52"/>
      <c r="D876" s="52"/>
      <c r="E876" s="52"/>
      <c r="F876" s="52"/>
      <c r="G876" s="53"/>
      <c r="H876" s="52"/>
      <c r="I876" s="68"/>
      <c r="J876" s="58"/>
      <c r="K876" s="58"/>
      <c r="L876" s="52"/>
      <c r="M876" s="52"/>
      <c r="N876" s="52"/>
      <c r="O876" s="59"/>
      <c r="P876" s="60"/>
      <c r="Q876" s="52"/>
      <c r="R876" s="52"/>
      <c r="S876" s="61"/>
      <c r="T876" s="61"/>
      <c r="U876" s="61"/>
      <c r="V876" s="61"/>
      <c r="W876" s="61"/>
      <c r="X876" s="61"/>
      <c r="Y876" s="61"/>
      <c r="Z876" s="61"/>
      <c r="AA876" s="61"/>
      <c r="AB876" s="62"/>
      <c r="AC876" s="61"/>
      <c r="AD876" s="61"/>
      <c r="AE876" s="61"/>
      <c r="AF876" s="61"/>
      <c r="AG876" s="61"/>
      <c r="AH876" s="61"/>
      <c r="AI876" s="63"/>
      <c r="AJ876" s="63"/>
      <c r="AK876" s="63"/>
      <c r="AL876" s="63"/>
      <c r="AM876" s="63"/>
      <c r="AN876" s="63"/>
      <c r="AO876" s="63"/>
    </row>
    <row r="877" spans="1:41" ht="15">
      <c r="A877" s="52"/>
      <c r="B877" s="52"/>
      <c r="C877" s="52"/>
      <c r="D877" s="52"/>
      <c r="E877" s="52"/>
      <c r="F877" s="52"/>
      <c r="G877" s="53"/>
      <c r="H877" s="52"/>
      <c r="I877" s="68"/>
      <c r="J877" s="58"/>
      <c r="K877" s="58"/>
      <c r="L877" s="52"/>
      <c r="M877" s="52"/>
      <c r="N877" s="52"/>
      <c r="O877" s="59"/>
      <c r="P877" s="60"/>
      <c r="Q877" s="52"/>
      <c r="R877" s="52"/>
      <c r="S877" s="61"/>
      <c r="T877" s="61"/>
      <c r="U877" s="61"/>
      <c r="V877" s="61"/>
      <c r="W877" s="61"/>
      <c r="X877" s="61"/>
      <c r="Y877" s="61"/>
      <c r="Z877" s="61"/>
      <c r="AA877" s="61"/>
      <c r="AB877" s="62"/>
      <c r="AC877" s="61"/>
      <c r="AD877" s="61"/>
      <c r="AE877" s="61"/>
      <c r="AF877" s="61"/>
      <c r="AG877" s="61"/>
      <c r="AH877" s="61"/>
      <c r="AI877" s="63"/>
      <c r="AJ877" s="63"/>
      <c r="AK877" s="63"/>
      <c r="AL877" s="63"/>
      <c r="AM877" s="63"/>
      <c r="AN877" s="63"/>
      <c r="AO877" s="63"/>
    </row>
    <row r="878" spans="1:41" ht="15">
      <c r="A878" s="52"/>
      <c r="B878" s="52"/>
      <c r="C878" s="52"/>
      <c r="D878" s="52"/>
      <c r="E878" s="52"/>
      <c r="F878" s="52"/>
      <c r="G878" s="53"/>
      <c r="H878" s="52"/>
      <c r="I878" s="68"/>
      <c r="J878" s="58"/>
      <c r="K878" s="58"/>
      <c r="L878" s="52"/>
      <c r="M878" s="52"/>
      <c r="N878" s="52"/>
      <c r="O878" s="59"/>
      <c r="P878" s="60"/>
      <c r="Q878" s="52"/>
      <c r="R878" s="52"/>
      <c r="S878" s="61"/>
      <c r="T878" s="61"/>
      <c r="U878" s="61"/>
      <c r="V878" s="61"/>
      <c r="W878" s="61"/>
      <c r="X878" s="61"/>
      <c r="Y878" s="61"/>
      <c r="Z878" s="61"/>
      <c r="AA878" s="61"/>
      <c r="AB878" s="62"/>
      <c r="AC878" s="61"/>
      <c r="AD878" s="61"/>
      <c r="AE878" s="61"/>
      <c r="AF878" s="61"/>
      <c r="AG878" s="61"/>
      <c r="AH878" s="61"/>
      <c r="AI878" s="63"/>
      <c r="AJ878" s="63"/>
      <c r="AK878" s="63"/>
      <c r="AL878" s="63"/>
      <c r="AM878" s="63"/>
      <c r="AN878" s="63"/>
      <c r="AO878" s="63"/>
    </row>
    <row r="879" spans="1:41" ht="15">
      <c r="A879" s="52"/>
      <c r="B879" s="52"/>
      <c r="C879" s="52"/>
      <c r="D879" s="52"/>
      <c r="E879" s="52"/>
      <c r="F879" s="52"/>
      <c r="G879" s="53"/>
      <c r="H879" s="52"/>
      <c r="I879" s="68"/>
      <c r="J879" s="58"/>
      <c r="K879" s="58"/>
      <c r="L879" s="52"/>
      <c r="M879" s="52"/>
      <c r="N879" s="52"/>
      <c r="O879" s="59"/>
      <c r="P879" s="60"/>
      <c r="Q879" s="52"/>
      <c r="R879" s="52"/>
      <c r="S879" s="61"/>
      <c r="T879" s="61"/>
      <c r="U879" s="61"/>
      <c r="V879" s="61"/>
      <c r="W879" s="61"/>
      <c r="X879" s="61"/>
      <c r="Y879" s="61"/>
      <c r="Z879" s="61"/>
      <c r="AA879" s="61"/>
      <c r="AB879" s="62"/>
      <c r="AC879" s="61"/>
      <c r="AD879" s="61"/>
      <c r="AE879" s="61"/>
      <c r="AF879" s="61"/>
      <c r="AG879" s="61"/>
      <c r="AH879" s="61"/>
      <c r="AI879" s="63"/>
      <c r="AJ879" s="63"/>
      <c r="AK879" s="63"/>
      <c r="AL879" s="63"/>
      <c r="AM879" s="63"/>
      <c r="AN879" s="63"/>
      <c r="AO879" s="63"/>
    </row>
    <row r="880" spans="1:41" ht="15">
      <c r="A880" s="52"/>
      <c r="B880" s="52"/>
      <c r="C880" s="52"/>
      <c r="D880" s="52"/>
      <c r="E880" s="52"/>
      <c r="F880" s="52"/>
      <c r="G880" s="53"/>
      <c r="H880" s="52"/>
      <c r="I880" s="68"/>
      <c r="J880" s="58"/>
      <c r="K880" s="58"/>
      <c r="L880" s="52"/>
      <c r="M880" s="52"/>
      <c r="N880" s="52"/>
      <c r="O880" s="59"/>
      <c r="P880" s="60"/>
      <c r="Q880" s="52"/>
      <c r="R880" s="52"/>
      <c r="S880" s="61"/>
      <c r="T880" s="61"/>
      <c r="U880" s="61"/>
      <c r="V880" s="61"/>
      <c r="W880" s="61"/>
      <c r="X880" s="61"/>
      <c r="Y880" s="61"/>
      <c r="Z880" s="61"/>
      <c r="AA880" s="61"/>
      <c r="AB880" s="62"/>
      <c r="AC880" s="61"/>
      <c r="AD880" s="61"/>
      <c r="AE880" s="61"/>
      <c r="AF880" s="61"/>
      <c r="AG880" s="61"/>
      <c r="AH880" s="61"/>
      <c r="AI880" s="63"/>
      <c r="AJ880" s="63"/>
      <c r="AK880" s="63"/>
      <c r="AL880" s="63"/>
      <c r="AM880" s="63"/>
      <c r="AN880" s="63"/>
      <c r="AO880" s="63"/>
    </row>
    <row r="881" spans="1:41" ht="15">
      <c r="A881" s="52"/>
      <c r="B881" s="52"/>
      <c r="C881" s="52"/>
      <c r="D881" s="52"/>
      <c r="E881" s="52"/>
      <c r="F881" s="52"/>
      <c r="G881" s="53"/>
      <c r="H881" s="52"/>
      <c r="I881" s="68"/>
      <c r="J881" s="58"/>
      <c r="K881" s="58"/>
      <c r="L881" s="52"/>
      <c r="M881" s="52"/>
      <c r="N881" s="52"/>
      <c r="O881" s="59"/>
      <c r="P881" s="60"/>
      <c r="Q881" s="52"/>
      <c r="R881" s="52"/>
      <c r="S881" s="61"/>
      <c r="T881" s="61"/>
      <c r="U881" s="61"/>
      <c r="V881" s="61"/>
      <c r="W881" s="61"/>
      <c r="X881" s="61"/>
      <c r="Y881" s="61"/>
      <c r="Z881" s="61"/>
      <c r="AA881" s="61"/>
      <c r="AB881" s="62"/>
      <c r="AC881" s="61"/>
      <c r="AD881" s="61"/>
      <c r="AE881" s="61"/>
      <c r="AF881" s="61"/>
      <c r="AG881" s="61"/>
      <c r="AH881" s="61"/>
      <c r="AI881" s="63"/>
      <c r="AJ881" s="63"/>
      <c r="AK881" s="63"/>
      <c r="AL881" s="63"/>
      <c r="AM881" s="63"/>
      <c r="AN881" s="63"/>
      <c r="AO881" s="63"/>
    </row>
    <row r="882" spans="1:41" ht="15">
      <c r="A882" s="52"/>
      <c r="B882" s="52"/>
      <c r="C882" s="52"/>
      <c r="D882" s="52"/>
      <c r="E882" s="52"/>
      <c r="F882" s="52"/>
      <c r="G882" s="53"/>
      <c r="H882" s="52"/>
      <c r="I882" s="68"/>
      <c r="J882" s="58"/>
      <c r="K882" s="58"/>
      <c r="L882" s="52"/>
      <c r="M882" s="52"/>
      <c r="N882" s="52"/>
      <c r="O882" s="59"/>
      <c r="P882" s="60"/>
      <c r="Q882" s="52"/>
      <c r="R882" s="52"/>
      <c r="S882" s="61"/>
      <c r="T882" s="61"/>
      <c r="U882" s="61"/>
      <c r="V882" s="61"/>
      <c r="W882" s="61"/>
      <c r="X882" s="61"/>
      <c r="Y882" s="61"/>
      <c r="Z882" s="61"/>
      <c r="AA882" s="61"/>
      <c r="AB882" s="62"/>
      <c r="AC882" s="61"/>
      <c r="AD882" s="61"/>
      <c r="AE882" s="61"/>
      <c r="AF882" s="61"/>
      <c r="AG882" s="61"/>
      <c r="AH882" s="61"/>
      <c r="AI882" s="63"/>
      <c r="AJ882" s="63"/>
      <c r="AK882" s="63"/>
      <c r="AL882" s="63"/>
      <c r="AM882" s="63"/>
      <c r="AN882" s="63"/>
      <c r="AO882" s="63"/>
    </row>
    <row r="883" spans="1:41" ht="15">
      <c r="A883" s="52"/>
      <c r="B883" s="52"/>
      <c r="C883" s="52"/>
      <c r="D883" s="52"/>
      <c r="E883" s="52"/>
      <c r="F883" s="52"/>
      <c r="G883" s="53"/>
      <c r="H883" s="52"/>
      <c r="I883" s="68"/>
      <c r="J883" s="58"/>
      <c r="K883" s="58"/>
      <c r="L883" s="52"/>
      <c r="M883" s="52"/>
      <c r="N883" s="52"/>
      <c r="O883" s="59"/>
      <c r="P883" s="60"/>
      <c r="Q883" s="52"/>
      <c r="R883" s="52"/>
      <c r="S883" s="61"/>
      <c r="T883" s="61"/>
      <c r="U883" s="61"/>
      <c r="V883" s="61"/>
      <c r="W883" s="61"/>
      <c r="X883" s="61"/>
      <c r="Y883" s="61"/>
      <c r="Z883" s="61"/>
      <c r="AA883" s="61"/>
      <c r="AB883" s="62"/>
      <c r="AC883" s="61"/>
      <c r="AD883" s="61"/>
      <c r="AE883" s="61"/>
      <c r="AF883" s="61"/>
      <c r="AG883" s="61"/>
      <c r="AH883" s="61"/>
      <c r="AI883" s="63"/>
      <c r="AJ883" s="63"/>
      <c r="AK883" s="63"/>
      <c r="AL883" s="63"/>
      <c r="AM883" s="63"/>
      <c r="AN883" s="63"/>
      <c r="AO883" s="63"/>
    </row>
    <row r="884" spans="1:41" ht="15">
      <c r="A884" s="52"/>
      <c r="B884" s="52"/>
      <c r="C884" s="52"/>
      <c r="D884" s="52"/>
      <c r="E884" s="52"/>
      <c r="F884" s="52"/>
      <c r="G884" s="53"/>
      <c r="H884" s="52"/>
      <c r="I884" s="68"/>
      <c r="J884" s="58"/>
      <c r="K884" s="58"/>
      <c r="L884" s="52"/>
      <c r="M884" s="52"/>
      <c r="N884" s="52"/>
      <c r="O884" s="59"/>
      <c r="P884" s="60"/>
      <c r="Q884" s="52"/>
      <c r="R884" s="52"/>
      <c r="S884" s="61"/>
      <c r="T884" s="61"/>
      <c r="U884" s="61"/>
      <c r="V884" s="61"/>
      <c r="W884" s="61"/>
      <c r="X884" s="61"/>
      <c r="Y884" s="61"/>
      <c r="Z884" s="61"/>
      <c r="AA884" s="61"/>
      <c r="AB884" s="62"/>
      <c r="AC884" s="61"/>
      <c r="AD884" s="61"/>
      <c r="AE884" s="61"/>
      <c r="AF884" s="61"/>
      <c r="AG884" s="61"/>
      <c r="AH884" s="61"/>
      <c r="AI884" s="63"/>
      <c r="AJ884" s="63"/>
      <c r="AK884" s="63"/>
      <c r="AL884" s="63"/>
      <c r="AM884" s="63"/>
      <c r="AN884" s="63"/>
      <c r="AO884" s="63"/>
    </row>
    <row r="885" spans="1:41" ht="15">
      <c r="A885" s="52"/>
      <c r="B885" s="52"/>
      <c r="C885" s="52"/>
      <c r="D885" s="52"/>
      <c r="E885" s="52"/>
      <c r="F885" s="52"/>
      <c r="G885" s="53"/>
      <c r="H885" s="52"/>
      <c r="I885" s="68"/>
      <c r="J885" s="58"/>
      <c r="K885" s="58"/>
      <c r="L885" s="52"/>
      <c r="M885" s="52"/>
      <c r="N885" s="52"/>
      <c r="O885" s="59"/>
      <c r="P885" s="60"/>
      <c r="Q885" s="52"/>
      <c r="R885" s="52"/>
      <c r="S885" s="61"/>
      <c r="T885" s="61"/>
      <c r="U885" s="61"/>
      <c r="V885" s="61"/>
      <c r="W885" s="61"/>
      <c r="X885" s="61"/>
      <c r="Y885" s="61"/>
      <c r="Z885" s="61"/>
      <c r="AA885" s="61"/>
      <c r="AB885" s="62"/>
      <c r="AC885" s="61"/>
      <c r="AD885" s="61"/>
      <c r="AE885" s="61"/>
      <c r="AF885" s="61"/>
      <c r="AG885" s="61"/>
      <c r="AH885" s="61"/>
      <c r="AI885" s="63"/>
      <c r="AJ885" s="63"/>
      <c r="AK885" s="63"/>
      <c r="AL885" s="63"/>
      <c r="AM885" s="63"/>
      <c r="AN885" s="63"/>
      <c r="AO885" s="63"/>
    </row>
    <row r="886" spans="1:41" ht="15">
      <c r="A886" s="52"/>
      <c r="B886" s="52"/>
      <c r="C886" s="52"/>
      <c r="D886" s="52"/>
      <c r="E886" s="52"/>
      <c r="F886" s="52"/>
      <c r="G886" s="53"/>
      <c r="H886" s="52"/>
      <c r="I886" s="68"/>
      <c r="J886" s="58"/>
      <c r="K886" s="58"/>
      <c r="L886" s="52"/>
      <c r="M886" s="52"/>
      <c r="N886" s="52"/>
      <c r="O886" s="59"/>
      <c r="P886" s="60"/>
      <c r="Q886" s="52"/>
      <c r="R886" s="52"/>
      <c r="S886" s="61"/>
      <c r="T886" s="61"/>
      <c r="U886" s="61"/>
      <c r="V886" s="61"/>
      <c r="W886" s="61"/>
      <c r="X886" s="61"/>
      <c r="Y886" s="61"/>
      <c r="Z886" s="61"/>
      <c r="AA886" s="61"/>
      <c r="AB886" s="62"/>
      <c r="AC886" s="61"/>
      <c r="AD886" s="61"/>
      <c r="AE886" s="61"/>
      <c r="AF886" s="61"/>
      <c r="AG886" s="61"/>
      <c r="AH886" s="61"/>
      <c r="AI886" s="63"/>
      <c r="AJ886" s="63"/>
      <c r="AK886" s="63"/>
      <c r="AL886" s="63"/>
      <c r="AM886" s="63"/>
      <c r="AN886" s="63"/>
      <c r="AO886" s="63"/>
    </row>
    <row r="887" spans="1:41" ht="15">
      <c r="A887" s="52"/>
      <c r="B887" s="52"/>
      <c r="C887" s="52"/>
      <c r="D887" s="52"/>
      <c r="E887" s="52"/>
      <c r="F887" s="52"/>
      <c r="G887" s="53"/>
      <c r="H887" s="52"/>
      <c r="I887" s="68"/>
      <c r="J887" s="58"/>
      <c r="K887" s="58"/>
      <c r="L887" s="52"/>
      <c r="M887" s="52"/>
      <c r="N887" s="52"/>
      <c r="O887" s="59"/>
      <c r="P887" s="60"/>
      <c r="Q887" s="52"/>
      <c r="R887" s="52"/>
      <c r="S887" s="61"/>
      <c r="T887" s="61"/>
      <c r="U887" s="61"/>
      <c r="V887" s="61"/>
      <c r="W887" s="61"/>
      <c r="X887" s="61"/>
      <c r="Y887" s="61"/>
      <c r="Z887" s="61"/>
      <c r="AA887" s="61"/>
      <c r="AB887" s="62"/>
      <c r="AC887" s="61"/>
      <c r="AD887" s="61"/>
      <c r="AE887" s="61"/>
      <c r="AF887" s="61"/>
      <c r="AG887" s="61"/>
      <c r="AH887" s="61"/>
      <c r="AI887" s="63"/>
      <c r="AJ887" s="63"/>
      <c r="AK887" s="63"/>
      <c r="AL887" s="63"/>
      <c r="AM887" s="63"/>
      <c r="AN887" s="63"/>
      <c r="AO887" s="63"/>
    </row>
    <row r="888" spans="1:41" ht="15">
      <c r="A888" s="52"/>
      <c r="B888" s="52"/>
      <c r="C888" s="52"/>
      <c r="D888" s="52"/>
      <c r="E888" s="52"/>
      <c r="F888" s="52"/>
      <c r="G888" s="53"/>
      <c r="H888" s="52"/>
      <c r="I888" s="68"/>
      <c r="J888" s="58"/>
      <c r="K888" s="58"/>
      <c r="L888" s="52"/>
      <c r="M888" s="52"/>
      <c r="N888" s="52"/>
      <c r="O888" s="59"/>
      <c r="P888" s="60"/>
      <c r="Q888" s="52"/>
      <c r="R888" s="52"/>
      <c r="S888" s="61"/>
      <c r="T888" s="61"/>
      <c r="U888" s="61"/>
      <c r="V888" s="61"/>
      <c r="W888" s="61"/>
      <c r="X888" s="61"/>
      <c r="Y888" s="61"/>
      <c r="Z888" s="61"/>
      <c r="AA888" s="61"/>
      <c r="AB888" s="62"/>
      <c r="AC888" s="61"/>
      <c r="AD888" s="61"/>
      <c r="AE888" s="61"/>
      <c r="AF888" s="61"/>
      <c r="AG888" s="61"/>
      <c r="AH888" s="61"/>
      <c r="AI888" s="63"/>
      <c r="AJ888" s="63"/>
      <c r="AK888" s="63"/>
      <c r="AL888" s="63"/>
      <c r="AM888" s="63"/>
      <c r="AN888" s="63"/>
      <c r="AO888" s="63"/>
    </row>
    <row r="889" spans="1:41" ht="15">
      <c r="A889" s="52"/>
      <c r="B889" s="52"/>
      <c r="C889" s="52"/>
      <c r="D889" s="52"/>
      <c r="E889" s="52"/>
      <c r="F889" s="52"/>
      <c r="G889" s="53"/>
      <c r="H889" s="52"/>
      <c r="I889" s="68"/>
      <c r="J889" s="58"/>
      <c r="K889" s="58"/>
      <c r="L889" s="52"/>
      <c r="M889" s="52"/>
      <c r="N889" s="52"/>
      <c r="O889" s="59"/>
      <c r="P889" s="60"/>
      <c r="Q889" s="52"/>
      <c r="R889" s="52"/>
      <c r="S889" s="61"/>
      <c r="T889" s="61"/>
      <c r="U889" s="61"/>
      <c r="V889" s="61"/>
      <c r="W889" s="61"/>
      <c r="X889" s="61"/>
      <c r="Y889" s="61"/>
      <c r="Z889" s="61"/>
      <c r="AA889" s="61"/>
      <c r="AB889" s="62"/>
      <c r="AC889" s="61"/>
      <c r="AD889" s="61"/>
      <c r="AE889" s="61"/>
      <c r="AF889" s="61"/>
      <c r="AG889" s="61"/>
      <c r="AH889" s="61"/>
      <c r="AI889" s="63"/>
      <c r="AJ889" s="63"/>
      <c r="AK889" s="63"/>
      <c r="AL889" s="63"/>
      <c r="AM889" s="63"/>
      <c r="AN889" s="63"/>
      <c r="AO889" s="63"/>
    </row>
    <row r="890" spans="1:41" ht="15">
      <c r="A890" s="52"/>
      <c r="B890" s="52"/>
      <c r="C890" s="52"/>
      <c r="D890" s="52"/>
      <c r="E890" s="52"/>
      <c r="F890" s="52"/>
      <c r="G890" s="53"/>
      <c r="H890" s="52"/>
      <c r="I890" s="68"/>
      <c r="J890" s="58"/>
      <c r="K890" s="58"/>
      <c r="L890" s="52"/>
      <c r="M890" s="52"/>
      <c r="N890" s="52"/>
      <c r="O890" s="59"/>
      <c r="P890" s="60"/>
      <c r="Q890" s="52"/>
      <c r="R890" s="52"/>
      <c r="S890" s="61"/>
      <c r="T890" s="61"/>
      <c r="U890" s="61"/>
      <c r="V890" s="61"/>
      <c r="W890" s="61"/>
      <c r="X890" s="61"/>
      <c r="Y890" s="61"/>
      <c r="Z890" s="61"/>
      <c r="AA890" s="61"/>
      <c r="AB890" s="62"/>
      <c r="AC890" s="61"/>
      <c r="AD890" s="61"/>
      <c r="AE890" s="61"/>
      <c r="AF890" s="61"/>
      <c r="AG890" s="61"/>
      <c r="AH890" s="61"/>
      <c r="AI890" s="63"/>
      <c r="AJ890" s="63"/>
      <c r="AK890" s="63"/>
      <c r="AL890" s="63"/>
      <c r="AM890" s="63"/>
      <c r="AN890" s="63"/>
      <c r="AO890" s="63"/>
    </row>
    <row r="891" spans="1:41" ht="15">
      <c r="A891" s="52"/>
      <c r="B891" s="52"/>
      <c r="C891" s="52"/>
      <c r="D891" s="52"/>
      <c r="E891" s="52"/>
      <c r="F891" s="52"/>
      <c r="G891" s="53"/>
      <c r="H891" s="52"/>
      <c r="I891" s="68"/>
      <c r="J891" s="58"/>
      <c r="K891" s="58"/>
      <c r="L891" s="52"/>
      <c r="M891" s="52"/>
      <c r="N891" s="52"/>
      <c r="O891" s="59"/>
      <c r="P891" s="60"/>
      <c r="Q891" s="52"/>
      <c r="R891" s="52"/>
      <c r="S891" s="61"/>
      <c r="T891" s="61"/>
      <c r="U891" s="61"/>
      <c r="V891" s="61"/>
      <c r="W891" s="61"/>
      <c r="X891" s="61"/>
      <c r="Y891" s="61"/>
      <c r="Z891" s="61"/>
      <c r="AA891" s="61"/>
      <c r="AB891" s="62"/>
      <c r="AC891" s="61"/>
      <c r="AD891" s="61"/>
      <c r="AE891" s="61"/>
      <c r="AF891" s="61"/>
      <c r="AG891" s="61"/>
      <c r="AH891" s="61"/>
      <c r="AI891" s="63"/>
      <c r="AJ891" s="63"/>
      <c r="AK891" s="63"/>
      <c r="AL891" s="63"/>
      <c r="AM891" s="63"/>
      <c r="AN891" s="63"/>
      <c r="AO891" s="63"/>
    </row>
    <row r="892" spans="1:41" ht="15">
      <c r="A892" s="52"/>
      <c r="B892" s="52"/>
      <c r="C892" s="52"/>
      <c r="D892" s="52"/>
      <c r="E892" s="52"/>
      <c r="F892" s="52"/>
      <c r="G892" s="53"/>
      <c r="H892" s="52"/>
      <c r="I892" s="68"/>
      <c r="J892" s="58"/>
      <c r="K892" s="58"/>
      <c r="L892" s="52"/>
      <c r="M892" s="52"/>
      <c r="N892" s="52"/>
      <c r="O892" s="59"/>
      <c r="P892" s="60"/>
      <c r="Q892" s="52"/>
      <c r="R892" s="52"/>
      <c r="S892" s="61"/>
      <c r="T892" s="61"/>
      <c r="U892" s="61"/>
      <c r="V892" s="61"/>
      <c r="W892" s="61"/>
      <c r="X892" s="61"/>
      <c r="Y892" s="61"/>
      <c r="Z892" s="61"/>
      <c r="AA892" s="61"/>
      <c r="AB892" s="62"/>
      <c r="AC892" s="61"/>
      <c r="AD892" s="61"/>
      <c r="AE892" s="61"/>
      <c r="AF892" s="61"/>
      <c r="AG892" s="61"/>
      <c r="AH892" s="61"/>
      <c r="AI892" s="63"/>
      <c r="AJ892" s="63"/>
      <c r="AK892" s="63"/>
      <c r="AL892" s="63"/>
      <c r="AM892" s="63"/>
      <c r="AN892" s="63"/>
      <c r="AO892" s="63"/>
    </row>
    <row r="893" spans="1:41" ht="15">
      <c r="A893" s="52"/>
      <c r="B893" s="52"/>
      <c r="C893" s="52"/>
      <c r="D893" s="52"/>
      <c r="E893" s="52"/>
      <c r="F893" s="52"/>
      <c r="G893" s="53"/>
      <c r="H893" s="52"/>
      <c r="I893" s="68"/>
      <c r="J893" s="58"/>
      <c r="K893" s="58"/>
      <c r="L893" s="52"/>
      <c r="M893" s="52"/>
      <c r="N893" s="52"/>
      <c r="O893" s="59"/>
      <c r="P893" s="60"/>
      <c r="Q893" s="52"/>
      <c r="R893" s="52"/>
      <c r="S893" s="61"/>
      <c r="T893" s="61"/>
      <c r="U893" s="61"/>
      <c r="V893" s="61"/>
      <c r="W893" s="61"/>
      <c r="X893" s="61"/>
      <c r="Y893" s="61"/>
      <c r="Z893" s="61"/>
      <c r="AA893" s="61"/>
      <c r="AB893" s="62"/>
      <c r="AC893" s="61"/>
      <c r="AD893" s="61"/>
      <c r="AE893" s="61"/>
      <c r="AF893" s="61"/>
      <c r="AG893" s="61"/>
      <c r="AH893" s="61"/>
      <c r="AI893" s="63"/>
      <c r="AJ893" s="63"/>
      <c r="AK893" s="63"/>
      <c r="AL893" s="63"/>
      <c r="AM893" s="63"/>
      <c r="AN893" s="63"/>
      <c r="AO893" s="63"/>
    </row>
    <row r="894" spans="1:41" ht="15">
      <c r="A894" s="52"/>
      <c r="B894" s="52"/>
      <c r="C894" s="52"/>
      <c r="D894" s="52"/>
      <c r="E894" s="52"/>
      <c r="F894" s="52"/>
      <c r="G894" s="53"/>
      <c r="H894" s="52"/>
      <c r="I894" s="68"/>
      <c r="J894" s="58"/>
      <c r="K894" s="58"/>
      <c r="L894" s="52"/>
      <c r="M894" s="52"/>
      <c r="N894" s="52"/>
      <c r="O894" s="59"/>
      <c r="P894" s="60"/>
      <c r="Q894" s="52"/>
      <c r="R894" s="52"/>
      <c r="S894" s="61"/>
      <c r="T894" s="61"/>
      <c r="U894" s="61"/>
      <c r="V894" s="61"/>
      <c r="W894" s="61"/>
      <c r="X894" s="61"/>
      <c r="Y894" s="61"/>
      <c r="Z894" s="61"/>
      <c r="AA894" s="61"/>
      <c r="AB894" s="62"/>
      <c r="AC894" s="61"/>
      <c r="AD894" s="61"/>
      <c r="AE894" s="61"/>
      <c r="AF894" s="61"/>
      <c r="AG894" s="61"/>
      <c r="AH894" s="61"/>
      <c r="AI894" s="63"/>
      <c r="AJ894" s="63"/>
      <c r="AK894" s="63"/>
      <c r="AL894" s="63"/>
      <c r="AM894" s="63"/>
      <c r="AN894" s="63"/>
      <c r="AO894" s="63"/>
    </row>
    <row r="895" spans="1:41" ht="15">
      <c r="A895" s="52"/>
      <c r="B895" s="52"/>
      <c r="C895" s="52"/>
      <c r="D895" s="52"/>
      <c r="E895" s="52"/>
      <c r="F895" s="52"/>
      <c r="G895" s="53"/>
      <c r="H895" s="52"/>
      <c r="I895" s="68"/>
      <c r="J895" s="58"/>
      <c r="K895" s="58"/>
      <c r="L895" s="52"/>
      <c r="M895" s="52"/>
      <c r="N895" s="52"/>
      <c r="O895" s="59"/>
      <c r="P895" s="60"/>
      <c r="Q895" s="52"/>
      <c r="R895" s="52"/>
      <c r="S895" s="61"/>
      <c r="T895" s="61"/>
      <c r="U895" s="61"/>
      <c r="V895" s="61"/>
      <c r="W895" s="61"/>
      <c r="X895" s="61"/>
      <c r="Y895" s="61"/>
      <c r="Z895" s="61"/>
      <c r="AA895" s="61"/>
      <c r="AB895" s="62"/>
      <c r="AC895" s="61"/>
      <c r="AD895" s="61"/>
      <c r="AE895" s="61"/>
      <c r="AF895" s="61"/>
      <c r="AG895" s="61"/>
      <c r="AH895" s="61"/>
      <c r="AI895" s="63"/>
      <c r="AJ895" s="63"/>
      <c r="AK895" s="63"/>
      <c r="AL895" s="63"/>
      <c r="AM895" s="63"/>
      <c r="AN895" s="63"/>
      <c r="AO895" s="63"/>
    </row>
    <row r="896" spans="1:41" ht="15">
      <c r="A896" s="52"/>
      <c r="B896" s="52"/>
      <c r="C896" s="52"/>
      <c r="D896" s="52"/>
      <c r="E896" s="52"/>
      <c r="F896" s="52"/>
      <c r="G896" s="53"/>
      <c r="H896" s="52"/>
      <c r="I896" s="68"/>
      <c r="J896" s="58"/>
      <c r="K896" s="58"/>
      <c r="L896" s="52"/>
      <c r="M896" s="52"/>
      <c r="N896" s="52"/>
      <c r="O896" s="59"/>
      <c r="P896" s="60"/>
      <c r="Q896" s="52"/>
      <c r="R896" s="52"/>
      <c r="S896" s="61"/>
      <c r="T896" s="61"/>
      <c r="U896" s="61"/>
      <c r="V896" s="61"/>
      <c r="W896" s="61"/>
      <c r="X896" s="61"/>
      <c r="Y896" s="61"/>
      <c r="Z896" s="61"/>
      <c r="AA896" s="61"/>
      <c r="AB896" s="62"/>
      <c r="AC896" s="61"/>
      <c r="AD896" s="61"/>
      <c r="AE896" s="61"/>
      <c r="AF896" s="61"/>
      <c r="AG896" s="61"/>
      <c r="AH896" s="61"/>
      <c r="AI896" s="63"/>
      <c r="AJ896" s="63"/>
      <c r="AK896" s="63"/>
      <c r="AL896" s="63"/>
      <c r="AM896" s="63"/>
      <c r="AN896" s="63"/>
      <c r="AO896" s="63"/>
    </row>
    <row r="897" spans="1:41" ht="15">
      <c r="A897" s="52"/>
      <c r="B897" s="52"/>
      <c r="C897" s="52"/>
      <c r="D897" s="52"/>
      <c r="E897" s="52"/>
      <c r="F897" s="52"/>
      <c r="G897" s="53"/>
      <c r="H897" s="52"/>
      <c r="I897" s="68"/>
      <c r="J897" s="58"/>
      <c r="K897" s="58"/>
      <c r="L897" s="52"/>
      <c r="M897" s="52"/>
      <c r="N897" s="52"/>
      <c r="O897" s="59"/>
      <c r="P897" s="60"/>
      <c r="Q897" s="52"/>
      <c r="R897" s="52"/>
      <c r="S897" s="61"/>
      <c r="T897" s="61"/>
      <c r="U897" s="61"/>
      <c r="V897" s="61"/>
      <c r="W897" s="61"/>
      <c r="X897" s="61"/>
      <c r="Y897" s="61"/>
      <c r="Z897" s="61"/>
      <c r="AA897" s="61"/>
      <c r="AB897" s="62"/>
      <c r="AC897" s="61"/>
      <c r="AD897" s="61"/>
      <c r="AE897" s="61"/>
      <c r="AF897" s="61"/>
      <c r="AG897" s="61"/>
      <c r="AH897" s="61"/>
      <c r="AI897" s="63"/>
      <c r="AJ897" s="63"/>
      <c r="AK897" s="63"/>
      <c r="AL897" s="63"/>
      <c r="AM897" s="63"/>
      <c r="AN897" s="63"/>
      <c r="AO897" s="63"/>
    </row>
    <row r="898" spans="1:41" ht="15">
      <c r="A898" s="52"/>
      <c r="B898" s="52"/>
      <c r="C898" s="52"/>
      <c r="D898" s="52"/>
      <c r="E898" s="52"/>
      <c r="F898" s="52"/>
      <c r="G898" s="53"/>
      <c r="H898" s="52"/>
      <c r="I898" s="68"/>
      <c r="J898" s="58"/>
      <c r="K898" s="58"/>
      <c r="L898" s="52"/>
      <c r="M898" s="52"/>
      <c r="N898" s="52"/>
      <c r="O898" s="59"/>
      <c r="P898" s="60"/>
      <c r="Q898" s="52"/>
      <c r="R898" s="52"/>
      <c r="S898" s="61"/>
      <c r="T898" s="61"/>
      <c r="U898" s="61"/>
      <c r="V898" s="61"/>
      <c r="W898" s="61"/>
      <c r="X898" s="61"/>
      <c r="Y898" s="61"/>
      <c r="Z898" s="61"/>
      <c r="AA898" s="61"/>
      <c r="AB898" s="62"/>
      <c r="AC898" s="61"/>
      <c r="AD898" s="61"/>
      <c r="AE898" s="61"/>
      <c r="AF898" s="61"/>
      <c r="AG898" s="61"/>
      <c r="AH898" s="61"/>
      <c r="AI898" s="63"/>
      <c r="AJ898" s="63"/>
      <c r="AK898" s="63"/>
      <c r="AL898" s="63"/>
      <c r="AM898" s="63"/>
      <c r="AN898" s="63"/>
      <c r="AO898" s="63"/>
    </row>
    <row r="899" spans="1:41" ht="15">
      <c r="A899" s="52"/>
      <c r="B899" s="52"/>
      <c r="C899" s="52"/>
      <c r="D899" s="52"/>
      <c r="E899" s="52"/>
      <c r="F899" s="52"/>
      <c r="G899" s="53"/>
      <c r="H899" s="52"/>
      <c r="I899" s="68"/>
      <c r="J899" s="58"/>
      <c r="K899" s="58"/>
      <c r="L899" s="52"/>
      <c r="M899" s="52"/>
      <c r="N899" s="52"/>
      <c r="O899" s="59"/>
      <c r="P899" s="60"/>
      <c r="Q899" s="52"/>
      <c r="R899" s="52"/>
      <c r="S899" s="61"/>
      <c r="T899" s="61"/>
      <c r="U899" s="61"/>
      <c r="V899" s="61"/>
      <c r="W899" s="61"/>
      <c r="X899" s="61"/>
      <c r="Y899" s="61"/>
      <c r="Z899" s="61"/>
      <c r="AA899" s="61"/>
      <c r="AB899" s="62"/>
      <c r="AC899" s="61"/>
      <c r="AD899" s="61"/>
      <c r="AE899" s="61"/>
      <c r="AF899" s="61"/>
      <c r="AG899" s="61"/>
      <c r="AH899" s="61"/>
      <c r="AI899" s="63"/>
      <c r="AJ899" s="63"/>
      <c r="AK899" s="63"/>
      <c r="AL899" s="63"/>
      <c r="AM899" s="63"/>
      <c r="AN899" s="63"/>
      <c r="AO899" s="63"/>
    </row>
    <row r="900" spans="1:41" ht="15">
      <c r="A900" s="52"/>
      <c r="B900" s="52"/>
      <c r="C900" s="52"/>
      <c r="D900" s="52"/>
      <c r="E900" s="52"/>
      <c r="F900" s="52"/>
      <c r="G900" s="53"/>
      <c r="H900" s="52"/>
      <c r="I900" s="68"/>
      <c r="J900" s="58"/>
      <c r="K900" s="58"/>
      <c r="L900" s="52"/>
      <c r="M900" s="52"/>
      <c r="N900" s="52"/>
      <c r="O900" s="59"/>
      <c r="P900" s="60"/>
      <c r="Q900" s="52"/>
      <c r="R900" s="52"/>
      <c r="S900" s="61"/>
      <c r="T900" s="61"/>
      <c r="U900" s="61"/>
      <c r="V900" s="61"/>
      <c r="W900" s="61"/>
      <c r="X900" s="61"/>
      <c r="Y900" s="61"/>
      <c r="Z900" s="61"/>
      <c r="AA900" s="61"/>
      <c r="AB900" s="62"/>
      <c r="AC900" s="61"/>
      <c r="AD900" s="61"/>
      <c r="AE900" s="61"/>
      <c r="AF900" s="61"/>
      <c r="AG900" s="61"/>
      <c r="AH900" s="61"/>
      <c r="AI900" s="63"/>
      <c r="AJ900" s="63"/>
      <c r="AK900" s="63"/>
      <c r="AL900" s="63"/>
      <c r="AM900" s="63"/>
      <c r="AN900" s="63"/>
      <c r="AO900" s="63"/>
    </row>
    <row r="901" spans="1:41" ht="15">
      <c r="A901" s="52"/>
      <c r="B901" s="52"/>
      <c r="C901" s="52"/>
      <c r="D901" s="52"/>
      <c r="E901" s="52"/>
      <c r="F901" s="52"/>
      <c r="G901" s="53"/>
      <c r="H901" s="52"/>
      <c r="I901" s="68"/>
      <c r="J901" s="58"/>
      <c r="K901" s="58"/>
      <c r="L901" s="52"/>
      <c r="M901" s="52"/>
      <c r="N901" s="52"/>
      <c r="O901" s="59"/>
      <c r="P901" s="60"/>
      <c r="Q901" s="52"/>
      <c r="R901" s="52"/>
      <c r="S901" s="61"/>
      <c r="T901" s="61"/>
      <c r="U901" s="61"/>
      <c r="V901" s="61"/>
      <c r="W901" s="61"/>
      <c r="X901" s="61"/>
      <c r="Y901" s="61"/>
      <c r="Z901" s="61"/>
      <c r="AA901" s="61"/>
      <c r="AB901" s="62"/>
      <c r="AC901" s="61"/>
      <c r="AD901" s="61"/>
      <c r="AE901" s="61"/>
      <c r="AF901" s="61"/>
      <c r="AG901" s="61"/>
      <c r="AH901" s="61"/>
      <c r="AI901" s="63"/>
      <c r="AJ901" s="63"/>
      <c r="AK901" s="63"/>
      <c r="AL901" s="63"/>
      <c r="AM901" s="63"/>
      <c r="AN901" s="63"/>
      <c r="AO901" s="63"/>
    </row>
    <row r="902" spans="1:41" ht="15">
      <c r="A902" s="52"/>
      <c r="B902" s="52"/>
      <c r="C902" s="52"/>
      <c r="D902" s="52"/>
      <c r="E902" s="52"/>
      <c r="F902" s="52"/>
      <c r="G902" s="53"/>
      <c r="H902" s="52"/>
      <c r="I902" s="68"/>
      <c r="J902" s="58"/>
      <c r="K902" s="58"/>
      <c r="L902" s="52"/>
      <c r="M902" s="52"/>
      <c r="N902" s="52"/>
      <c r="O902" s="59"/>
      <c r="P902" s="60"/>
      <c r="Q902" s="52"/>
      <c r="R902" s="52"/>
      <c r="S902" s="61"/>
      <c r="T902" s="61"/>
      <c r="U902" s="61"/>
      <c r="V902" s="61"/>
      <c r="W902" s="61"/>
      <c r="X902" s="61"/>
      <c r="Y902" s="61"/>
      <c r="Z902" s="61"/>
      <c r="AA902" s="61"/>
      <c r="AB902" s="62"/>
      <c r="AC902" s="61"/>
      <c r="AD902" s="61"/>
      <c r="AE902" s="61"/>
      <c r="AF902" s="61"/>
      <c r="AG902" s="61"/>
      <c r="AH902" s="61"/>
      <c r="AI902" s="63"/>
      <c r="AJ902" s="63"/>
      <c r="AK902" s="63"/>
      <c r="AL902" s="63"/>
      <c r="AM902" s="63"/>
      <c r="AN902" s="63"/>
      <c r="AO902" s="63"/>
    </row>
    <row r="903" spans="1:41" ht="15">
      <c r="A903" s="52"/>
      <c r="B903" s="52"/>
      <c r="C903" s="52"/>
      <c r="D903" s="52"/>
      <c r="E903" s="52"/>
      <c r="F903" s="52"/>
      <c r="G903" s="53"/>
      <c r="H903" s="52"/>
      <c r="I903" s="68"/>
      <c r="J903" s="58"/>
      <c r="K903" s="58"/>
      <c r="L903" s="52"/>
      <c r="M903" s="52"/>
      <c r="N903" s="52"/>
      <c r="O903" s="59"/>
      <c r="P903" s="60"/>
      <c r="Q903" s="52"/>
      <c r="R903" s="52"/>
      <c r="S903" s="61"/>
      <c r="T903" s="61"/>
      <c r="U903" s="61"/>
      <c r="V903" s="61"/>
      <c r="W903" s="61"/>
      <c r="X903" s="61"/>
      <c r="Y903" s="61"/>
      <c r="Z903" s="61"/>
      <c r="AA903" s="61"/>
      <c r="AB903" s="62"/>
      <c r="AC903" s="61"/>
      <c r="AD903" s="61"/>
      <c r="AE903" s="61"/>
      <c r="AF903" s="61"/>
      <c r="AG903" s="61"/>
      <c r="AH903" s="61"/>
      <c r="AI903" s="63"/>
      <c r="AJ903" s="63"/>
      <c r="AK903" s="63"/>
      <c r="AL903" s="63"/>
      <c r="AM903" s="63"/>
      <c r="AN903" s="63"/>
      <c r="AO903" s="63"/>
    </row>
    <row r="904" spans="1:41" ht="15">
      <c r="A904" s="52"/>
      <c r="B904" s="52"/>
      <c r="C904" s="52"/>
      <c r="D904" s="52"/>
      <c r="E904" s="52"/>
      <c r="F904" s="52"/>
      <c r="G904" s="53"/>
      <c r="H904" s="52"/>
      <c r="I904" s="68"/>
      <c r="J904" s="58"/>
      <c r="K904" s="58"/>
      <c r="L904" s="52"/>
      <c r="M904" s="52"/>
      <c r="N904" s="52"/>
      <c r="O904" s="59"/>
      <c r="P904" s="60"/>
      <c r="Q904" s="52"/>
      <c r="R904" s="52"/>
      <c r="S904" s="61"/>
      <c r="T904" s="61"/>
      <c r="U904" s="61"/>
      <c r="V904" s="61"/>
      <c r="W904" s="61"/>
      <c r="X904" s="61"/>
      <c r="Y904" s="61"/>
      <c r="Z904" s="61"/>
      <c r="AA904" s="61"/>
      <c r="AB904" s="62"/>
      <c r="AC904" s="61"/>
      <c r="AD904" s="61"/>
      <c r="AE904" s="61"/>
      <c r="AF904" s="61"/>
      <c r="AG904" s="61"/>
      <c r="AH904" s="61"/>
      <c r="AI904" s="63"/>
      <c r="AJ904" s="63"/>
      <c r="AK904" s="63"/>
      <c r="AL904" s="63"/>
      <c r="AM904" s="63"/>
      <c r="AN904" s="63"/>
      <c r="AO904" s="63"/>
    </row>
    <row r="905" spans="1:41" ht="15">
      <c r="A905" s="52"/>
      <c r="B905" s="52"/>
      <c r="C905" s="52"/>
      <c r="D905" s="52"/>
      <c r="E905" s="52"/>
      <c r="F905" s="52"/>
      <c r="G905" s="53"/>
      <c r="H905" s="52"/>
      <c r="I905" s="68"/>
      <c r="J905" s="58"/>
      <c r="K905" s="58"/>
      <c r="L905" s="52"/>
      <c r="M905" s="52"/>
      <c r="N905" s="52"/>
      <c r="O905" s="59"/>
      <c r="P905" s="60"/>
      <c r="Q905" s="52"/>
      <c r="R905" s="52"/>
      <c r="S905" s="61"/>
      <c r="T905" s="61"/>
      <c r="U905" s="61"/>
      <c r="V905" s="61"/>
      <c r="W905" s="61"/>
      <c r="X905" s="61"/>
      <c r="Y905" s="61"/>
      <c r="Z905" s="61"/>
      <c r="AA905" s="61"/>
      <c r="AB905" s="62"/>
      <c r="AC905" s="61"/>
      <c r="AD905" s="61"/>
      <c r="AE905" s="61"/>
      <c r="AF905" s="61"/>
      <c r="AG905" s="61"/>
      <c r="AH905" s="61"/>
      <c r="AI905" s="63"/>
      <c r="AJ905" s="63"/>
      <c r="AK905" s="63"/>
      <c r="AL905" s="63"/>
      <c r="AM905" s="63"/>
      <c r="AN905" s="63"/>
      <c r="AO905" s="63"/>
    </row>
    <row r="906" spans="1:41" ht="15">
      <c r="A906" s="52"/>
      <c r="B906" s="52"/>
      <c r="C906" s="52"/>
      <c r="D906" s="52"/>
      <c r="E906" s="52"/>
      <c r="F906" s="52"/>
      <c r="G906" s="53"/>
      <c r="H906" s="52"/>
      <c r="I906" s="68"/>
      <c r="J906" s="58"/>
      <c r="K906" s="58"/>
      <c r="L906" s="52"/>
      <c r="M906" s="52"/>
      <c r="N906" s="52"/>
      <c r="O906" s="59"/>
      <c r="P906" s="60"/>
      <c r="Q906" s="52"/>
      <c r="R906" s="52"/>
      <c r="S906" s="61"/>
      <c r="T906" s="61"/>
      <c r="U906" s="61"/>
      <c r="V906" s="61"/>
      <c r="W906" s="61"/>
      <c r="X906" s="61"/>
      <c r="Y906" s="61"/>
      <c r="Z906" s="61"/>
      <c r="AA906" s="61"/>
      <c r="AB906" s="62"/>
      <c r="AC906" s="61"/>
      <c r="AD906" s="61"/>
      <c r="AE906" s="61"/>
      <c r="AF906" s="61"/>
      <c r="AG906" s="61"/>
      <c r="AH906" s="61"/>
      <c r="AI906" s="63"/>
      <c r="AJ906" s="63"/>
      <c r="AK906" s="63"/>
      <c r="AL906" s="63"/>
      <c r="AM906" s="63"/>
      <c r="AN906" s="63"/>
      <c r="AO906" s="63"/>
    </row>
    <row r="907" spans="1:41" ht="15">
      <c r="A907" s="52"/>
      <c r="B907" s="52"/>
      <c r="C907" s="52"/>
      <c r="D907" s="52"/>
      <c r="E907" s="52"/>
      <c r="F907" s="52"/>
      <c r="G907" s="53"/>
      <c r="H907" s="52"/>
      <c r="I907" s="68"/>
      <c r="J907" s="58"/>
      <c r="K907" s="58"/>
      <c r="L907" s="52"/>
      <c r="M907" s="52"/>
      <c r="N907" s="52"/>
      <c r="O907" s="59"/>
      <c r="P907" s="60"/>
      <c r="Q907" s="52"/>
      <c r="R907" s="52"/>
      <c r="S907" s="61"/>
      <c r="T907" s="61"/>
      <c r="U907" s="61"/>
      <c r="V907" s="61"/>
      <c r="W907" s="61"/>
      <c r="X907" s="61"/>
      <c r="Y907" s="61"/>
      <c r="Z907" s="61"/>
      <c r="AA907" s="61"/>
      <c r="AB907" s="62"/>
      <c r="AC907" s="61"/>
      <c r="AD907" s="61"/>
      <c r="AE907" s="61"/>
      <c r="AF907" s="61"/>
      <c r="AG907" s="61"/>
      <c r="AH907" s="61"/>
      <c r="AI907" s="63"/>
      <c r="AJ907" s="63"/>
      <c r="AK907" s="63"/>
      <c r="AL907" s="63"/>
      <c r="AM907" s="63"/>
      <c r="AN907" s="63"/>
      <c r="AO907" s="63"/>
    </row>
    <row r="908" spans="1:41" ht="15">
      <c r="A908" s="52"/>
      <c r="B908" s="52"/>
      <c r="C908" s="52"/>
      <c r="D908" s="52"/>
      <c r="E908" s="52"/>
      <c r="F908" s="52"/>
      <c r="G908" s="53"/>
      <c r="H908" s="52"/>
      <c r="I908" s="68"/>
      <c r="J908" s="58"/>
      <c r="K908" s="58"/>
      <c r="L908" s="52"/>
      <c r="M908" s="52"/>
      <c r="N908" s="52"/>
      <c r="O908" s="59"/>
      <c r="P908" s="60"/>
      <c r="Q908" s="52"/>
      <c r="R908" s="52"/>
      <c r="S908" s="61"/>
      <c r="T908" s="61"/>
      <c r="U908" s="61"/>
      <c r="V908" s="61"/>
      <c r="W908" s="61"/>
      <c r="X908" s="61"/>
      <c r="Y908" s="61"/>
      <c r="Z908" s="61"/>
      <c r="AA908" s="61"/>
      <c r="AB908" s="62"/>
      <c r="AC908" s="61"/>
      <c r="AD908" s="61"/>
      <c r="AE908" s="61"/>
      <c r="AF908" s="61"/>
      <c r="AG908" s="61"/>
      <c r="AH908" s="61"/>
      <c r="AI908" s="63"/>
      <c r="AJ908" s="63"/>
      <c r="AK908" s="63"/>
      <c r="AL908" s="63"/>
      <c r="AM908" s="63"/>
      <c r="AN908" s="63"/>
      <c r="AO908" s="63"/>
    </row>
    <row r="909" spans="1:41" ht="15">
      <c r="A909" s="52"/>
      <c r="B909" s="52"/>
      <c r="C909" s="52"/>
      <c r="D909" s="52"/>
      <c r="E909" s="52"/>
      <c r="F909" s="52"/>
      <c r="G909" s="53"/>
      <c r="H909" s="52"/>
      <c r="I909" s="68"/>
      <c r="J909" s="58"/>
      <c r="K909" s="58"/>
      <c r="L909" s="52"/>
      <c r="M909" s="52"/>
      <c r="N909" s="52"/>
      <c r="O909" s="59"/>
      <c r="P909" s="60"/>
      <c r="Q909" s="52"/>
      <c r="R909" s="52"/>
      <c r="S909" s="61"/>
      <c r="T909" s="61"/>
      <c r="U909" s="61"/>
      <c r="V909" s="61"/>
      <c r="W909" s="61"/>
      <c r="X909" s="61"/>
      <c r="Y909" s="61"/>
      <c r="Z909" s="61"/>
      <c r="AA909" s="61"/>
      <c r="AB909" s="62"/>
      <c r="AC909" s="61"/>
      <c r="AD909" s="61"/>
      <c r="AE909" s="61"/>
      <c r="AF909" s="61"/>
      <c r="AG909" s="61"/>
      <c r="AH909" s="61"/>
      <c r="AI909" s="63"/>
      <c r="AJ909" s="63"/>
      <c r="AK909" s="63"/>
      <c r="AL909" s="63"/>
      <c r="AM909" s="63"/>
      <c r="AN909" s="63"/>
      <c r="AO909" s="63"/>
    </row>
    <row r="910" spans="1:41" ht="15">
      <c r="A910" s="52"/>
      <c r="B910" s="52"/>
      <c r="C910" s="52"/>
      <c r="D910" s="52"/>
      <c r="E910" s="52"/>
      <c r="F910" s="52"/>
      <c r="G910" s="53"/>
      <c r="H910" s="52"/>
      <c r="I910" s="68"/>
      <c r="J910" s="58"/>
      <c r="K910" s="58"/>
      <c r="L910" s="52"/>
      <c r="M910" s="52"/>
      <c r="N910" s="52"/>
      <c r="O910" s="59"/>
      <c r="P910" s="60"/>
      <c r="Q910" s="52"/>
      <c r="R910" s="52"/>
      <c r="S910" s="61"/>
      <c r="T910" s="61"/>
      <c r="U910" s="61"/>
      <c r="V910" s="61"/>
      <c r="W910" s="61"/>
      <c r="X910" s="61"/>
      <c r="Y910" s="61"/>
      <c r="Z910" s="61"/>
      <c r="AA910" s="61"/>
      <c r="AB910" s="62"/>
      <c r="AC910" s="61"/>
      <c r="AD910" s="61"/>
      <c r="AE910" s="61"/>
      <c r="AF910" s="61"/>
      <c r="AG910" s="61"/>
      <c r="AH910" s="61"/>
      <c r="AI910" s="63"/>
      <c r="AJ910" s="63"/>
      <c r="AK910" s="63"/>
      <c r="AL910" s="63"/>
      <c r="AM910" s="63"/>
      <c r="AN910" s="63"/>
      <c r="AO910" s="63"/>
    </row>
    <row r="911" spans="1:41" ht="15">
      <c r="A911" s="52"/>
      <c r="B911" s="52"/>
      <c r="C911" s="52"/>
      <c r="D911" s="52"/>
      <c r="E911" s="52"/>
      <c r="F911" s="52"/>
      <c r="G911" s="53"/>
      <c r="H911" s="52"/>
      <c r="I911" s="68"/>
      <c r="J911" s="58"/>
      <c r="K911" s="58"/>
      <c r="L911" s="52"/>
      <c r="M911" s="52"/>
      <c r="N911" s="52"/>
      <c r="O911" s="59"/>
      <c r="P911" s="60"/>
      <c r="Q911" s="52"/>
      <c r="R911" s="52"/>
      <c r="S911" s="61"/>
      <c r="T911" s="61"/>
      <c r="U911" s="61"/>
      <c r="V911" s="61"/>
      <c r="W911" s="61"/>
      <c r="X911" s="61"/>
      <c r="Y911" s="61"/>
      <c r="Z911" s="61"/>
      <c r="AA911" s="61"/>
      <c r="AB911" s="62"/>
      <c r="AC911" s="61"/>
      <c r="AD911" s="61"/>
      <c r="AE911" s="61"/>
      <c r="AF911" s="61"/>
      <c r="AG911" s="61"/>
      <c r="AH911" s="61"/>
      <c r="AI911" s="63"/>
      <c r="AJ911" s="63"/>
      <c r="AK911" s="63"/>
      <c r="AL911" s="63"/>
      <c r="AM911" s="63"/>
      <c r="AN911" s="63"/>
      <c r="AO911" s="63"/>
    </row>
    <row r="912" spans="1:41" ht="15">
      <c r="A912" s="52"/>
      <c r="B912" s="52"/>
      <c r="C912" s="52"/>
      <c r="D912" s="52"/>
      <c r="E912" s="52"/>
      <c r="F912" s="52"/>
      <c r="G912" s="53"/>
      <c r="H912" s="52"/>
      <c r="I912" s="68"/>
      <c r="J912" s="58"/>
      <c r="K912" s="58"/>
      <c r="L912" s="52"/>
      <c r="M912" s="52"/>
      <c r="N912" s="52"/>
      <c r="O912" s="59"/>
      <c r="P912" s="60"/>
      <c r="Q912" s="52"/>
      <c r="R912" s="52"/>
      <c r="S912" s="61"/>
      <c r="T912" s="61"/>
      <c r="U912" s="61"/>
      <c r="V912" s="61"/>
      <c r="W912" s="61"/>
      <c r="X912" s="61"/>
      <c r="Y912" s="61"/>
      <c r="Z912" s="61"/>
      <c r="AA912" s="61"/>
      <c r="AB912" s="62"/>
      <c r="AC912" s="61"/>
      <c r="AD912" s="61"/>
      <c r="AE912" s="61"/>
      <c r="AF912" s="61"/>
      <c r="AG912" s="61"/>
      <c r="AH912" s="61"/>
      <c r="AI912" s="63"/>
      <c r="AJ912" s="63"/>
      <c r="AK912" s="63"/>
      <c r="AL912" s="63"/>
      <c r="AM912" s="63"/>
      <c r="AN912" s="63"/>
      <c r="AO912" s="63"/>
    </row>
    <row r="913" spans="1:41" ht="15">
      <c r="A913" s="52"/>
      <c r="B913" s="52"/>
      <c r="C913" s="52"/>
      <c r="D913" s="52"/>
      <c r="E913" s="52"/>
      <c r="F913" s="52"/>
      <c r="G913" s="53"/>
      <c r="H913" s="52"/>
      <c r="I913" s="68"/>
      <c r="J913" s="58"/>
      <c r="K913" s="58"/>
      <c r="L913" s="52"/>
      <c r="M913" s="52"/>
      <c r="N913" s="52"/>
      <c r="O913" s="59"/>
      <c r="P913" s="60"/>
      <c r="Q913" s="52"/>
      <c r="R913" s="52"/>
      <c r="S913" s="61"/>
      <c r="T913" s="61"/>
      <c r="U913" s="61"/>
      <c r="V913" s="61"/>
      <c r="W913" s="61"/>
      <c r="X913" s="61"/>
      <c r="Y913" s="61"/>
      <c r="Z913" s="61"/>
      <c r="AA913" s="61"/>
      <c r="AB913" s="62"/>
      <c r="AC913" s="61"/>
      <c r="AD913" s="61"/>
      <c r="AE913" s="61"/>
      <c r="AF913" s="61"/>
      <c r="AG913" s="61"/>
      <c r="AH913" s="61"/>
      <c r="AI913" s="63"/>
      <c r="AJ913" s="63"/>
      <c r="AK913" s="63"/>
      <c r="AL913" s="63"/>
      <c r="AM913" s="63"/>
      <c r="AN913" s="63"/>
      <c r="AO913" s="63"/>
    </row>
    <row r="914" spans="1:41" ht="15">
      <c r="A914" s="52"/>
      <c r="B914" s="52"/>
      <c r="C914" s="52"/>
      <c r="D914" s="52"/>
      <c r="E914" s="52"/>
      <c r="F914" s="52"/>
      <c r="G914" s="53"/>
      <c r="H914" s="52"/>
      <c r="I914" s="68"/>
      <c r="J914" s="58"/>
      <c r="K914" s="58"/>
      <c r="L914" s="52"/>
      <c r="M914" s="52"/>
      <c r="N914" s="52"/>
      <c r="O914" s="59"/>
      <c r="P914" s="60"/>
      <c r="Q914" s="52"/>
      <c r="R914" s="52"/>
      <c r="S914" s="61"/>
      <c r="T914" s="61"/>
      <c r="U914" s="61"/>
      <c r="V914" s="61"/>
      <c r="W914" s="61"/>
      <c r="X914" s="61"/>
      <c r="Y914" s="61"/>
      <c r="Z914" s="61"/>
      <c r="AA914" s="61"/>
      <c r="AB914" s="62"/>
      <c r="AC914" s="61"/>
      <c r="AD914" s="61"/>
      <c r="AE914" s="61"/>
      <c r="AF914" s="61"/>
      <c r="AG914" s="61"/>
      <c r="AH914" s="61"/>
      <c r="AI914" s="63"/>
      <c r="AJ914" s="63"/>
      <c r="AK914" s="63"/>
      <c r="AL914" s="63"/>
      <c r="AM914" s="63"/>
      <c r="AN914" s="63"/>
      <c r="AO914" s="63"/>
    </row>
    <row r="915" spans="1:41" ht="15">
      <c r="A915" s="52"/>
      <c r="B915" s="52"/>
      <c r="C915" s="52"/>
      <c r="D915" s="52"/>
      <c r="E915" s="52"/>
      <c r="F915" s="52"/>
      <c r="G915" s="53"/>
      <c r="H915" s="52"/>
      <c r="I915" s="68"/>
      <c r="J915" s="58"/>
      <c r="K915" s="58"/>
      <c r="L915" s="52"/>
      <c r="M915" s="52"/>
      <c r="N915" s="52"/>
      <c r="O915" s="59"/>
      <c r="P915" s="60"/>
      <c r="Q915" s="52"/>
      <c r="R915" s="52"/>
      <c r="S915" s="61"/>
      <c r="T915" s="61"/>
      <c r="U915" s="61"/>
      <c r="V915" s="61"/>
      <c r="W915" s="61"/>
      <c r="X915" s="61"/>
      <c r="Y915" s="61"/>
      <c r="Z915" s="61"/>
      <c r="AA915" s="61"/>
      <c r="AB915" s="62"/>
      <c r="AC915" s="61"/>
      <c r="AD915" s="61"/>
      <c r="AE915" s="61"/>
      <c r="AF915" s="61"/>
      <c r="AG915" s="61"/>
      <c r="AH915" s="61"/>
      <c r="AI915" s="63"/>
      <c r="AJ915" s="63"/>
      <c r="AK915" s="63"/>
      <c r="AL915" s="63"/>
      <c r="AM915" s="63"/>
      <c r="AN915" s="63"/>
      <c r="AO915" s="63"/>
    </row>
    <row r="916" spans="1:41" ht="15">
      <c r="A916" s="52"/>
      <c r="B916" s="52"/>
      <c r="C916" s="52"/>
      <c r="D916" s="52"/>
      <c r="E916" s="52"/>
      <c r="F916" s="52"/>
      <c r="G916" s="53"/>
      <c r="H916" s="52"/>
      <c r="I916" s="68"/>
      <c r="J916" s="58"/>
      <c r="K916" s="58"/>
      <c r="L916" s="52"/>
      <c r="M916" s="52"/>
      <c r="N916" s="52"/>
      <c r="O916" s="59"/>
      <c r="P916" s="60"/>
      <c r="Q916" s="52"/>
      <c r="R916" s="52"/>
      <c r="S916" s="61"/>
      <c r="T916" s="61"/>
      <c r="U916" s="61"/>
      <c r="V916" s="61"/>
      <c r="W916" s="61"/>
      <c r="X916" s="61"/>
      <c r="Y916" s="61"/>
      <c r="Z916" s="61"/>
      <c r="AA916" s="61"/>
      <c r="AB916" s="62"/>
      <c r="AC916" s="61"/>
      <c r="AD916" s="61"/>
      <c r="AE916" s="61"/>
      <c r="AF916" s="61"/>
      <c r="AG916" s="61"/>
      <c r="AH916" s="61"/>
      <c r="AI916" s="63"/>
      <c r="AJ916" s="63"/>
      <c r="AK916" s="63"/>
      <c r="AL916" s="63"/>
      <c r="AM916" s="63"/>
      <c r="AN916" s="63"/>
      <c r="AO916" s="63"/>
    </row>
    <row r="917" spans="1:41" ht="15">
      <c r="A917" s="52"/>
      <c r="B917" s="52"/>
      <c r="C917" s="52"/>
      <c r="D917" s="52"/>
      <c r="E917" s="52"/>
      <c r="F917" s="52"/>
      <c r="G917" s="53"/>
      <c r="H917" s="52"/>
      <c r="I917" s="68"/>
      <c r="J917" s="58"/>
      <c r="K917" s="58"/>
      <c r="L917" s="52"/>
      <c r="M917" s="52"/>
      <c r="N917" s="52"/>
      <c r="O917" s="59"/>
      <c r="P917" s="60"/>
      <c r="Q917" s="52"/>
      <c r="R917" s="52"/>
      <c r="S917" s="61"/>
      <c r="T917" s="61"/>
      <c r="U917" s="61"/>
      <c r="V917" s="61"/>
      <c r="W917" s="61"/>
      <c r="X917" s="61"/>
      <c r="Y917" s="61"/>
      <c r="Z917" s="61"/>
      <c r="AA917" s="61"/>
      <c r="AB917" s="62"/>
      <c r="AC917" s="61"/>
      <c r="AD917" s="61"/>
      <c r="AE917" s="61"/>
      <c r="AF917" s="61"/>
      <c r="AG917" s="61"/>
      <c r="AH917" s="61"/>
      <c r="AI917" s="63"/>
      <c r="AJ917" s="63"/>
      <c r="AK917" s="63"/>
      <c r="AL917" s="63"/>
      <c r="AM917" s="63"/>
      <c r="AN917" s="63"/>
      <c r="AO917" s="63"/>
    </row>
    <row r="918" spans="1:41" ht="15">
      <c r="A918" s="52"/>
      <c r="B918" s="52"/>
      <c r="C918" s="52"/>
      <c r="D918" s="52"/>
      <c r="E918" s="52"/>
      <c r="F918" s="52"/>
      <c r="G918" s="53"/>
      <c r="H918" s="52"/>
      <c r="I918" s="68"/>
      <c r="J918" s="58"/>
      <c r="K918" s="58"/>
      <c r="L918" s="52"/>
      <c r="M918" s="52"/>
      <c r="N918" s="52"/>
      <c r="O918" s="59"/>
      <c r="P918" s="60"/>
      <c r="Q918" s="52"/>
      <c r="R918" s="52"/>
      <c r="S918" s="61"/>
      <c r="T918" s="61"/>
      <c r="U918" s="61"/>
      <c r="V918" s="61"/>
      <c r="W918" s="61"/>
      <c r="X918" s="61"/>
      <c r="Y918" s="61"/>
      <c r="Z918" s="61"/>
      <c r="AA918" s="61"/>
      <c r="AB918" s="62"/>
      <c r="AC918" s="61"/>
      <c r="AD918" s="61"/>
      <c r="AE918" s="61"/>
      <c r="AF918" s="61"/>
      <c r="AG918" s="61"/>
      <c r="AH918" s="61"/>
      <c r="AI918" s="63"/>
      <c r="AJ918" s="63"/>
      <c r="AK918" s="63"/>
      <c r="AL918" s="63"/>
      <c r="AM918" s="63"/>
      <c r="AN918" s="63"/>
      <c r="AO918" s="63"/>
    </row>
    <row r="919" spans="1:41" ht="15">
      <c r="A919" s="52"/>
      <c r="B919" s="52"/>
      <c r="C919" s="52"/>
      <c r="D919" s="52"/>
      <c r="E919" s="52"/>
      <c r="F919" s="52"/>
      <c r="G919" s="53"/>
      <c r="H919" s="52"/>
      <c r="I919" s="68"/>
      <c r="J919" s="58"/>
      <c r="K919" s="58"/>
      <c r="L919" s="52"/>
      <c r="M919" s="52"/>
      <c r="N919" s="52"/>
      <c r="O919" s="59"/>
      <c r="P919" s="60"/>
      <c r="Q919" s="52"/>
      <c r="R919" s="52"/>
      <c r="S919" s="61"/>
      <c r="T919" s="61"/>
      <c r="U919" s="61"/>
      <c r="V919" s="61"/>
      <c r="W919" s="61"/>
      <c r="X919" s="61"/>
      <c r="Y919" s="61"/>
      <c r="Z919" s="61"/>
      <c r="AA919" s="61"/>
      <c r="AB919" s="62"/>
      <c r="AC919" s="61"/>
      <c r="AD919" s="61"/>
      <c r="AE919" s="61"/>
      <c r="AF919" s="61"/>
      <c r="AG919" s="61"/>
      <c r="AH919" s="61"/>
      <c r="AI919" s="63"/>
      <c r="AJ919" s="63"/>
      <c r="AK919" s="63"/>
      <c r="AL919" s="63"/>
      <c r="AM919" s="63"/>
      <c r="AN919" s="63"/>
      <c r="AO919" s="63"/>
    </row>
    <row r="920" spans="1:41" ht="15">
      <c r="A920" s="52"/>
      <c r="B920" s="52"/>
      <c r="C920" s="52"/>
      <c r="D920" s="52"/>
      <c r="E920" s="52"/>
      <c r="F920" s="52"/>
      <c r="G920" s="53"/>
      <c r="H920" s="52"/>
      <c r="I920" s="68"/>
      <c r="J920" s="58"/>
      <c r="K920" s="58"/>
      <c r="L920" s="52"/>
      <c r="M920" s="52"/>
      <c r="N920" s="52"/>
      <c r="O920" s="59"/>
      <c r="P920" s="60"/>
      <c r="Q920" s="52"/>
      <c r="R920" s="52"/>
      <c r="S920" s="61"/>
      <c r="T920" s="61"/>
      <c r="U920" s="61"/>
      <c r="V920" s="61"/>
      <c r="W920" s="61"/>
      <c r="X920" s="61"/>
      <c r="Y920" s="61"/>
      <c r="Z920" s="61"/>
      <c r="AA920" s="61"/>
      <c r="AB920" s="62"/>
      <c r="AC920" s="61"/>
      <c r="AD920" s="61"/>
      <c r="AE920" s="61"/>
      <c r="AF920" s="61"/>
      <c r="AG920" s="61"/>
      <c r="AH920" s="61"/>
      <c r="AI920" s="63"/>
      <c r="AJ920" s="63"/>
      <c r="AK920" s="63"/>
      <c r="AL920" s="63"/>
      <c r="AM920" s="63"/>
      <c r="AN920" s="63"/>
      <c r="AO920" s="63"/>
    </row>
    <row r="921" spans="1:41" ht="15">
      <c r="A921" s="52"/>
      <c r="B921" s="52"/>
      <c r="C921" s="52"/>
      <c r="D921" s="52"/>
      <c r="E921" s="52"/>
      <c r="F921" s="52"/>
      <c r="G921" s="53"/>
      <c r="H921" s="52"/>
      <c r="I921" s="68"/>
      <c r="J921" s="58"/>
      <c r="K921" s="58"/>
      <c r="L921" s="52"/>
      <c r="M921" s="52"/>
      <c r="N921" s="52"/>
      <c r="O921" s="59"/>
      <c r="P921" s="60"/>
      <c r="Q921" s="52"/>
      <c r="R921" s="52"/>
      <c r="S921" s="61"/>
      <c r="T921" s="61"/>
      <c r="U921" s="61"/>
      <c r="V921" s="61"/>
      <c r="W921" s="61"/>
      <c r="X921" s="61"/>
      <c r="Y921" s="61"/>
      <c r="Z921" s="61"/>
      <c r="AA921" s="61"/>
      <c r="AB921" s="62"/>
      <c r="AC921" s="61"/>
      <c r="AD921" s="61"/>
      <c r="AE921" s="61"/>
      <c r="AF921" s="61"/>
      <c r="AG921" s="61"/>
      <c r="AH921" s="61"/>
      <c r="AI921" s="63"/>
      <c r="AJ921" s="63"/>
      <c r="AK921" s="63"/>
      <c r="AL921" s="63"/>
      <c r="AM921" s="63"/>
      <c r="AN921" s="63"/>
      <c r="AO921" s="63"/>
    </row>
    <row r="922" spans="1:41" ht="15">
      <c r="A922" s="52"/>
      <c r="B922" s="52"/>
      <c r="C922" s="52"/>
      <c r="D922" s="52"/>
      <c r="E922" s="52"/>
      <c r="F922" s="52"/>
      <c r="G922" s="53"/>
      <c r="H922" s="52"/>
      <c r="I922" s="68"/>
      <c r="J922" s="58"/>
      <c r="K922" s="58"/>
      <c r="L922" s="52"/>
      <c r="M922" s="52"/>
      <c r="N922" s="52"/>
      <c r="O922" s="59"/>
      <c r="P922" s="60"/>
      <c r="Q922" s="52"/>
      <c r="R922" s="52"/>
      <c r="S922" s="61"/>
      <c r="T922" s="61"/>
      <c r="U922" s="61"/>
      <c r="V922" s="61"/>
      <c r="W922" s="61"/>
      <c r="X922" s="61"/>
      <c r="Y922" s="61"/>
      <c r="Z922" s="61"/>
      <c r="AA922" s="61"/>
      <c r="AB922" s="62"/>
      <c r="AC922" s="61"/>
      <c r="AD922" s="61"/>
      <c r="AE922" s="61"/>
      <c r="AF922" s="61"/>
      <c r="AG922" s="61"/>
      <c r="AH922" s="61"/>
      <c r="AI922" s="63"/>
      <c r="AJ922" s="63"/>
      <c r="AK922" s="63"/>
      <c r="AL922" s="63"/>
      <c r="AM922" s="63"/>
      <c r="AN922" s="63"/>
      <c r="AO922" s="63"/>
    </row>
    <row r="923" spans="1:41" ht="15">
      <c r="A923" s="52"/>
      <c r="B923" s="52"/>
      <c r="C923" s="52"/>
      <c r="D923" s="52"/>
      <c r="E923" s="52"/>
      <c r="F923" s="52"/>
      <c r="G923" s="53"/>
      <c r="H923" s="52"/>
      <c r="I923" s="68"/>
      <c r="J923" s="58"/>
      <c r="K923" s="58"/>
      <c r="L923" s="52"/>
      <c r="M923" s="52"/>
      <c r="N923" s="52"/>
      <c r="O923" s="59"/>
      <c r="P923" s="60"/>
      <c r="Q923" s="52"/>
      <c r="R923" s="52"/>
      <c r="S923" s="61"/>
      <c r="T923" s="61"/>
      <c r="U923" s="61"/>
      <c r="V923" s="61"/>
      <c r="W923" s="61"/>
      <c r="X923" s="61"/>
      <c r="Y923" s="61"/>
      <c r="Z923" s="61"/>
      <c r="AA923" s="61"/>
      <c r="AB923" s="62"/>
      <c r="AC923" s="61"/>
      <c r="AD923" s="61"/>
      <c r="AE923" s="61"/>
      <c r="AF923" s="61"/>
      <c r="AG923" s="61"/>
      <c r="AH923" s="61"/>
      <c r="AI923" s="63"/>
      <c r="AJ923" s="63"/>
      <c r="AK923" s="63"/>
      <c r="AL923" s="63"/>
      <c r="AM923" s="63"/>
      <c r="AN923" s="63"/>
      <c r="AO923" s="63"/>
    </row>
    <row r="924" spans="1:41" ht="15">
      <c r="A924" s="52"/>
      <c r="B924" s="52"/>
      <c r="C924" s="52"/>
      <c r="D924" s="52"/>
      <c r="E924" s="52"/>
      <c r="F924" s="52"/>
      <c r="G924" s="53"/>
      <c r="H924" s="52"/>
      <c r="I924" s="68"/>
      <c r="J924" s="58"/>
      <c r="K924" s="58"/>
      <c r="L924" s="52"/>
      <c r="M924" s="52"/>
      <c r="N924" s="52"/>
      <c r="O924" s="59"/>
      <c r="P924" s="60"/>
      <c r="Q924" s="52"/>
      <c r="R924" s="52"/>
      <c r="S924" s="61"/>
      <c r="T924" s="61"/>
      <c r="U924" s="61"/>
      <c r="V924" s="61"/>
      <c r="W924" s="61"/>
      <c r="X924" s="61"/>
      <c r="Y924" s="61"/>
      <c r="Z924" s="61"/>
      <c r="AA924" s="61"/>
      <c r="AB924" s="62"/>
      <c r="AC924" s="61"/>
      <c r="AD924" s="61"/>
      <c r="AE924" s="61"/>
      <c r="AF924" s="61"/>
      <c r="AG924" s="61"/>
      <c r="AH924" s="61"/>
      <c r="AI924" s="63"/>
      <c r="AJ924" s="63"/>
      <c r="AK924" s="63"/>
      <c r="AL924" s="63"/>
      <c r="AM924" s="63"/>
      <c r="AN924" s="63"/>
      <c r="AO924" s="63"/>
    </row>
    <row r="925" spans="1:41" ht="15">
      <c r="A925" s="52"/>
      <c r="B925" s="52"/>
      <c r="C925" s="52"/>
      <c r="D925" s="52"/>
      <c r="E925" s="52"/>
      <c r="F925" s="52"/>
      <c r="G925" s="53"/>
      <c r="H925" s="52"/>
      <c r="I925" s="68"/>
      <c r="J925" s="58"/>
      <c r="K925" s="58"/>
      <c r="L925" s="52"/>
      <c r="M925" s="52"/>
      <c r="N925" s="52"/>
      <c r="O925" s="59"/>
      <c r="P925" s="60"/>
      <c r="Q925" s="52"/>
      <c r="R925" s="52"/>
      <c r="S925" s="61"/>
      <c r="T925" s="61"/>
      <c r="U925" s="61"/>
      <c r="V925" s="61"/>
      <c r="W925" s="61"/>
      <c r="X925" s="61"/>
      <c r="Y925" s="61"/>
      <c r="Z925" s="61"/>
      <c r="AA925" s="61"/>
      <c r="AB925" s="62"/>
      <c r="AC925" s="61"/>
      <c r="AD925" s="61"/>
      <c r="AE925" s="61"/>
      <c r="AF925" s="61"/>
      <c r="AG925" s="61"/>
      <c r="AH925" s="61"/>
      <c r="AI925" s="63"/>
      <c r="AJ925" s="63"/>
      <c r="AK925" s="63"/>
      <c r="AL925" s="63"/>
      <c r="AM925" s="63"/>
      <c r="AN925" s="63"/>
      <c r="AO925" s="63"/>
    </row>
    <row r="926" spans="1:41" ht="15">
      <c r="A926" s="52"/>
      <c r="B926" s="52"/>
      <c r="C926" s="52"/>
      <c r="D926" s="52"/>
      <c r="E926" s="52"/>
      <c r="F926" s="52"/>
      <c r="G926" s="53"/>
      <c r="H926" s="52"/>
      <c r="I926" s="68"/>
      <c r="J926" s="58"/>
      <c r="K926" s="58"/>
      <c r="L926" s="52"/>
      <c r="M926" s="52"/>
      <c r="N926" s="52"/>
      <c r="O926" s="59"/>
      <c r="P926" s="60"/>
      <c r="Q926" s="52"/>
      <c r="R926" s="52"/>
      <c r="S926" s="61"/>
      <c r="T926" s="61"/>
      <c r="U926" s="61"/>
      <c r="V926" s="61"/>
      <c r="W926" s="61"/>
      <c r="X926" s="61"/>
      <c r="Y926" s="61"/>
      <c r="Z926" s="61"/>
      <c r="AA926" s="61"/>
      <c r="AB926" s="62"/>
      <c r="AC926" s="61"/>
      <c r="AD926" s="61"/>
      <c r="AE926" s="61"/>
      <c r="AF926" s="61"/>
      <c r="AG926" s="61"/>
      <c r="AH926" s="61"/>
      <c r="AI926" s="63"/>
      <c r="AJ926" s="63"/>
      <c r="AK926" s="63"/>
      <c r="AL926" s="63"/>
      <c r="AM926" s="63"/>
      <c r="AN926" s="63"/>
      <c r="AO926" s="63"/>
    </row>
    <row r="927" spans="1:41" ht="15">
      <c r="A927" s="52"/>
      <c r="B927" s="52"/>
      <c r="C927" s="52"/>
      <c r="D927" s="52"/>
      <c r="E927" s="52"/>
      <c r="F927" s="52"/>
      <c r="G927" s="53"/>
      <c r="H927" s="52"/>
      <c r="I927" s="68"/>
      <c r="J927" s="58"/>
      <c r="K927" s="58"/>
      <c r="L927" s="52"/>
      <c r="M927" s="52"/>
      <c r="N927" s="52"/>
      <c r="O927" s="59"/>
      <c r="P927" s="60"/>
      <c r="Q927" s="52"/>
      <c r="R927" s="52"/>
      <c r="S927" s="61"/>
      <c r="T927" s="61"/>
      <c r="U927" s="61"/>
      <c r="V927" s="61"/>
      <c r="W927" s="61"/>
      <c r="X927" s="61"/>
      <c r="Y927" s="61"/>
      <c r="Z927" s="61"/>
      <c r="AA927" s="61"/>
      <c r="AB927" s="62"/>
      <c r="AC927" s="61"/>
      <c r="AD927" s="61"/>
      <c r="AE927" s="61"/>
      <c r="AF927" s="61"/>
      <c r="AG927" s="61"/>
      <c r="AH927" s="61"/>
      <c r="AI927" s="63"/>
      <c r="AJ927" s="63"/>
      <c r="AK927" s="63"/>
      <c r="AL927" s="63"/>
      <c r="AM927" s="63"/>
      <c r="AN927" s="63"/>
      <c r="AO927" s="63"/>
    </row>
    <row r="928" spans="1:41" ht="15">
      <c r="A928" s="52"/>
      <c r="B928" s="52"/>
      <c r="C928" s="52"/>
      <c r="D928" s="52"/>
      <c r="E928" s="52"/>
      <c r="F928" s="52"/>
      <c r="G928" s="53"/>
      <c r="H928" s="52"/>
      <c r="I928" s="68"/>
      <c r="J928" s="58"/>
      <c r="K928" s="58"/>
      <c r="L928" s="52"/>
      <c r="M928" s="52"/>
      <c r="N928" s="52"/>
      <c r="O928" s="59"/>
      <c r="P928" s="60"/>
      <c r="Q928" s="52"/>
      <c r="R928" s="52"/>
      <c r="S928" s="61"/>
      <c r="T928" s="61"/>
      <c r="U928" s="61"/>
      <c r="V928" s="61"/>
      <c r="W928" s="61"/>
      <c r="X928" s="61"/>
      <c r="Y928" s="61"/>
      <c r="Z928" s="61"/>
      <c r="AA928" s="61"/>
      <c r="AB928" s="62"/>
      <c r="AC928" s="61"/>
      <c r="AD928" s="61"/>
      <c r="AE928" s="61"/>
      <c r="AF928" s="61"/>
      <c r="AG928" s="61"/>
      <c r="AH928" s="61"/>
      <c r="AI928" s="63"/>
      <c r="AJ928" s="63"/>
      <c r="AK928" s="63"/>
      <c r="AL928" s="63"/>
      <c r="AM928" s="63"/>
      <c r="AN928" s="63"/>
      <c r="AO928" s="63"/>
    </row>
    <row r="929" spans="1:41" ht="15">
      <c r="A929" s="52"/>
      <c r="B929" s="52"/>
      <c r="C929" s="52"/>
      <c r="D929" s="52"/>
      <c r="E929" s="52"/>
      <c r="F929" s="52"/>
      <c r="G929" s="53"/>
      <c r="H929" s="52"/>
      <c r="I929" s="68"/>
      <c r="J929" s="58"/>
      <c r="K929" s="58"/>
      <c r="L929" s="52"/>
      <c r="M929" s="52"/>
      <c r="N929" s="52"/>
      <c r="O929" s="59"/>
      <c r="P929" s="60"/>
      <c r="Q929" s="52"/>
      <c r="R929" s="52"/>
      <c r="S929" s="61"/>
      <c r="T929" s="61"/>
      <c r="U929" s="61"/>
      <c r="V929" s="61"/>
      <c r="W929" s="61"/>
      <c r="X929" s="61"/>
      <c r="Y929" s="61"/>
      <c r="Z929" s="61"/>
      <c r="AA929" s="61"/>
      <c r="AB929" s="62"/>
      <c r="AC929" s="61"/>
      <c r="AD929" s="61"/>
      <c r="AE929" s="61"/>
      <c r="AF929" s="61"/>
      <c r="AG929" s="61"/>
      <c r="AH929" s="61"/>
      <c r="AI929" s="63"/>
      <c r="AJ929" s="63"/>
      <c r="AK929" s="63"/>
      <c r="AL929" s="63"/>
      <c r="AM929" s="63"/>
      <c r="AN929" s="63"/>
      <c r="AO929" s="63"/>
    </row>
    <row r="930" spans="1:41" ht="15">
      <c r="A930" s="52"/>
      <c r="B930" s="52"/>
      <c r="C930" s="52"/>
      <c r="D930" s="52"/>
      <c r="E930" s="52"/>
      <c r="F930" s="52"/>
      <c r="G930" s="53"/>
      <c r="H930" s="52"/>
      <c r="I930" s="68"/>
      <c r="J930" s="58"/>
      <c r="K930" s="58"/>
      <c r="L930" s="52"/>
      <c r="M930" s="52"/>
      <c r="N930" s="52"/>
      <c r="O930" s="59"/>
      <c r="P930" s="60"/>
      <c r="Q930" s="52"/>
      <c r="R930" s="52"/>
      <c r="S930" s="61"/>
      <c r="T930" s="61"/>
      <c r="U930" s="61"/>
      <c r="V930" s="61"/>
      <c r="W930" s="61"/>
      <c r="X930" s="61"/>
      <c r="Y930" s="61"/>
      <c r="Z930" s="61"/>
      <c r="AA930" s="61"/>
      <c r="AB930" s="62"/>
      <c r="AC930" s="61"/>
      <c r="AD930" s="61"/>
      <c r="AE930" s="61"/>
      <c r="AF930" s="61"/>
      <c r="AG930" s="61"/>
      <c r="AH930" s="61"/>
      <c r="AI930" s="63"/>
      <c r="AJ930" s="63"/>
      <c r="AK930" s="63"/>
      <c r="AL930" s="63"/>
      <c r="AM930" s="63"/>
      <c r="AN930" s="63"/>
      <c r="AO930" s="63"/>
    </row>
    <row r="931" spans="1:41" ht="15">
      <c r="A931" s="52"/>
      <c r="B931" s="52"/>
      <c r="C931" s="52"/>
      <c r="D931" s="52"/>
      <c r="E931" s="52"/>
      <c r="F931" s="52"/>
      <c r="G931" s="53"/>
      <c r="H931" s="52"/>
      <c r="I931" s="68"/>
      <c r="J931" s="58"/>
      <c r="K931" s="58"/>
      <c r="L931" s="52"/>
      <c r="M931" s="52"/>
      <c r="N931" s="52"/>
      <c r="O931" s="59"/>
      <c r="P931" s="60"/>
      <c r="Q931" s="52"/>
      <c r="R931" s="52"/>
      <c r="S931" s="61"/>
      <c r="T931" s="61"/>
      <c r="U931" s="61"/>
      <c r="V931" s="61"/>
      <c r="W931" s="61"/>
      <c r="X931" s="61"/>
      <c r="Y931" s="61"/>
      <c r="Z931" s="61"/>
      <c r="AA931" s="61"/>
      <c r="AB931" s="62"/>
      <c r="AC931" s="61"/>
      <c r="AD931" s="61"/>
      <c r="AE931" s="61"/>
      <c r="AF931" s="61"/>
      <c r="AG931" s="61"/>
      <c r="AH931" s="61"/>
      <c r="AI931" s="63"/>
      <c r="AJ931" s="63"/>
      <c r="AK931" s="63"/>
      <c r="AL931" s="63"/>
      <c r="AM931" s="63"/>
      <c r="AN931" s="63"/>
      <c r="AO931" s="63"/>
    </row>
    <row r="932" spans="1:41" ht="15">
      <c r="A932" s="52"/>
      <c r="B932" s="52"/>
      <c r="C932" s="52"/>
      <c r="D932" s="52"/>
      <c r="E932" s="52"/>
      <c r="F932" s="52"/>
      <c r="G932" s="53"/>
      <c r="H932" s="52"/>
      <c r="I932" s="68"/>
      <c r="J932" s="58"/>
      <c r="K932" s="58"/>
      <c r="L932" s="52"/>
      <c r="M932" s="52"/>
      <c r="N932" s="52"/>
      <c r="O932" s="59"/>
      <c r="P932" s="60"/>
      <c r="Q932" s="52"/>
      <c r="R932" s="52"/>
      <c r="S932" s="61"/>
      <c r="T932" s="61"/>
      <c r="U932" s="61"/>
      <c r="V932" s="61"/>
      <c r="W932" s="61"/>
      <c r="X932" s="61"/>
      <c r="Y932" s="61"/>
      <c r="Z932" s="61"/>
      <c r="AA932" s="61"/>
      <c r="AB932" s="62"/>
      <c r="AC932" s="61"/>
      <c r="AD932" s="61"/>
      <c r="AE932" s="61"/>
      <c r="AF932" s="61"/>
      <c r="AG932" s="61"/>
      <c r="AH932" s="61"/>
      <c r="AI932" s="63"/>
      <c r="AJ932" s="63"/>
      <c r="AK932" s="63"/>
      <c r="AL932" s="63"/>
      <c r="AM932" s="63"/>
      <c r="AN932" s="63"/>
      <c r="AO932" s="63"/>
    </row>
    <row r="933" spans="1:41" ht="15">
      <c r="A933" s="52"/>
      <c r="B933" s="52"/>
      <c r="C933" s="52"/>
      <c r="D933" s="52"/>
      <c r="E933" s="52"/>
      <c r="F933" s="52"/>
      <c r="G933" s="53"/>
      <c r="H933" s="52"/>
      <c r="I933" s="68"/>
      <c r="J933" s="58"/>
      <c r="K933" s="58"/>
      <c r="L933" s="52"/>
      <c r="M933" s="52"/>
      <c r="N933" s="52"/>
      <c r="O933" s="59"/>
      <c r="P933" s="60"/>
      <c r="Q933" s="52"/>
      <c r="R933" s="52"/>
      <c r="S933" s="61"/>
      <c r="T933" s="61"/>
      <c r="U933" s="61"/>
      <c r="V933" s="61"/>
      <c r="W933" s="61"/>
      <c r="X933" s="61"/>
      <c r="Y933" s="61"/>
      <c r="Z933" s="61"/>
      <c r="AA933" s="61"/>
      <c r="AB933" s="62"/>
      <c r="AC933" s="61"/>
      <c r="AD933" s="61"/>
      <c r="AE933" s="61"/>
      <c r="AF933" s="61"/>
      <c r="AG933" s="61"/>
      <c r="AH933" s="61"/>
      <c r="AI933" s="63"/>
      <c r="AJ933" s="63"/>
      <c r="AK933" s="63"/>
      <c r="AL933" s="63"/>
      <c r="AM933" s="63"/>
      <c r="AN933" s="63"/>
      <c r="AO933" s="63"/>
    </row>
    <row r="934" spans="1:41" ht="15">
      <c r="A934" s="52"/>
      <c r="B934" s="52"/>
      <c r="C934" s="52"/>
      <c r="D934" s="52"/>
      <c r="E934" s="52"/>
      <c r="F934" s="52"/>
      <c r="G934" s="53"/>
      <c r="H934" s="52"/>
      <c r="I934" s="68"/>
      <c r="J934" s="58"/>
      <c r="K934" s="58"/>
      <c r="L934" s="52"/>
      <c r="M934" s="52"/>
      <c r="N934" s="52"/>
      <c r="O934" s="59"/>
      <c r="P934" s="60"/>
      <c r="Q934" s="52"/>
      <c r="R934" s="52"/>
      <c r="S934" s="61"/>
      <c r="T934" s="61"/>
      <c r="U934" s="61"/>
      <c r="V934" s="61"/>
      <c r="W934" s="61"/>
      <c r="X934" s="61"/>
      <c r="Y934" s="61"/>
      <c r="Z934" s="61"/>
      <c r="AA934" s="61"/>
      <c r="AB934" s="62"/>
      <c r="AC934" s="61"/>
      <c r="AD934" s="61"/>
      <c r="AE934" s="61"/>
      <c r="AF934" s="61"/>
      <c r="AG934" s="61"/>
      <c r="AH934" s="61"/>
      <c r="AI934" s="63"/>
      <c r="AJ934" s="63"/>
      <c r="AK934" s="63"/>
      <c r="AL934" s="63"/>
      <c r="AM934" s="63"/>
      <c r="AN934" s="63"/>
      <c r="AO934" s="63"/>
    </row>
    <row r="935" spans="1:41" ht="15">
      <c r="A935" s="52"/>
      <c r="B935" s="52"/>
      <c r="C935" s="52"/>
      <c r="D935" s="52"/>
      <c r="E935" s="52"/>
      <c r="F935" s="52"/>
      <c r="G935" s="53"/>
      <c r="H935" s="52"/>
      <c r="I935" s="68"/>
      <c r="J935" s="58"/>
      <c r="K935" s="58"/>
      <c r="L935" s="52"/>
      <c r="M935" s="52"/>
      <c r="N935" s="52"/>
      <c r="O935" s="59"/>
      <c r="P935" s="60"/>
      <c r="Q935" s="52"/>
      <c r="R935" s="52"/>
      <c r="S935" s="61"/>
      <c r="T935" s="61"/>
      <c r="U935" s="61"/>
      <c r="V935" s="61"/>
      <c r="W935" s="61"/>
      <c r="X935" s="61"/>
      <c r="Y935" s="61"/>
      <c r="Z935" s="61"/>
      <c r="AA935" s="61"/>
      <c r="AB935" s="62"/>
      <c r="AC935" s="61"/>
      <c r="AD935" s="61"/>
      <c r="AE935" s="61"/>
      <c r="AF935" s="61"/>
      <c r="AG935" s="61"/>
      <c r="AH935" s="61"/>
      <c r="AI935" s="63"/>
      <c r="AJ935" s="63"/>
      <c r="AK935" s="63"/>
      <c r="AL935" s="63"/>
      <c r="AM935" s="63"/>
      <c r="AN935" s="63"/>
      <c r="AO935" s="63"/>
    </row>
    <row r="936" spans="1:41" ht="15">
      <c r="A936" s="52"/>
      <c r="B936" s="52"/>
      <c r="C936" s="52"/>
      <c r="D936" s="52"/>
      <c r="E936" s="52"/>
      <c r="F936" s="52"/>
      <c r="G936" s="53"/>
      <c r="H936" s="52"/>
      <c r="I936" s="68"/>
      <c r="J936" s="58"/>
      <c r="K936" s="58"/>
      <c r="L936" s="52"/>
      <c r="M936" s="52"/>
      <c r="N936" s="52"/>
      <c r="O936" s="59"/>
      <c r="P936" s="60"/>
      <c r="Q936" s="52"/>
      <c r="R936" s="52"/>
      <c r="S936" s="61"/>
      <c r="T936" s="61"/>
      <c r="U936" s="61"/>
      <c r="V936" s="61"/>
      <c r="W936" s="61"/>
      <c r="X936" s="61"/>
      <c r="Y936" s="61"/>
      <c r="Z936" s="61"/>
      <c r="AA936" s="61"/>
      <c r="AB936" s="62"/>
      <c r="AC936" s="61"/>
      <c r="AD936" s="61"/>
      <c r="AE936" s="61"/>
      <c r="AF936" s="61"/>
      <c r="AG936" s="61"/>
      <c r="AH936" s="61"/>
      <c r="AI936" s="63"/>
      <c r="AJ936" s="63"/>
      <c r="AK936" s="63"/>
      <c r="AL936" s="63"/>
      <c r="AM936" s="63"/>
      <c r="AN936" s="63"/>
      <c r="AO936" s="63"/>
    </row>
    <row r="937" spans="1:41" ht="15">
      <c r="A937" s="52"/>
      <c r="B937" s="52"/>
      <c r="C937" s="52"/>
      <c r="D937" s="52"/>
      <c r="E937" s="52"/>
      <c r="F937" s="52"/>
      <c r="G937" s="53"/>
      <c r="H937" s="52"/>
      <c r="I937" s="68"/>
      <c r="J937" s="58"/>
      <c r="K937" s="58"/>
      <c r="L937" s="52"/>
      <c r="M937" s="52"/>
      <c r="N937" s="52"/>
      <c r="O937" s="59"/>
      <c r="P937" s="60"/>
      <c r="Q937" s="52"/>
      <c r="R937" s="52"/>
      <c r="S937" s="61"/>
      <c r="T937" s="61"/>
      <c r="U937" s="61"/>
      <c r="V937" s="61"/>
      <c r="W937" s="61"/>
      <c r="X937" s="61"/>
      <c r="Y937" s="61"/>
      <c r="Z937" s="61"/>
      <c r="AA937" s="61"/>
      <c r="AB937" s="62"/>
      <c r="AC937" s="61"/>
      <c r="AD937" s="61"/>
      <c r="AE937" s="61"/>
      <c r="AF937" s="61"/>
      <c r="AG937" s="61"/>
      <c r="AH937" s="61"/>
      <c r="AI937" s="63"/>
      <c r="AJ937" s="63"/>
      <c r="AK937" s="63"/>
      <c r="AL937" s="63"/>
      <c r="AM937" s="63"/>
      <c r="AN937" s="63"/>
      <c r="AO937" s="63"/>
    </row>
    <row r="938" spans="1:41" ht="15">
      <c r="A938" s="52"/>
      <c r="B938" s="52"/>
      <c r="C938" s="52"/>
      <c r="D938" s="52"/>
      <c r="E938" s="52"/>
      <c r="F938" s="52"/>
      <c r="G938" s="53"/>
      <c r="H938" s="52"/>
      <c r="I938" s="68"/>
      <c r="J938" s="58"/>
      <c r="K938" s="58"/>
      <c r="L938" s="52"/>
      <c r="M938" s="52"/>
      <c r="N938" s="52"/>
      <c r="O938" s="59"/>
      <c r="P938" s="60"/>
      <c r="Q938" s="52"/>
      <c r="R938" s="52"/>
      <c r="S938" s="61"/>
      <c r="T938" s="61"/>
      <c r="U938" s="61"/>
      <c r="V938" s="61"/>
      <c r="W938" s="61"/>
      <c r="X938" s="61"/>
      <c r="Y938" s="61"/>
      <c r="Z938" s="61"/>
      <c r="AA938" s="61"/>
      <c r="AB938" s="62"/>
      <c r="AC938" s="61"/>
      <c r="AD938" s="61"/>
      <c r="AE938" s="61"/>
      <c r="AF938" s="61"/>
      <c r="AG938" s="61"/>
      <c r="AH938" s="61"/>
      <c r="AI938" s="63"/>
      <c r="AJ938" s="63"/>
      <c r="AK938" s="63"/>
      <c r="AL938" s="63"/>
      <c r="AM938" s="63"/>
      <c r="AN938" s="63"/>
      <c r="AO938" s="63"/>
    </row>
    <row r="939" spans="1:41" ht="15">
      <c r="A939" s="52"/>
      <c r="B939" s="52"/>
      <c r="C939" s="52"/>
      <c r="D939" s="52"/>
      <c r="E939" s="52"/>
      <c r="F939" s="52"/>
      <c r="G939" s="53"/>
      <c r="H939" s="52"/>
      <c r="I939" s="68"/>
      <c r="J939" s="58"/>
      <c r="K939" s="58"/>
      <c r="L939" s="52"/>
      <c r="M939" s="52"/>
      <c r="N939" s="52"/>
      <c r="O939" s="59"/>
      <c r="P939" s="60"/>
      <c r="Q939" s="52"/>
      <c r="R939" s="52"/>
      <c r="S939" s="61"/>
      <c r="T939" s="61"/>
      <c r="U939" s="61"/>
      <c r="V939" s="61"/>
      <c r="W939" s="61"/>
      <c r="X939" s="61"/>
      <c r="Y939" s="61"/>
      <c r="Z939" s="61"/>
      <c r="AA939" s="61"/>
      <c r="AB939" s="62"/>
      <c r="AC939" s="61"/>
      <c r="AD939" s="61"/>
      <c r="AE939" s="61"/>
      <c r="AF939" s="61"/>
      <c r="AG939" s="61"/>
      <c r="AH939" s="61"/>
      <c r="AI939" s="63"/>
      <c r="AJ939" s="63"/>
      <c r="AK939" s="63"/>
      <c r="AL939" s="63"/>
      <c r="AM939" s="63"/>
      <c r="AN939" s="63"/>
      <c r="AO939" s="63"/>
    </row>
    <row r="940" spans="1:41" ht="15">
      <c r="A940" s="52"/>
      <c r="B940" s="52"/>
      <c r="C940" s="52"/>
      <c r="D940" s="52"/>
      <c r="E940" s="52"/>
      <c r="F940" s="52"/>
      <c r="G940" s="53"/>
      <c r="H940" s="52"/>
      <c r="I940" s="68"/>
      <c r="J940" s="58"/>
      <c r="K940" s="58"/>
      <c r="L940" s="52"/>
      <c r="M940" s="52"/>
      <c r="N940" s="52"/>
      <c r="O940" s="59"/>
      <c r="P940" s="60"/>
      <c r="Q940" s="52"/>
      <c r="R940" s="52"/>
      <c r="S940" s="61"/>
      <c r="T940" s="61"/>
      <c r="U940" s="61"/>
      <c r="V940" s="61"/>
      <c r="W940" s="61"/>
      <c r="X940" s="61"/>
      <c r="Y940" s="61"/>
      <c r="Z940" s="61"/>
      <c r="AA940" s="61"/>
      <c r="AB940" s="62"/>
      <c r="AC940" s="61"/>
      <c r="AD940" s="61"/>
      <c r="AE940" s="61"/>
      <c r="AF940" s="61"/>
      <c r="AG940" s="61"/>
      <c r="AH940" s="61"/>
      <c r="AI940" s="63"/>
      <c r="AJ940" s="63"/>
      <c r="AK940" s="63"/>
      <c r="AL940" s="63"/>
      <c r="AM940" s="63"/>
      <c r="AN940" s="63"/>
      <c r="AO940" s="63"/>
    </row>
    <row r="941" spans="1:41" ht="15">
      <c r="A941" s="52"/>
      <c r="B941" s="52"/>
      <c r="C941" s="52"/>
      <c r="D941" s="52"/>
      <c r="E941" s="52"/>
      <c r="F941" s="52"/>
      <c r="G941" s="53"/>
      <c r="H941" s="52"/>
      <c r="I941" s="68"/>
      <c r="J941" s="58"/>
      <c r="K941" s="58"/>
      <c r="L941" s="52"/>
      <c r="M941" s="52"/>
      <c r="N941" s="52"/>
      <c r="O941" s="59"/>
      <c r="P941" s="60"/>
      <c r="Q941" s="52"/>
      <c r="R941" s="52"/>
      <c r="S941" s="61"/>
      <c r="T941" s="61"/>
      <c r="U941" s="61"/>
      <c r="V941" s="61"/>
      <c r="W941" s="61"/>
      <c r="X941" s="61"/>
      <c r="Y941" s="61"/>
      <c r="Z941" s="61"/>
      <c r="AA941" s="61"/>
      <c r="AB941" s="62"/>
      <c r="AC941" s="61"/>
      <c r="AD941" s="61"/>
      <c r="AE941" s="61"/>
      <c r="AF941" s="61"/>
      <c r="AG941" s="61"/>
      <c r="AH941" s="61"/>
      <c r="AI941" s="63"/>
      <c r="AJ941" s="63"/>
      <c r="AK941" s="63"/>
      <c r="AL941" s="63"/>
      <c r="AM941" s="63"/>
      <c r="AN941" s="63"/>
      <c r="AO941" s="63"/>
    </row>
    <row r="942" spans="1:41" ht="15">
      <c r="A942" s="52"/>
      <c r="B942" s="52"/>
      <c r="C942" s="52"/>
      <c r="D942" s="52"/>
      <c r="E942" s="52"/>
      <c r="F942" s="52"/>
      <c r="G942" s="53"/>
      <c r="H942" s="52"/>
      <c r="I942" s="68"/>
      <c r="J942" s="58"/>
      <c r="K942" s="58"/>
      <c r="L942" s="52"/>
      <c r="M942" s="52"/>
      <c r="N942" s="52"/>
      <c r="O942" s="59"/>
      <c r="P942" s="60"/>
      <c r="Q942" s="52"/>
      <c r="R942" s="52"/>
      <c r="S942" s="61"/>
      <c r="T942" s="61"/>
      <c r="U942" s="61"/>
      <c r="V942" s="61"/>
      <c r="W942" s="61"/>
      <c r="X942" s="61"/>
      <c r="Y942" s="61"/>
      <c r="Z942" s="61"/>
      <c r="AA942" s="61"/>
      <c r="AB942" s="62"/>
      <c r="AC942" s="61"/>
      <c r="AD942" s="61"/>
      <c r="AE942" s="61"/>
      <c r="AF942" s="61"/>
      <c r="AG942" s="61"/>
      <c r="AH942" s="61"/>
      <c r="AI942" s="63"/>
      <c r="AJ942" s="63"/>
      <c r="AK942" s="63"/>
      <c r="AL942" s="63"/>
      <c r="AM942" s="63"/>
      <c r="AN942" s="63"/>
      <c r="AO942" s="63"/>
    </row>
    <row r="943" spans="1:41" ht="15">
      <c r="A943" s="52"/>
      <c r="B943" s="52"/>
      <c r="C943" s="52"/>
      <c r="D943" s="52"/>
      <c r="E943" s="52"/>
      <c r="F943" s="52"/>
      <c r="G943" s="53"/>
      <c r="H943" s="52"/>
      <c r="I943" s="68"/>
      <c r="J943" s="58"/>
      <c r="K943" s="58"/>
      <c r="L943" s="52"/>
      <c r="M943" s="52"/>
      <c r="N943" s="52"/>
      <c r="O943" s="59"/>
      <c r="P943" s="60"/>
      <c r="Q943" s="52"/>
      <c r="R943" s="52"/>
      <c r="S943" s="61"/>
      <c r="T943" s="61"/>
      <c r="U943" s="61"/>
      <c r="V943" s="61"/>
      <c r="W943" s="61"/>
      <c r="X943" s="61"/>
      <c r="Y943" s="61"/>
      <c r="Z943" s="61"/>
      <c r="AA943" s="61"/>
      <c r="AB943" s="62"/>
      <c r="AC943" s="61"/>
      <c r="AD943" s="61"/>
      <c r="AE943" s="61"/>
      <c r="AF943" s="61"/>
      <c r="AG943" s="61"/>
      <c r="AH943" s="61"/>
      <c r="AI943" s="63"/>
      <c r="AJ943" s="63"/>
      <c r="AK943" s="63"/>
      <c r="AL943" s="63"/>
      <c r="AM943" s="63"/>
      <c r="AN943" s="63"/>
      <c r="AO943" s="63"/>
    </row>
    <row r="944" spans="1:41" ht="15">
      <c r="A944" s="52"/>
      <c r="B944" s="52"/>
      <c r="C944" s="52"/>
      <c r="D944" s="52"/>
      <c r="E944" s="52"/>
      <c r="F944" s="52"/>
      <c r="G944" s="53"/>
      <c r="H944" s="52"/>
      <c r="I944" s="68"/>
      <c r="J944" s="58"/>
      <c r="K944" s="58"/>
      <c r="L944" s="52"/>
      <c r="M944" s="52"/>
      <c r="N944" s="52"/>
      <c r="O944" s="59"/>
      <c r="P944" s="60"/>
      <c r="Q944" s="52"/>
      <c r="R944" s="52"/>
      <c r="S944" s="61"/>
      <c r="T944" s="61"/>
      <c r="U944" s="61"/>
      <c r="V944" s="61"/>
      <c r="W944" s="61"/>
      <c r="X944" s="61"/>
      <c r="Y944" s="61"/>
      <c r="Z944" s="61"/>
      <c r="AA944" s="61"/>
      <c r="AB944" s="62"/>
      <c r="AC944" s="61"/>
      <c r="AD944" s="61"/>
      <c r="AE944" s="61"/>
      <c r="AF944" s="61"/>
      <c r="AG944" s="61"/>
      <c r="AH944" s="61"/>
      <c r="AI944" s="63"/>
      <c r="AJ944" s="63"/>
      <c r="AK944" s="63"/>
      <c r="AL944" s="63"/>
      <c r="AM944" s="63"/>
      <c r="AN944" s="63"/>
      <c r="AO944" s="63"/>
    </row>
    <row r="945" spans="1:41" ht="15">
      <c r="A945" s="52"/>
      <c r="B945" s="52"/>
      <c r="C945" s="52"/>
      <c r="D945" s="52"/>
      <c r="E945" s="52"/>
      <c r="F945" s="52"/>
      <c r="G945" s="53"/>
      <c r="H945" s="52"/>
      <c r="I945" s="68"/>
      <c r="J945" s="58"/>
      <c r="K945" s="58"/>
      <c r="L945" s="52"/>
      <c r="M945" s="52"/>
      <c r="N945" s="52"/>
      <c r="O945" s="59"/>
      <c r="P945" s="60"/>
      <c r="Q945" s="52"/>
      <c r="R945" s="52"/>
      <c r="S945" s="61"/>
      <c r="T945" s="61"/>
      <c r="U945" s="61"/>
      <c r="V945" s="61"/>
      <c r="W945" s="61"/>
      <c r="X945" s="61"/>
      <c r="Y945" s="61"/>
      <c r="Z945" s="61"/>
      <c r="AA945" s="61"/>
      <c r="AB945" s="62"/>
      <c r="AC945" s="61"/>
      <c r="AD945" s="61"/>
      <c r="AE945" s="61"/>
      <c r="AF945" s="61"/>
      <c r="AG945" s="61"/>
      <c r="AH945" s="61"/>
      <c r="AI945" s="63"/>
      <c r="AJ945" s="63"/>
      <c r="AK945" s="63"/>
      <c r="AL945" s="63"/>
      <c r="AM945" s="63"/>
      <c r="AN945" s="63"/>
      <c r="AO945" s="63"/>
    </row>
    <row r="946" spans="1:41" ht="15">
      <c r="A946" s="52"/>
      <c r="B946" s="52"/>
      <c r="C946" s="52"/>
      <c r="D946" s="52"/>
      <c r="E946" s="52"/>
      <c r="F946" s="52"/>
      <c r="G946" s="53"/>
      <c r="H946" s="52"/>
      <c r="I946" s="68"/>
      <c r="J946" s="58"/>
      <c r="K946" s="58"/>
      <c r="L946" s="52"/>
      <c r="M946" s="52"/>
      <c r="N946" s="52"/>
      <c r="O946" s="59"/>
      <c r="P946" s="60"/>
      <c r="Q946" s="52"/>
      <c r="R946" s="52"/>
      <c r="S946" s="61"/>
      <c r="T946" s="61"/>
      <c r="U946" s="61"/>
      <c r="V946" s="61"/>
      <c r="W946" s="61"/>
      <c r="X946" s="61"/>
      <c r="Y946" s="61"/>
      <c r="Z946" s="61"/>
      <c r="AA946" s="61"/>
      <c r="AB946" s="62"/>
      <c r="AC946" s="61"/>
      <c r="AD946" s="61"/>
      <c r="AE946" s="61"/>
      <c r="AF946" s="61"/>
      <c r="AG946" s="61"/>
      <c r="AH946" s="61"/>
      <c r="AI946" s="63"/>
      <c r="AJ946" s="63"/>
      <c r="AK946" s="63"/>
      <c r="AL946" s="63"/>
      <c r="AM946" s="63"/>
      <c r="AN946" s="63"/>
      <c r="AO946" s="63"/>
    </row>
    <row r="947" spans="1:41" ht="15">
      <c r="A947" s="52"/>
      <c r="B947" s="52"/>
      <c r="C947" s="52"/>
      <c r="D947" s="52"/>
      <c r="E947" s="52"/>
      <c r="F947" s="52"/>
      <c r="G947" s="53"/>
      <c r="H947" s="52"/>
      <c r="I947" s="68"/>
      <c r="J947" s="58"/>
      <c r="K947" s="58"/>
      <c r="L947" s="52"/>
      <c r="M947" s="52"/>
      <c r="N947" s="52"/>
      <c r="O947" s="59"/>
      <c r="P947" s="60"/>
      <c r="Q947" s="52"/>
      <c r="R947" s="52"/>
      <c r="S947" s="61"/>
      <c r="T947" s="61"/>
      <c r="U947" s="61"/>
      <c r="V947" s="61"/>
      <c r="W947" s="61"/>
      <c r="X947" s="61"/>
      <c r="Y947" s="61"/>
      <c r="Z947" s="61"/>
      <c r="AA947" s="61"/>
      <c r="AB947" s="62"/>
      <c r="AC947" s="61"/>
      <c r="AD947" s="61"/>
      <c r="AE947" s="61"/>
      <c r="AF947" s="61"/>
      <c r="AG947" s="61"/>
      <c r="AH947" s="61"/>
      <c r="AI947" s="63"/>
      <c r="AJ947" s="63"/>
      <c r="AK947" s="63"/>
      <c r="AL947" s="63"/>
      <c r="AM947" s="63"/>
      <c r="AN947" s="63"/>
      <c r="AO947" s="63"/>
    </row>
    <row r="948" spans="1:41" ht="15">
      <c r="A948" s="52"/>
      <c r="B948" s="52"/>
      <c r="C948" s="52"/>
      <c r="D948" s="52"/>
      <c r="E948" s="52"/>
      <c r="F948" s="52"/>
      <c r="G948" s="53"/>
      <c r="H948" s="52"/>
      <c r="I948" s="68"/>
      <c r="J948" s="58"/>
      <c r="K948" s="58"/>
      <c r="L948" s="52"/>
      <c r="M948" s="52"/>
      <c r="N948" s="52"/>
      <c r="O948" s="59"/>
      <c r="P948" s="60"/>
      <c r="Q948" s="52"/>
      <c r="R948" s="52"/>
      <c r="S948" s="61"/>
      <c r="T948" s="61"/>
      <c r="U948" s="61"/>
      <c r="V948" s="61"/>
      <c r="W948" s="61"/>
      <c r="X948" s="61"/>
      <c r="Y948" s="61"/>
      <c r="Z948" s="61"/>
      <c r="AA948" s="61"/>
      <c r="AB948" s="62"/>
      <c r="AC948" s="61"/>
      <c r="AD948" s="61"/>
      <c r="AE948" s="61"/>
      <c r="AF948" s="61"/>
      <c r="AG948" s="61"/>
      <c r="AH948" s="61"/>
      <c r="AI948" s="63"/>
      <c r="AJ948" s="63"/>
      <c r="AK948" s="63"/>
      <c r="AL948" s="63"/>
      <c r="AM948" s="63"/>
      <c r="AN948" s="63"/>
      <c r="AO948" s="63"/>
    </row>
    <row r="949" spans="1:41" ht="15">
      <c r="A949" s="52"/>
      <c r="B949" s="52"/>
      <c r="C949" s="52"/>
      <c r="D949" s="52"/>
      <c r="E949" s="52"/>
      <c r="F949" s="52"/>
      <c r="G949" s="53"/>
      <c r="H949" s="52"/>
      <c r="I949" s="68"/>
      <c r="J949" s="58"/>
      <c r="K949" s="58"/>
      <c r="L949" s="52"/>
      <c r="M949" s="52"/>
      <c r="N949" s="52"/>
      <c r="O949" s="59"/>
      <c r="P949" s="60"/>
      <c r="Q949" s="52"/>
      <c r="R949" s="52"/>
      <c r="S949" s="61"/>
      <c r="T949" s="61"/>
      <c r="U949" s="61"/>
      <c r="V949" s="61"/>
      <c r="W949" s="61"/>
      <c r="X949" s="61"/>
      <c r="Y949" s="61"/>
      <c r="Z949" s="61"/>
      <c r="AA949" s="61"/>
      <c r="AB949" s="62"/>
      <c r="AC949" s="61"/>
      <c r="AD949" s="61"/>
      <c r="AE949" s="61"/>
      <c r="AF949" s="61"/>
      <c r="AG949" s="61"/>
      <c r="AH949" s="61"/>
      <c r="AI949" s="63"/>
      <c r="AJ949" s="63"/>
      <c r="AK949" s="63"/>
      <c r="AL949" s="63"/>
      <c r="AM949" s="63"/>
      <c r="AN949" s="63"/>
      <c r="AO949" s="63"/>
    </row>
    <row r="950" spans="1:41" ht="15">
      <c r="A950" s="52"/>
      <c r="B950" s="52"/>
      <c r="C950" s="52"/>
      <c r="D950" s="52"/>
      <c r="E950" s="52"/>
      <c r="F950" s="52"/>
      <c r="G950" s="53"/>
      <c r="H950" s="52"/>
      <c r="I950" s="68"/>
      <c r="J950" s="58"/>
      <c r="K950" s="58"/>
      <c r="L950" s="52"/>
      <c r="M950" s="52"/>
      <c r="N950" s="52"/>
      <c r="O950" s="59"/>
      <c r="P950" s="60"/>
      <c r="Q950" s="52"/>
      <c r="R950" s="52"/>
      <c r="S950" s="61"/>
      <c r="T950" s="61"/>
      <c r="U950" s="61"/>
      <c r="V950" s="61"/>
      <c r="W950" s="61"/>
      <c r="X950" s="61"/>
      <c r="Y950" s="61"/>
      <c r="Z950" s="61"/>
      <c r="AA950" s="61"/>
      <c r="AB950" s="62"/>
      <c r="AC950" s="61"/>
      <c r="AD950" s="61"/>
      <c r="AE950" s="61"/>
      <c r="AF950" s="61"/>
      <c r="AG950" s="61"/>
      <c r="AH950" s="61"/>
      <c r="AI950" s="63"/>
      <c r="AJ950" s="63"/>
      <c r="AK950" s="63"/>
      <c r="AL950" s="63"/>
      <c r="AM950" s="63"/>
      <c r="AN950" s="63"/>
      <c r="AO950" s="63"/>
    </row>
    <row r="951" spans="1:41" ht="15">
      <c r="A951" s="52"/>
      <c r="B951" s="52"/>
      <c r="C951" s="52"/>
      <c r="D951" s="52"/>
      <c r="E951" s="52"/>
      <c r="F951" s="52"/>
      <c r="G951" s="53"/>
      <c r="H951" s="52"/>
      <c r="I951" s="68"/>
      <c r="J951" s="58"/>
      <c r="K951" s="58"/>
      <c r="L951" s="52"/>
      <c r="M951" s="52"/>
      <c r="N951" s="52"/>
      <c r="O951" s="59"/>
      <c r="P951" s="60"/>
      <c r="Q951" s="52"/>
      <c r="R951" s="52"/>
      <c r="S951" s="61"/>
      <c r="T951" s="61"/>
      <c r="U951" s="61"/>
      <c r="V951" s="61"/>
      <c r="W951" s="61"/>
      <c r="X951" s="61"/>
      <c r="Y951" s="61"/>
      <c r="Z951" s="61"/>
      <c r="AA951" s="61"/>
      <c r="AB951" s="62"/>
      <c r="AC951" s="61"/>
      <c r="AD951" s="61"/>
      <c r="AE951" s="61"/>
      <c r="AF951" s="61"/>
      <c r="AG951" s="61"/>
      <c r="AH951" s="61"/>
      <c r="AI951" s="63"/>
      <c r="AJ951" s="63"/>
      <c r="AK951" s="63"/>
      <c r="AL951" s="63"/>
      <c r="AM951" s="63"/>
      <c r="AN951" s="63"/>
      <c r="AO951" s="63"/>
    </row>
    <row r="952" spans="1:41" ht="15">
      <c r="A952" s="52"/>
      <c r="B952" s="52"/>
      <c r="C952" s="52"/>
      <c r="D952" s="52"/>
      <c r="E952" s="52"/>
      <c r="F952" s="52"/>
      <c r="G952" s="53"/>
      <c r="H952" s="52"/>
      <c r="I952" s="68"/>
      <c r="J952" s="58"/>
      <c r="K952" s="58"/>
      <c r="L952" s="52"/>
      <c r="M952" s="52"/>
      <c r="N952" s="52"/>
      <c r="O952" s="59"/>
      <c r="P952" s="60"/>
      <c r="Q952" s="52"/>
      <c r="R952" s="52"/>
      <c r="S952" s="61"/>
      <c r="T952" s="61"/>
      <c r="U952" s="61"/>
      <c r="V952" s="61"/>
      <c r="W952" s="61"/>
      <c r="X952" s="61"/>
      <c r="Y952" s="61"/>
      <c r="Z952" s="61"/>
      <c r="AA952" s="61"/>
      <c r="AB952" s="62"/>
      <c r="AC952" s="61"/>
      <c r="AD952" s="61"/>
      <c r="AE952" s="61"/>
      <c r="AF952" s="61"/>
      <c r="AG952" s="61"/>
      <c r="AH952" s="61"/>
      <c r="AI952" s="63"/>
      <c r="AJ952" s="63"/>
      <c r="AK952" s="63"/>
      <c r="AL952" s="63"/>
      <c r="AM952" s="63"/>
      <c r="AN952" s="63"/>
      <c r="AO952" s="63"/>
    </row>
    <row r="953" spans="1:41" ht="15">
      <c r="A953" s="52"/>
      <c r="B953" s="52"/>
      <c r="C953" s="52"/>
      <c r="D953" s="52"/>
      <c r="E953" s="52"/>
      <c r="F953" s="52"/>
      <c r="G953" s="53"/>
      <c r="H953" s="52"/>
      <c r="I953" s="68"/>
      <c r="J953" s="58"/>
      <c r="K953" s="58"/>
      <c r="L953" s="52"/>
      <c r="M953" s="52"/>
      <c r="N953" s="52"/>
      <c r="O953" s="59"/>
      <c r="P953" s="60"/>
      <c r="Q953" s="52"/>
      <c r="R953" s="52"/>
      <c r="S953" s="61"/>
      <c r="T953" s="61"/>
      <c r="U953" s="61"/>
      <c r="V953" s="61"/>
      <c r="W953" s="61"/>
      <c r="X953" s="61"/>
      <c r="Y953" s="61"/>
      <c r="Z953" s="61"/>
      <c r="AA953" s="61"/>
      <c r="AB953" s="62"/>
      <c r="AC953" s="61"/>
      <c r="AD953" s="61"/>
      <c r="AE953" s="61"/>
      <c r="AF953" s="61"/>
      <c r="AG953" s="61"/>
      <c r="AH953" s="61"/>
      <c r="AI953" s="63"/>
      <c r="AJ953" s="63"/>
      <c r="AK953" s="63"/>
      <c r="AL953" s="63"/>
      <c r="AM953" s="63"/>
      <c r="AN953" s="63"/>
      <c r="AO953" s="63"/>
    </row>
    <row r="954" spans="1:41" ht="15">
      <c r="A954" s="52"/>
      <c r="B954" s="52"/>
      <c r="C954" s="52"/>
      <c r="D954" s="52"/>
      <c r="E954" s="52"/>
      <c r="F954" s="52"/>
      <c r="G954" s="53"/>
      <c r="H954" s="52"/>
      <c r="I954" s="68"/>
      <c r="J954" s="58"/>
      <c r="K954" s="58"/>
      <c r="L954" s="52"/>
      <c r="M954" s="52"/>
      <c r="N954" s="52"/>
      <c r="O954" s="59"/>
      <c r="P954" s="60"/>
      <c r="Q954" s="52"/>
      <c r="R954" s="52"/>
      <c r="S954" s="61"/>
      <c r="T954" s="61"/>
      <c r="U954" s="61"/>
      <c r="V954" s="61"/>
      <c r="W954" s="61"/>
      <c r="X954" s="61"/>
      <c r="Y954" s="61"/>
      <c r="Z954" s="61"/>
      <c r="AA954" s="61"/>
      <c r="AB954" s="62"/>
      <c r="AC954" s="61"/>
      <c r="AD954" s="61"/>
      <c r="AE954" s="61"/>
      <c r="AF954" s="61"/>
      <c r="AG954" s="61"/>
      <c r="AH954" s="61"/>
      <c r="AI954" s="63"/>
      <c r="AJ954" s="63"/>
      <c r="AK954" s="63"/>
      <c r="AL954" s="63"/>
      <c r="AM954" s="63"/>
      <c r="AN954" s="63"/>
      <c r="AO954" s="63"/>
    </row>
    <row r="955" spans="1:41" ht="15">
      <c r="A955" s="52"/>
      <c r="B955" s="52"/>
      <c r="C955" s="52"/>
      <c r="D955" s="52"/>
      <c r="E955" s="52"/>
      <c r="F955" s="52"/>
      <c r="G955" s="53"/>
      <c r="H955" s="52"/>
      <c r="I955" s="68"/>
      <c r="J955" s="58"/>
      <c r="K955" s="58"/>
      <c r="L955" s="52"/>
      <c r="M955" s="52"/>
      <c r="N955" s="52"/>
      <c r="O955" s="59"/>
      <c r="P955" s="60"/>
      <c r="Q955" s="52"/>
      <c r="R955" s="52"/>
      <c r="S955" s="61"/>
      <c r="T955" s="61"/>
      <c r="U955" s="61"/>
      <c r="V955" s="61"/>
      <c r="W955" s="61"/>
      <c r="X955" s="61"/>
      <c r="Y955" s="61"/>
      <c r="Z955" s="61"/>
      <c r="AA955" s="61"/>
      <c r="AB955" s="62"/>
      <c r="AC955" s="61"/>
      <c r="AD955" s="61"/>
      <c r="AE955" s="61"/>
      <c r="AF955" s="61"/>
      <c r="AG955" s="61"/>
      <c r="AH955" s="61"/>
      <c r="AI955" s="63"/>
      <c r="AJ955" s="63"/>
      <c r="AK955" s="63"/>
      <c r="AL955" s="63"/>
      <c r="AM955" s="63"/>
      <c r="AN955" s="63"/>
      <c r="AO955" s="63"/>
    </row>
    <row r="956" spans="1:41" ht="15">
      <c r="A956" s="52"/>
      <c r="B956" s="52"/>
      <c r="C956" s="52"/>
      <c r="D956" s="52"/>
      <c r="E956" s="52"/>
      <c r="F956" s="52"/>
      <c r="G956" s="53"/>
      <c r="H956" s="52"/>
      <c r="I956" s="68"/>
      <c r="J956" s="58"/>
      <c r="K956" s="58"/>
      <c r="L956" s="52"/>
      <c r="M956" s="52"/>
      <c r="N956" s="52"/>
      <c r="O956" s="59"/>
      <c r="P956" s="60"/>
      <c r="Q956" s="52"/>
      <c r="R956" s="52"/>
      <c r="S956" s="61"/>
      <c r="T956" s="61"/>
      <c r="U956" s="61"/>
      <c r="V956" s="61"/>
      <c r="W956" s="61"/>
      <c r="X956" s="61"/>
      <c r="Y956" s="61"/>
      <c r="Z956" s="61"/>
      <c r="AA956" s="61"/>
      <c r="AB956" s="62"/>
      <c r="AC956" s="61"/>
      <c r="AD956" s="61"/>
      <c r="AE956" s="61"/>
      <c r="AF956" s="61"/>
      <c r="AG956" s="61"/>
      <c r="AH956" s="61"/>
      <c r="AI956" s="63"/>
      <c r="AJ956" s="63"/>
      <c r="AK956" s="63"/>
      <c r="AL956" s="63"/>
      <c r="AM956" s="63"/>
      <c r="AN956" s="63"/>
      <c r="AO956" s="63"/>
    </row>
    <row r="957" spans="1:41" ht="15">
      <c r="A957" s="52"/>
      <c r="B957" s="52"/>
      <c r="C957" s="52"/>
      <c r="D957" s="52"/>
      <c r="E957" s="52"/>
      <c r="F957" s="52"/>
      <c r="G957" s="53"/>
      <c r="H957" s="52"/>
      <c r="I957" s="68"/>
      <c r="J957" s="58"/>
      <c r="K957" s="58"/>
      <c r="L957" s="52"/>
      <c r="M957" s="52"/>
      <c r="N957" s="52"/>
      <c r="O957" s="59"/>
      <c r="P957" s="60"/>
      <c r="Q957" s="52"/>
      <c r="R957" s="52"/>
      <c r="S957" s="61"/>
      <c r="T957" s="61"/>
      <c r="U957" s="61"/>
      <c r="V957" s="61"/>
      <c r="W957" s="61"/>
      <c r="X957" s="61"/>
      <c r="Y957" s="61"/>
      <c r="Z957" s="61"/>
      <c r="AA957" s="61"/>
      <c r="AB957" s="62"/>
      <c r="AC957" s="61"/>
      <c r="AD957" s="61"/>
      <c r="AE957" s="61"/>
      <c r="AF957" s="61"/>
      <c r="AG957" s="61"/>
      <c r="AH957" s="61"/>
      <c r="AI957" s="63"/>
      <c r="AJ957" s="63"/>
      <c r="AK957" s="63"/>
      <c r="AL957" s="63"/>
      <c r="AM957" s="63"/>
      <c r="AN957" s="63"/>
      <c r="AO957" s="63"/>
    </row>
    <row r="958" spans="1:41" ht="15">
      <c r="A958" s="52"/>
      <c r="B958" s="52"/>
      <c r="C958" s="52"/>
      <c r="D958" s="52"/>
      <c r="E958" s="52"/>
      <c r="F958" s="52"/>
      <c r="G958" s="53"/>
      <c r="H958" s="52"/>
      <c r="I958" s="68"/>
      <c r="J958" s="58"/>
      <c r="K958" s="58"/>
      <c r="L958" s="52"/>
      <c r="M958" s="52"/>
      <c r="N958" s="52"/>
      <c r="O958" s="59"/>
      <c r="P958" s="60"/>
      <c r="Q958" s="52"/>
      <c r="R958" s="52"/>
      <c r="S958" s="61"/>
      <c r="T958" s="61"/>
      <c r="U958" s="61"/>
      <c r="V958" s="61"/>
      <c r="W958" s="61"/>
      <c r="X958" s="61"/>
      <c r="Y958" s="61"/>
      <c r="Z958" s="61"/>
      <c r="AA958" s="61"/>
      <c r="AB958" s="62"/>
      <c r="AC958" s="61"/>
      <c r="AD958" s="61"/>
      <c r="AE958" s="61"/>
      <c r="AF958" s="61"/>
      <c r="AG958" s="61"/>
      <c r="AH958" s="61"/>
      <c r="AI958" s="63"/>
      <c r="AJ958" s="63"/>
      <c r="AK958" s="63"/>
      <c r="AL958" s="63"/>
      <c r="AM958" s="63"/>
      <c r="AN958" s="63"/>
      <c r="AO958" s="63"/>
    </row>
    <row r="959" spans="1:41" ht="15">
      <c r="A959" s="52"/>
      <c r="B959" s="52"/>
      <c r="C959" s="52"/>
      <c r="D959" s="52"/>
      <c r="E959" s="52"/>
      <c r="F959" s="52"/>
      <c r="G959" s="53"/>
      <c r="H959" s="52"/>
      <c r="I959" s="68"/>
      <c r="J959" s="58"/>
      <c r="K959" s="58"/>
      <c r="L959" s="52"/>
      <c r="M959" s="52"/>
      <c r="N959" s="52"/>
      <c r="O959" s="59"/>
      <c r="P959" s="60"/>
      <c r="Q959" s="52"/>
      <c r="R959" s="52"/>
      <c r="S959" s="61"/>
      <c r="T959" s="61"/>
      <c r="U959" s="61"/>
      <c r="V959" s="61"/>
      <c r="W959" s="61"/>
      <c r="X959" s="61"/>
      <c r="Y959" s="61"/>
      <c r="Z959" s="61"/>
      <c r="AA959" s="61"/>
      <c r="AB959" s="62"/>
      <c r="AC959" s="61"/>
      <c r="AD959" s="61"/>
      <c r="AE959" s="61"/>
      <c r="AF959" s="61"/>
      <c r="AG959" s="61"/>
      <c r="AH959" s="61"/>
      <c r="AI959" s="63"/>
      <c r="AJ959" s="63"/>
      <c r="AK959" s="63"/>
      <c r="AL959" s="63"/>
      <c r="AM959" s="63"/>
      <c r="AN959" s="63"/>
      <c r="AO959" s="63"/>
    </row>
    <row r="960" spans="1:41" ht="15">
      <c r="A960" s="52"/>
      <c r="B960" s="52"/>
      <c r="C960" s="52"/>
      <c r="D960" s="52"/>
      <c r="E960" s="52"/>
      <c r="F960" s="52"/>
      <c r="G960" s="53"/>
      <c r="H960" s="52"/>
      <c r="I960" s="68"/>
      <c r="J960" s="58"/>
      <c r="K960" s="58"/>
      <c r="L960" s="52"/>
      <c r="M960" s="52"/>
      <c r="N960" s="52"/>
      <c r="O960" s="59"/>
      <c r="P960" s="60"/>
      <c r="Q960" s="52"/>
      <c r="R960" s="52"/>
      <c r="S960" s="61"/>
      <c r="T960" s="61"/>
      <c r="U960" s="61"/>
      <c r="V960" s="61"/>
      <c r="W960" s="61"/>
      <c r="X960" s="61"/>
      <c r="Y960" s="61"/>
      <c r="Z960" s="61"/>
      <c r="AA960" s="61"/>
      <c r="AB960" s="62"/>
      <c r="AC960" s="61"/>
      <c r="AD960" s="61"/>
      <c r="AE960" s="61"/>
      <c r="AF960" s="61"/>
      <c r="AG960" s="61"/>
      <c r="AH960" s="61"/>
      <c r="AI960" s="63"/>
      <c r="AJ960" s="63"/>
      <c r="AK960" s="63"/>
      <c r="AL960" s="63"/>
      <c r="AM960" s="63"/>
      <c r="AN960" s="63"/>
      <c r="AO960" s="63"/>
    </row>
    <row r="961" spans="1:41" ht="15">
      <c r="A961" s="52"/>
      <c r="B961" s="52"/>
      <c r="C961" s="52"/>
      <c r="D961" s="52"/>
      <c r="E961" s="52"/>
      <c r="F961" s="52"/>
      <c r="G961" s="53"/>
      <c r="H961" s="52"/>
      <c r="I961" s="68"/>
      <c r="J961" s="58"/>
      <c r="K961" s="58"/>
      <c r="L961" s="52"/>
      <c r="M961" s="52"/>
      <c r="N961" s="52"/>
      <c r="O961" s="59"/>
      <c r="P961" s="60"/>
      <c r="Q961" s="52"/>
      <c r="R961" s="52"/>
      <c r="S961" s="61"/>
      <c r="T961" s="61"/>
      <c r="U961" s="61"/>
      <c r="V961" s="61"/>
      <c r="W961" s="61"/>
      <c r="X961" s="61"/>
      <c r="Y961" s="61"/>
      <c r="Z961" s="61"/>
      <c r="AA961" s="61"/>
      <c r="AB961" s="62"/>
      <c r="AC961" s="61"/>
      <c r="AD961" s="61"/>
      <c r="AE961" s="61"/>
      <c r="AF961" s="61"/>
      <c r="AG961" s="61"/>
      <c r="AH961" s="61"/>
      <c r="AI961" s="63"/>
      <c r="AJ961" s="63"/>
      <c r="AK961" s="63"/>
      <c r="AL961" s="63"/>
      <c r="AM961" s="63"/>
      <c r="AN961" s="63"/>
      <c r="AO961" s="63"/>
    </row>
    <row r="962" spans="1:41" ht="15">
      <c r="A962" s="52"/>
      <c r="B962" s="52"/>
      <c r="C962" s="52"/>
      <c r="D962" s="52"/>
      <c r="E962" s="52"/>
      <c r="F962" s="52"/>
      <c r="G962" s="53"/>
      <c r="H962" s="52"/>
      <c r="I962" s="68"/>
      <c r="J962" s="58"/>
      <c r="K962" s="58"/>
      <c r="L962" s="52"/>
      <c r="M962" s="52"/>
      <c r="N962" s="52"/>
      <c r="O962" s="59"/>
      <c r="P962" s="60"/>
      <c r="Q962" s="52"/>
      <c r="R962" s="52"/>
      <c r="S962" s="61"/>
      <c r="T962" s="61"/>
      <c r="U962" s="61"/>
      <c r="V962" s="61"/>
      <c r="W962" s="61"/>
      <c r="X962" s="61"/>
      <c r="Y962" s="61"/>
      <c r="Z962" s="61"/>
      <c r="AA962" s="61"/>
      <c r="AB962" s="62"/>
      <c r="AC962" s="61"/>
      <c r="AD962" s="61"/>
      <c r="AE962" s="61"/>
      <c r="AF962" s="61"/>
      <c r="AG962" s="61"/>
      <c r="AH962" s="61"/>
      <c r="AI962" s="63"/>
      <c r="AJ962" s="63"/>
      <c r="AK962" s="63"/>
      <c r="AL962" s="63"/>
      <c r="AM962" s="63"/>
      <c r="AN962" s="63"/>
      <c r="AO962" s="63"/>
    </row>
    <row r="963" spans="1:41" ht="15">
      <c r="A963" s="52"/>
      <c r="B963" s="52"/>
      <c r="C963" s="52"/>
      <c r="D963" s="52"/>
      <c r="E963" s="52"/>
      <c r="F963" s="52"/>
      <c r="G963" s="53"/>
      <c r="H963" s="52"/>
      <c r="I963" s="68"/>
      <c r="J963" s="58"/>
      <c r="K963" s="58"/>
      <c r="L963" s="52"/>
      <c r="M963" s="52"/>
      <c r="N963" s="52"/>
      <c r="O963" s="59"/>
      <c r="P963" s="60"/>
      <c r="Q963" s="52"/>
      <c r="R963" s="52"/>
      <c r="S963" s="61"/>
      <c r="T963" s="61"/>
      <c r="U963" s="61"/>
      <c r="V963" s="61"/>
      <c r="W963" s="61"/>
      <c r="X963" s="61"/>
      <c r="Y963" s="61"/>
      <c r="Z963" s="61"/>
      <c r="AA963" s="61"/>
      <c r="AB963" s="62"/>
      <c r="AC963" s="61"/>
      <c r="AD963" s="61"/>
      <c r="AE963" s="61"/>
      <c r="AF963" s="61"/>
      <c r="AG963" s="61"/>
      <c r="AH963" s="61"/>
      <c r="AI963" s="63"/>
      <c r="AJ963" s="63"/>
      <c r="AK963" s="63"/>
      <c r="AL963" s="63"/>
      <c r="AM963" s="63"/>
      <c r="AN963" s="63"/>
      <c r="AO963" s="63"/>
    </row>
    <row r="964" spans="1:41" ht="15">
      <c r="A964" s="52"/>
      <c r="B964" s="52"/>
      <c r="C964" s="52"/>
      <c r="D964" s="52"/>
      <c r="E964" s="52"/>
      <c r="F964" s="52"/>
      <c r="G964" s="53"/>
      <c r="H964" s="52"/>
      <c r="I964" s="68"/>
      <c r="J964" s="58"/>
      <c r="K964" s="58"/>
      <c r="L964" s="52"/>
      <c r="M964" s="52"/>
      <c r="N964" s="52"/>
      <c r="O964" s="59"/>
      <c r="P964" s="60"/>
      <c r="Q964" s="52"/>
      <c r="R964" s="52"/>
      <c r="S964" s="61"/>
      <c r="T964" s="61"/>
      <c r="U964" s="61"/>
      <c r="V964" s="61"/>
      <c r="W964" s="61"/>
      <c r="X964" s="61"/>
      <c r="Y964" s="61"/>
      <c r="Z964" s="61"/>
      <c r="AA964" s="61"/>
      <c r="AB964" s="62"/>
      <c r="AC964" s="61"/>
      <c r="AD964" s="61"/>
      <c r="AE964" s="61"/>
      <c r="AF964" s="61"/>
      <c r="AG964" s="61"/>
      <c r="AH964" s="61"/>
      <c r="AI964" s="63"/>
      <c r="AJ964" s="63"/>
      <c r="AK964" s="63"/>
      <c r="AL964" s="63"/>
      <c r="AM964" s="63"/>
      <c r="AN964" s="63"/>
      <c r="AO964" s="63"/>
    </row>
    <row r="965" spans="1:41" ht="15">
      <c r="A965" s="52"/>
      <c r="B965" s="52"/>
      <c r="C965" s="52"/>
      <c r="D965" s="52"/>
      <c r="E965" s="52"/>
      <c r="F965" s="52"/>
      <c r="G965" s="53"/>
      <c r="H965" s="52"/>
      <c r="I965" s="68"/>
      <c r="J965" s="58"/>
      <c r="K965" s="58"/>
      <c r="L965" s="52"/>
      <c r="M965" s="52"/>
      <c r="N965" s="52"/>
      <c r="O965" s="59"/>
      <c r="P965" s="60"/>
      <c r="Q965" s="52"/>
      <c r="R965" s="52"/>
      <c r="S965" s="61"/>
      <c r="T965" s="61"/>
      <c r="U965" s="61"/>
      <c r="V965" s="61"/>
      <c r="W965" s="61"/>
      <c r="X965" s="61"/>
      <c r="Y965" s="61"/>
      <c r="Z965" s="61"/>
      <c r="AA965" s="61"/>
      <c r="AB965" s="62"/>
      <c r="AC965" s="61"/>
      <c r="AD965" s="61"/>
      <c r="AE965" s="61"/>
      <c r="AF965" s="61"/>
      <c r="AG965" s="61"/>
      <c r="AH965" s="61"/>
      <c r="AI965" s="63"/>
      <c r="AJ965" s="63"/>
      <c r="AK965" s="63"/>
      <c r="AL965" s="63"/>
      <c r="AM965" s="63"/>
      <c r="AN965" s="63"/>
      <c r="AO965" s="63"/>
    </row>
    <row r="966" spans="1:41" ht="15">
      <c r="A966" s="52"/>
      <c r="B966" s="52"/>
      <c r="C966" s="52"/>
      <c r="D966" s="52"/>
      <c r="E966" s="52"/>
      <c r="F966" s="52"/>
      <c r="G966" s="53"/>
      <c r="H966" s="52"/>
      <c r="I966" s="68"/>
      <c r="J966" s="58"/>
      <c r="K966" s="58"/>
      <c r="L966" s="52"/>
      <c r="M966" s="52"/>
      <c r="N966" s="52"/>
      <c r="O966" s="59"/>
      <c r="P966" s="60"/>
      <c r="Q966" s="52"/>
      <c r="R966" s="52"/>
      <c r="S966" s="61"/>
      <c r="T966" s="61"/>
      <c r="U966" s="61"/>
      <c r="V966" s="61"/>
      <c r="W966" s="61"/>
      <c r="X966" s="61"/>
      <c r="Y966" s="61"/>
      <c r="Z966" s="61"/>
      <c r="AA966" s="61"/>
      <c r="AB966" s="62"/>
      <c r="AC966" s="61"/>
      <c r="AD966" s="61"/>
      <c r="AE966" s="61"/>
      <c r="AF966" s="61"/>
      <c r="AG966" s="61"/>
      <c r="AH966" s="61"/>
      <c r="AI966" s="63"/>
      <c r="AJ966" s="63"/>
      <c r="AK966" s="63"/>
      <c r="AL966" s="63"/>
      <c r="AM966" s="63"/>
      <c r="AN966" s="63"/>
      <c r="AO966" s="63"/>
    </row>
    <row r="967" spans="1:41" ht="15">
      <c r="A967" s="52"/>
      <c r="B967" s="52"/>
      <c r="C967" s="52"/>
      <c r="D967" s="52"/>
      <c r="E967" s="52"/>
      <c r="F967" s="52"/>
      <c r="G967" s="53"/>
      <c r="H967" s="52"/>
      <c r="I967" s="68"/>
      <c r="J967" s="58"/>
      <c r="K967" s="58"/>
      <c r="L967" s="52"/>
      <c r="M967" s="52"/>
      <c r="N967" s="52"/>
      <c r="O967" s="59"/>
      <c r="P967" s="60"/>
      <c r="Q967" s="52"/>
      <c r="R967" s="52"/>
      <c r="S967" s="61"/>
      <c r="T967" s="61"/>
      <c r="U967" s="61"/>
      <c r="V967" s="61"/>
      <c r="W967" s="61"/>
      <c r="X967" s="61"/>
      <c r="Y967" s="61"/>
      <c r="Z967" s="61"/>
      <c r="AA967" s="61"/>
      <c r="AB967" s="62"/>
      <c r="AC967" s="61"/>
      <c r="AD967" s="61"/>
      <c r="AE967" s="61"/>
      <c r="AF967" s="61"/>
      <c r="AG967" s="61"/>
      <c r="AH967" s="61"/>
      <c r="AI967" s="63"/>
      <c r="AJ967" s="63"/>
      <c r="AK967" s="63"/>
      <c r="AL967" s="63"/>
      <c r="AM967" s="63"/>
      <c r="AN967" s="63"/>
      <c r="AO967" s="63"/>
    </row>
    <row r="968" spans="1:41" ht="15">
      <c r="A968" s="52"/>
      <c r="B968" s="52"/>
      <c r="C968" s="52"/>
      <c r="D968" s="52"/>
      <c r="E968" s="52"/>
      <c r="F968" s="52"/>
      <c r="G968" s="53"/>
      <c r="H968" s="52"/>
      <c r="I968" s="68"/>
      <c r="J968" s="58"/>
      <c r="K968" s="58"/>
      <c r="L968" s="52"/>
      <c r="M968" s="52"/>
      <c r="N968" s="52"/>
      <c r="O968" s="59"/>
      <c r="P968" s="60"/>
      <c r="Q968" s="52"/>
      <c r="R968" s="52"/>
      <c r="S968" s="61"/>
      <c r="T968" s="61"/>
      <c r="U968" s="61"/>
      <c r="V968" s="61"/>
      <c r="W968" s="61"/>
      <c r="X968" s="61"/>
      <c r="Y968" s="61"/>
      <c r="Z968" s="61"/>
      <c r="AA968" s="61"/>
      <c r="AB968" s="62"/>
      <c r="AC968" s="61"/>
      <c r="AD968" s="61"/>
      <c r="AE968" s="61"/>
      <c r="AF968" s="61"/>
      <c r="AG968" s="61"/>
      <c r="AH968" s="61"/>
      <c r="AI968" s="63"/>
      <c r="AJ968" s="63"/>
      <c r="AK968" s="63"/>
      <c r="AL968" s="63"/>
      <c r="AM968" s="63"/>
      <c r="AN968" s="63"/>
      <c r="AO968" s="63"/>
    </row>
    <row r="969" spans="1:41" ht="15">
      <c r="A969" s="52"/>
      <c r="B969" s="52"/>
      <c r="C969" s="52"/>
      <c r="D969" s="52"/>
      <c r="E969" s="52"/>
      <c r="F969" s="52"/>
      <c r="G969" s="53"/>
      <c r="H969" s="52"/>
      <c r="I969" s="68"/>
      <c r="J969" s="58"/>
      <c r="K969" s="58"/>
      <c r="L969" s="52"/>
      <c r="M969" s="52"/>
      <c r="N969" s="52"/>
      <c r="O969" s="59"/>
      <c r="P969" s="60"/>
      <c r="Q969" s="52"/>
      <c r="R969" s="52"/>
      <c r="S969" s="61"/>
      <c r="T969" s="61"/>
      <c r="U969" s="61"/>
      <c r="V969" s="61"/>
      <c r="W969" s="61"/>
      <c r="X969" s="61"/>
      <c r="Y969" s="61"/>
      <c r="Z969" s="61"/>
      <c r="AA969" s="61"/>
      <c r="AB969" s="62"/>
      <c r="AC969" s="61"/>
      <c r="AD969" s="61"/>
      <c r="AE969" s="61"/>
      <c r="AF969" s="61"/>
      <c r="AG969" s="61"/>
      <c r="AH969" s="61"/>
      <c r="AI969" s="63"/>
      <c r="AJ969" s="63"/>
      <c r="AK969" s="63"/>
      <c r="AL969" s="63"/>
      <c r="AM969" s="63"/>
      <c r="AN969" s="63"/>
      <c r="AO969" s="63"/>
    </row>
    <row r="970" spans="1:41" ht="15">
      <c r="A970" s="52"/>
      <c r="B970" s="52"/>
      <c r="C970" s="52"/>
      <c r="D970" s="52"/>
      <c r="E970" s="52"/>
      <c r="F970" s="52"/>
      <c r="G970" s="53"/>
      <c r="H970" s="52"/>
      <c r="I970" s="68"/>
      <c r="J970" s="58"/>
      <c r="K970" s="58"/>
      <c r="L970" s="52"/>
      <c r="M970" s="52"/>
      <c r="N970" s="52"/>
      <c r="O970" s="59"/>
      <c r="P970" s="60"/>
      <c r="Q970" s="52"/>
      <c r="R970" s="52"/>
      <c r="S970" s="61"/>
      <c r="T970" s="61"/>
      <c r="U970" s="61"/>
      <c r="V970" s="61"/>
      <c r="W970" s="61"/>
      <c r="X970" s="61"/>
      <c r="Y970" s="61"/>
      <c r="Z970" s="61"/>
      <c r="AA970" s="61"/>
      <c r="AB970" s="62"/>
      <c r="AC970" s="61"/>
      <c r="AD970" s="61"/>
      <c r="AE970" s="61"/>
      <c r="AF970" s="61"/>
      <c r="AG970" s="61"/>
      <c r="AH970" s="61"/>
      <c r="AI970" s="63"/>
      <c r="AJ970" s="63"/>
      <c r="AK970" s="63"/>
      <c r="AL970" s="63"/>
      <c r="AM970" s="63"/>
      <c r="AN970" s="63"/>
      <c r="AO970" s="63"/>
    </row>
    <row r="971" spans="1:41" ht="15">
      <c r="A971" s="52"/>
      <c r="B971" s="52"/>
      <c r="C971" s="52"/>
      <c r="D971" s="52"/>
      <c r="E971" s="52"/>
      <c r="F971" s="52"/>
      <c r="G971" s="53"/>
      <c r="H971" s="52"/>
      <c r="I971" s="68"/>
      <c r="J971" s="58"/>
      <c r="K971" s="58"/>
      <c r="L971" s="52"/>
      <c r="M971" s="52"/>
      <c r="N971" s="52"/>
      <c r="O971" s="59"/>
      <c r="P971" s="60"/>
      <c r="Q971" s="52"/>
      <c r="R971" s="52"/>
      <c r="S971" s="61"/>
      <c r="T971" s="61"/>
      <c r="U971" s="61"/>
      <c r="V971" s="61"/>
      <c r="W971" s="61"/>
      <c r="X971" s="61"/>
      <c r="Y971" s="61"/>
      <c r="Z971" s="61"/>
      <c r="AA971" s="61"/>
      <c r="AB971" s="62"/>
      <c r="AC971" s="61"/>
      <c r="AD971" s="61"/>
      <c r="AE971" s="61"/>
      <c r="AF971" s="61"/>
      <c r="AG971" s="61"/>
      <c r="AH971" s="61"/>
      <c r="AI971" s="63"/>
      <c r="AJ971" s="63"/>
      <c r="AK971" s="63"/>
      <c r="AL971" s="63"/>
      <c r="AM971" s="63"/>
      <c r="AN971" s="63"/>
      <c r="AO971" s="63"/>
    </row>
    <row r="972" spans="1:41" ht="15">
      <c r="A972" s="52"/>
      <c r="B972" s="52"/>
      <c r="C972" s="52"/>
      <c r="D972" s="52"/>
      <c r="E972" s="52"/>
      <c r="F972" s="52"/>
      <c r="G972" s="53"/>
      <c r="H972" s="52"/>
      <c r="I972" s="68"/>
      <c r="J972" s="58"/>
      <c r="K972" s="58"/>
      <c r="L972" s="52"/>
      <c r="M972" s="52"/>
      <c r="N972" s="52"/>
      <c r="O972" s="59"/>
      <c r="P972" s="60"/>
      <c r="Q972" s="52"/>
      <c r="R972" s="52"/>
      <c r="S972" s="61"/>
      <c r="T972" s="61"/>
      <c r="U972" s="61"/>
      <c r="V972" s="61"/>
      <c r="W972" s="61"/>
      <c r="X972" s="61"/>
      <c r="Y972" s="61"/>
      <c r="Z972" s="61"/>
      <c r="AA972" s="61"/>
      <c r="AB972" s="62"/>
      <c r="AC972" s="61"/>
      <c r="AD972" s="61"/>
      <c r="AE972" s="61"/>
      <c r="AF972" s="61"/>
      <c r="AG972" s="61"/>
      <c r="AH972" s="61"/>
      <c r="AI972" s="63"/>
      <c r="AJ972" s="63"/>
      <c r="AK972" s="63"/>
      <c r="AL972" s="63"/>
      <c r="AM972" s="63"/>
      <c r="AN972" s="63"/>
      <c r="AO972" s="63"/>
    </row>
    <row r="973" spans="1:41" ht="15">
      <c r="A973" s="52"/>
      <c r="B973" s="52"/>
      <c r="C973" s="52"/>
      <c r="D973" s="52"/>
      <c r="E973" s="52"/>
      <c r="F973" s="52"/>
      <c r="G973" s="53"/>
      <c r="H973" s="52"/>
      <c r="I973" s="68"/>
      <c r="J973" s="58"/>
      <c r="K973" s="58"/>
      <c r="L973" s="52"/>
      <c r="M973" s="52"/>
      <c r="N973" s="52"/>
      <c r="O973" s="59"/>
      <c r="P973" s="60"/>
      <c r="Q973" s="52"/>
      <c r="R973" s="52"/>
      <c r="S973" s="61"/>
      <c r="T973" s="61"/>
      <c r="U973" s="61"/>
      <c r="V973" s="61"/>
      <c r="W973" s="61"/>
      <c r="X973" s="61"/>
      <c r="Y973" s="61"/>
      <c r="Z973" s="61"/>
      <c r="AA973" s="61"/>
      <c r="AB973" s="62"/>
      <c r="AC973" s="61"/>
      <c r="AD973" s="61"/>
      <c r="AE973" s="61"/>
      <c r="AF973" s="61"/>
      <c r="AG973" s="61"/>
      <c r="AH973" s="61"/>
      <c r="AI973" s="63"/>
      <c r="AJ973" s="63"/>
      <c r="AK973" s="63"/>
      <c r="AL973" s="63"/>
      <c r="AM973" s="63"/>
      <c r="AN973" s="63"/>
      <c r="AO973" s="63"/>
    </row>
    <row r="974" spans="1:41" ht="15">
      <c r="A974" s="52"/>
      <c r="B974" s="52"/>
      <c r="C974" s="52"/>
      <c r="D974" s="52"/>
      <c r="E974" s="52"/>
      <c r="F974" s="52"/>
      <c r="G974" s="53"/>
      <c r="H974" s="52"/>
      <c r="I974" s="68"/>
      <c r="J974" s="58"/>
      <c r="K974" s="58"/>
      <c r="L974" s="52"/>
      <c r="M974" s="52"/>
      <c r="N974" s="52"/>
      <c r="O974" s="59"/>
      <c r="P974" s="60"/>
      <c r="Q974" s="52"/>
      <c r="R974" s="52"/>
      <c r="S974" s="61"/>
      <c r="T974" s="61"/>
      <c r="U974" s="61"/>
      <c r="V974" s="61"/>
      <c r="W974" s="61"/>
      <c r="X974" s="61"/>
      <c r="Y974" s="61"/>
      <c r="Z974" s="61"/>
      <c r="AA974" s="61"/>
      <c r="AB974" s="62"/>
      <c r="AC974" s="61"/>
      <c r="AD974" s="61"/>
      <c r="AE974" s="61"/>
      <c r="AF974" s="61"/>
      <c r="AG974" s="61"/>
      <c r="AH974" s="61"/>
      <c r="AI974" s="63"/>
      <c r="AJ974" s="63"/>
      <c r="AK974" s="63"/>
      <c r="AL974" s="63"/>
      <c r="AM974" s="63"/>
      <c r="AN974" s="63"/>
      <c r="AO974" s="63"/>
    </row>
    <row r="975" spans="1:41" ht="15">
      <c r="A975" s="52"/>
      <c r="B975" s="52"/>
      <c r="C975" s="52"/>
      <c r="D975" s="52"/>
      <c r="E975" s="52"/>
      <c r="F975" s="52"/>
      <c r="G975" s="53"/>
      <c r="H975" s="52"/>
      <c r="I975" s="68"/>
      <c r="J975" s="58"/>
      <c r="K975" s="58"/>
      <c r="L975" s="52"/>
      <c r="M975" s="52"/>
      <c r="N975" s="52"/>
      <c r="O975" s="59"/>
      <c r="P975" s="60"/>
      <c r="Q975" s="52"/>
      <c r="R975" s="52"/>
      <c r="S975" s="61"/>
      <c r="T975" s="61"/>
      <c r="U975" s="61"/>
      <c r="V975" s="61"/>
      <c r="W975" s="61"/>
      <c r="X975" s="61"/>
      <c r="Y975" s="61"/>
      <c r="Z975" s="61"/>
      <c r="AA975" s="61"/>
      <c r="AB975" s="62"/>
      <c r="AC975" s="61"/>
      <c r="AD975" s="61"/>
      <c r="AE975" s="61"/>
      <c r="AF975" s="61"/>
      <c r="AG975" s="61"/>
      <c r="AH975" s="61"/>
      <c r="AI975" s="63"/>
      <c r="AJ975" s="63"/>
      <c r="AK975" s="63"/>
      <c r="AL975" s="63"/>
      <c r="AM975" s="63"/>
      <c r="AN975" s="63"/>
      <c r="AO975" s="63"/>
    </row>
    <row r="976" spans="1:41" ht="15">
      <c r="A976" s="52"/>
      <c r="B976" s="52"/>
      <c r="C976" s="52"/>
      <c r="D976" s="52"/>
      <c r="E976" s="52"/>
      <c r="F976" s="52"/>
      <c r="G976" s="53"/>
      <c r="H976" s="52"/>
      <c r="I976" s="68"/>
      <c r="J976" s="58"/>
      <c r="K976" s="58"/>
      <c r="L976" s="52"/>
      <c r="M976" s="52"/>
      <c r="N976" s="52"/>
      <c r="O976" s="59"/>
      <c r="P976" s="60"/>
      <c r="Q976" s="52"/>
      <c r="R976" s="52"/>
      <c r="S976" s="61"/>
      <c r="T976" s="61"/>
      <c r="U976" s="61"/>
      <c r="V976" s="61"/>
      <c r="W976" s="61"/>
      <c r="X976" s="61"/>
      <c r="Y976" s="61"/>
      <c r="Z976" s="61"/>
      <c r="AA976" s="61"/>
      <c r="AB976" s="62"/>
      <c r="AC976" s="61"/>
      <c r="AD976" s="61"/>
      <c r="AE976" s="61"/>
      <c r="AF976" s="61"/>
      <c r="AG976" s="61"/>
      <c r="AH976" s="61"/>
      <c r="AI976" s="63"/>
      <c r="AJ976" s="63"/>
      <c r="AK976" s="63"/>
      <c r="AL976" s="63"/>
      <c r="AM976" s="63"/>
      <c r="AN976" s="63"/>
      <c r="AO976" s="63"/>
    </row>
    <row r="977" spans="1:41" ht="15">
      <c r="A977" s="52"/>
      <c r="B977" s="52"/>
      <c r="C977" s="52"/>
      <c r="D977" s="52"/>
      <c r="E977" s="52"/>
      <c r="F977" s="52"/>
      <c r="G977" s="53"/>
      <c r="H977" s="52"/>
      <c r="I977" s="68"/>
      <c r="J977" s="58"/>
      <c r="K977" s="58"/>
      <c r="L977" s="52"/>
      <c r="M977" s="52"/>
      <c r="N977" s="52"/>
      <c r="O977" s="59"/>
      <c r="P977" s="60"/>
      <c r="Q977" s="52"/>
      <c r="R977" s="52"/>
      <c r="S977" s="61"/>
      <c r="T977" s="61"/>
      <c r="U977" s="61"/>
      <c r="V977" s="61"/>
      <c r="W977" s="61"/>
      <c r="X977" s="61"/>
      <c r="Y977" s="61"/>
      <c r="Z977" s="61"/>
      <c r="AA977" s="61"/>
      <c r="AB977" s="62"/>
      <c r="AC977" s="61"/>
      <c r="AD977" s="61"/>
      <c r="AE977" s="61"/>
      <c r="AF977" s="61"/>
      <c r="AG977" s="61"/>
      <c r="AH977" s="61"/>
      <c r="AI977" s="63"/>
      <c r="AJ977" s="63"/>
      <c r="AK977" s="63"/>
      <c r="AL977" s="63"/>
      <c r="AM977" s="63"/>
      <c r="AN977" s="63"/>
      <c r="AO977" s="63"/>
    </row>
    <row r="978" spans="1:41" ht="15">
      <c r="A978" s="52"/>
      <c r="B978" s="52"/>
      <c r="C978" s="52"/>
      <c r="D978" s="52"/>
      <c r="E978" s="52"/>
      <c r="F978" s="52"/>
      <c r="G978" s="53"/>
      <c r="H978" s="52"/>
      <c r="I978" s="68"/>
      <c r="J978" s="58"/>
      <c r="K978" s="58"/>
      <c r="L978" s="52"/>
      <c r="M978" s="52"/>
      <c r="N978" s="52"/>
      <c r="O978" s="59"/>
      <c r="P978" s="60"/>
      <c r="Q978" s="52"/>
      <c r="R978" s="52"/>
      <c r="S978" s="61"/>
      <c r="T978" s="61"/>
      <c r="U978" s="61"/>
      <c r="V978" s="61"/>
      <c r="W978" s="61"/>
      <c r="X978" s="61"/>
      <c r="Y978" s="61"/>
      <c r="Z978" s="61"/>
      <c r="AA978" s="61"/>
      <c r="AB978" s="62"/>
      <c r="AC978" s="61"/>
      <c r="AD978" s="61"/>
      <c r="AE978" s="61"/>
      <c r="AF978" s="61"/>
      <c r="AG978" s="61"/>
      <c r="AH978" s="61"/>
      <c r="AI978" s="63"/>
      <c r="AJ978" s="63"/>
      <c r="AK978" s="63"/>
      <c r="AL978" s="63"/>
      <c r="AM978" s="63"/>
      <c r="AN978" s="63"/>
      <c r="AO978" s="63"/>
    </row>
    <row r="979" spans="1:41" ht="15">
      <c r="A979" s="52"/>
      <c r="B979" s="52"/>
      <c r="C979" s="52"/>
      <c r="D979" s="52"/>
      <c r="E979" s="52"/>
      <c r="F979" s="52"/>
      <c r="G979" s="53"/>
      <c r="H979" s="52"/>
      <c r="I979" s="68"/>
      <c r="J979" s="58"/>
      <c r="K979" s="58"/>
      <c r="L979" s="52"/>
      <c r="M979" s="52"/>
      <c r="N979" s="52"/>
      <c r="O979" s="59"/>
      <c r="P979" s="60"/>
      <c r="Q979" s="52"/>
      <c r="R979" s="52"/>
      <c r="S979" s="61"/>
      <c r="T979" s="61"/>
      <c r="U979" s="61"/>
      <c r="V979" s="61"/>
      <c r="W979" s="61"/>
      <c r="X979" s="61"/>
      <c r="Y979" s="61"/>
      <c r="Z979" s="61"/>
      <c r="AA979" s="61"/>
      <c r="AB979" s="62"/>
      <c r="AC979" s="61"/>
      <c r="AD979" s="61"/>
      <c r="AE979" s="61"/>
      <c r="AF979" s="61"/>
      <c r="AG979" s="61"/>
      <c r="AH979" s="61"/>
      <c r="AI979" s="63"/>
      <c r="AJ979" s="63"/>
      <c r="AK979" s="63"/>
      <c r="AL979" s="63"/>
      <c r="AM979" s="63"/>
      <c r="AN979" s="63"/>
      <c r="AO979" s="63"/>
    </row>
    <row r="980" spans="1:41" ht="15">
      <c r="A980" s="52"/>
      <c r="B980" s="52"/>
      <c r="C980" s="52"/>
      <c r="D980" s="52"/>
      <c r="E980" s="52"/>
      <c r="F980" s="52"/>
      <c r="G980" s="53"/>
      <c r="H980" s="52"/>
      <c r="I980" s="68"/>
      <c r="J980" s="58"/>
      <c r="K980" s="58"/>
      <c r="L980" s="52"/>
      <c r="M980" s="52"/>
      <c r="N980" s="52"/>
      <c r="O980" s="59"/>
      <c r="P980" s="60"/>
      <c r="Q980" s="52"/>
      <c r="R980" s="52"/>
      <c r="S980" s="61"/>
      <c r="T980" s="61"/>
      <c r="U980" s="61"/>
      <c r="V980" s="61"/>
      <c r="W980" s="61"/>
      <c r="X980" s="61"/>
      <c r="Y980" s="61"/>
      <c r="Z980" s="61"/>
      <c r="AA980" s="61"/>
      <c r="AB980" s="62"/>
      <c r="AC980" s="61"/>
      <c r="AD980" s="61"/>
      <c r="AE980" s="61"/>
      <c r="AF980" s="61"/>
      <c r="AG980" s="61"/>
      <c r="AH980" s="61"/>
      <c r="AI980" s="63"/>
      <c r="AJ980" s="63"/>
      <c r="AK980" s="63"/>
      <c r="AL980" s="63"/>
      <c r="AM980" s="63"/>
      <c r="AN980" s="63"/>
      <c r="AO980" s="63"/>
    </row>
    <row r="981" spans="1:41" ht="15">
      <c r="A981" s="52"/>
      <c r="B981" s="52"/>
      <c r="C981" s="52"/>
      <c r="D981" s="52"/>
      <c r="E981" s="52"/>
      <c r="F981" s="52"/>
      <c r="G981" s="53"/>
      <c r="H981" s="52"/>
      <c r="I981" s="68"/>
      <c r="J981" s="58"/>
      <c r="K981" s="58"/>
      <c r="L981" s="52"/>
      <c r="M981" s="52"/>
      <c r="N981" s="52"/>
      <c r="O981" s="59"/>
      <c r="P981" s="60"/>
      <c r="Q981" s="52"/>
      <c r="R981" s="52"/>
      <c r="S981" s="61"/>
      <c r="T981" s="61"/>
      <c r="U981" s="61"/>
      <c r="V981" s="61"/>
      <c r="W981" s="61"/>
      <c r="X981" s="61"/>
      <c r="Y981" s="61"/>
      <c r="Z981" s="61"/>
      <c r="AA981" s="61"/>
      <c r="AB981" s="62"/>
      <c r="AC981" s="61"/>
      <c r="AD981" s="61"/>
      <c r="AE981" s="61"/>
      <c r="AF981" s="61"/>
      <c r="AG981" s="61"/>
      <c r="AH981" s="61"/>
      <c r="AI981" s="63"/>
      <c r="AJ981" s="63"/>
      <c r="AK981" s="63"/>
      <c r="AL981" s="63"/>
      <c r="AM981" s="63"/>
      <c r="AN981" s="63"/>
      <c r="AO981" s="63"/>
    </row>
    <row r="982" spans="1:41" ht="15">
      <c r="A982" s="52"/>
      <c r="B982" s="52"/>
      <c r="C982" s="52"/>
      <c r="D982" s="52"/>
      <c r="E982" s="52"/>
      <c r="F982" s="52"/>
      <c r="G982" s="53"/>
      <c r="H982" s="52"/>
      <c r="I982" s="68"/>
      <c r="J982" s="58"/>
      <c r="K982" s="58"/>
      <c r="L982" s="52"/>
      <c r="M982" s="52"/>
      <c r="N982" s="52"/>
      <c r="O982" s="59"/>
      <c r="P982" s="60"/>
      <c r="Q982" s="52"/>
      <c r="R982" s="52"/>
      <c r="S982" s="61"/>
      <c r="T982" s="61"/>
      <c r="U982" s="61"/>
      <c r="V982" s="61"/>
      <c r="W982" s="61"/>
      <c r="X982" s="61"/>
      <c r="Y982" s="61"/>
      <c r="Z982" s="61"/>
      <c r="AA982" s="61"/>
      <c r="AB982" s="62"/>
      <c r="AC982" s="61"/>
      <c r="AD982" s="61"/>
      <c r="AE982" s="61"/>
      <c r="AF982" s="61"/>
      <c r="AG982" s="61"/>
      <c r="AH982" s="61"/>
      <c r="AI982" s="63"/>
      <c r="AJ982" s="63"/>
      <c r="AK982" s="63"/>
      <c r="AL982" s="63"/>
      <c r="AM982" s="63"/>
      <c r="AN982" s="63"/>
      <c r="AO982" s="63"/>
    </row>
    <row r="983" spans="1:41" ht="15">
      <c r="A983" s="52"/>
      <c r="B983" s="52"/>
      <c r="C983" s="52"/>
      <c r="D983" s="52"/>
      <c r="E983" s="52"/>
      <c r="F983" s="52"/>
      <c r="G983" s="53"/>
      <c r="H983" s="52"/>
      <c r="I983" s="68"/>
      <c r="J983" s="58"/>
      <c r="K983" s="58"/>
      <c r="L983" s="52"/>
      <c r="M983" s="52"/>
      <c r="N983" s="52"/>
      <c r="O983" s="59"/>
      <c r="P983" s="60"/>
      <c r="Q983" s="52"/>
      <c r="R983" s="52"/>
      <c r="S983" s="61"/>
      <c r="T983" s="61"/>
      <c r="U983" s="61"/>
      <c r="V983" s="61"/>
      <c r="W983" s="61"/>
      <c r="X983" s="61"/>
      <c r="Y983" s="61"/>
      <c r="Z983" s="61"/>
      <c r="AA983" s="61"/>
      <c r="AB983" s="62"/>
      <c r="AC983" s="61"/>
      <c r="AD983" s="61"/>
      <c r="AE983" s="61"/>
      <c r="AF983" s="61"/>
      <c r="AG983" s="61"/>
      <c r="AH983" s="61"/>
      <c r="AI983" s="63"/>
      <c r="AJ983" s="63"/>
      <c r="AK983" s="63"/>
      <c r="AL983" s="63"/>
      <c r="AM983" s="63"/>
      <c r="AN983" s="63"/>
      <c r="AO983" s="63"/>
    </row>
    <row r="984" spans="1:41" ht="15">
      <c r="A984" s="52"/>
      <c r="B984" s="52"/>
      <c r="C984" s="52"/>
      <c r="D984" s="52"/>
      <c r="E984" s="52"/>
      <c r="F984" s="52"/>
      <c r="G984" s="53"/>
      <c r="H984" s="52"/>
      <c r="I984" s="68"/>
      <c r="J984" s="58"/>
      <c r="K984" s="58"/>
      <c r="L984" s="52"/>
      <c r="M984" s="52"/>
      <c r="N984" s="52"/>
      <c r="O984" s="59"/>
      <c r="P984" s="60"/>
      <c r="Q984" s="52"/>
      <c r="R984" s="52"/>
      <c r="S984" s="61"/>
      <c r="T984" s="61"/>
      <c r="U984" s="61"/>
      <c r="V984" s="61"/>
      <c r="W984" s="61"/>
      <c r="X984" s="61"/>
      <c r="Y984" s="61"/>
      <c r="Z984" s="61"/>
      <c r="AA984" s="61"/>
      <c r="AB984" s="62"/>
      <c r="AC984" s="61"/>
      <c r="AD984" s="61"/>
      <c r="AE984" s="61"/>
      <c r="AF984" s="61"/>
      <c r="AG984" s="61"/>
      <c r="AH984" s="61"/>
      <c r="AI984" s="63"/>
      <c r="AJ984" s="63"/>
      <c r="AK984" s="63"/>
      <c r="AL984" s="63"/>
      <c r="AM984" s="63"/>
      <c r="AN984" s="63"/>
      <c r="AO984" s="63"/>
    </row>
    <row r="985" spans="1:41" ht="15">
      <c r="A985" s="52"/>
      <c r="B985" s="52"/>
      <c r="C985" s="52"/>
      <c r="D985" s="52"/>
      <c r="E985" s="52"/>
      <c r="F985" s="52"/>
      <c r="G985" s="53"/>
      <c r="H985" s="52"/>
      <c r="I985" s="68"/>
      <c r="J985" s="58"/>
      <c r="K985" s="58"/>
      <c r="L985" s="52"/>
      <c r="M985" s="52"/>
      <c r="N985" s="52"/>
      <c r="O985" s="59"/>
      <c r="P985" s="60"/>
      <c r="Q985" s="52"/>
      <c r="R985" s="52"/>
      <c r="S985" s="61"/>
      <c r="T985" s="61"/>
      <c r="U985" s="61"/>
      <c r="V985" s="61"/>
      <c r="W985" s="61"/>
      <c r="X985" s="61"/>
      <c r="Y985" s="61"/>
      <c r="Z985" s="61"/>
      <c r="AA985" s="61"/>
      <c r="AB985" s="62"/>
      <c r="AC985" s="61"/>
      <c r="AD985" s="61"/>
      <c r="AE985" s="61"/>
      <c r="AF985" s="61"/>
      <c r="AG985" s="61"/>
      <c r="AH985" s="61"/>
      <c r="AI985" s="63"/>
      <c r="AJ985" s="63"/>
      <c r="AK985" s="63"/>
      <c r="AL985" s="63"/>
      <c r="AM985" s="63"/>
      <c r="AN985" s="63"/>
      <c r="AO985" s="63"/>
    </row>
    <row r="986" spans="1:41" ht="15">
      <c r="A986" s="52"/>
      <c r="B986" s="52"/>
      <c r="C986" s="52"/>
      <c r="D986" s="52"/>
      <c r="E986" s="52"/>
      <c r="F986" s="52"/>
      <c r="G986" s="53"/>
      <c r="H986" s="52"/>
      <c r="I986" s="68"/>
      <c r="J986" s="58"/>
      <c r="K986" s="58"/>
      <c r="L986" s="52"/>
      <c r="M986" s="52"/>
      <c r="N986" s="52"/>
      <c r="O986" s="59"/>
      <c r="P986" s="60"/>
      <c r="Q986" s="52"/>
      <c r="R986" s="52"/>
      <c r="S986" s="61"/>
      <c r="T986" s="61"/>
      <c r="U986" s="61"/>
      <c r="V986" s="61"/>
      <c r="W986" s="61"/>
      <c r="X986" s="61"/>
      <c r="Y986" s="61"/>
      <c r="Z986" s="61"/>
      <c r="AA986" s="61"/>
      <c r="AB986" s="62"/>
      <c r="AC986" s="61"/>
      <c r="AD986" s="61"/>
      <c r="AE986" s="61"/>
      <c r="AF986" s="61"/>
      <c r="AG986" s="61"/>
      <c r="AH986" s="61"/>
      <c r="AI986" s="63"/>
      <c r="AJ986" s="63"/>
      <c r="AK986" s="63"/>
      <c r="AL986" s="63"/>
      <c r="AM986" s="63"/>
      <c r="AN986" s="63"/>
      <c r="AO986" s="63"/>
    </row>
    <row r="987" spans="1:41" ht="15">
      <c r="A987" s="52"/>
      <c r="B987" s="52"/>
      <c r="C987" s="52"/>
      <c r="D987" s="52"/>
      <c r="E987" s="52"/>
      <c r="F987" s="52"/>
      <c r="G987" s="53"/>
      <c r="H987" s="52"/>
      <c r="I987" s="68"/>
      <c r="J987" s="58"/>
      <c r="K987" s="58"/>
      <c r="L987" s="52"/>
      <c r="M987" s="52"/>
      <c r="N987" s="52"/>
      <c r="O987" s="59"/>
      <c r="P987" s="60"/>
      <c r="Q987" s="52"/>
      <c r="R987" s="52"/>
      <c r="S987" s="61"/>
      <c r="T987" s="61"/>
      <c r="U987" s="61"/>
      <c r="V987" s="61"/>
      <c r="W987" s="61"/>
      <c r="X987" s="61"/>
      <c r="Y987" s="61"/>
      <c r="Z987" s="61"/>
      <c r="AA987" s="61"/>
      <c r="AB987" s="62"/>
      <c r="AC987" s="61"/>
      <c r="AD987" s="61"/>
      <c r="AE987" s="61"/>
      <c r="AF987" s="61"/>
      <c r="AG987" s="61"/>
      <c r="AH987" s="61"/>
      <c r="AI987" s="63"/>
      <c r="AJ987" s="63"/>
      <c r="AK987" s="63"/>
      <c r="AL987" s="63"/>
      <c r="AM987" s="63"/>
      <c r="AN987" s="63"/>
      <c r="AO987" s="63"/>
    </row>
    <row r="988" spans="1:41" ht="15">
      <c r="A988" s="52"/>
      <c r="B988" s="52"/>
      <c r="C988" s="52"/>
      <c r="D988" s="52"/>
      <c r="E988" s="52"/>
      <c r="F988" s="52"/>
      <c r="G988" s="53"/>
      <c r="H988" s="52"/>
      <c r="I988" s="68"/>
      <c r="J988" s="58"/>
      <c r="K988" s="58"/>
      <c r="L988" s="52"/>
      <c r="M988" s="52"/>
      <c r="N988" s="52"/>
      <c r="O988" s="59"/>
      <c r="P988" s="60"/>
      <c r="Q988" s="52"/>
      <c r="R988" s="52"/>
      <c r="S988" s="61"/>
      <c r="T988" s="61"/>
      <c r="U988" s="61"/>
      <c r="V988" s="61"/>
      <c r="W988" s="61"/>
      <c r="X988" s="61"/>
      <c r="Y988" s="61"/>
      <c r="Z988" s="61"/>
      <c r="AA988" s="61"/>
      <c r="AB988" s="62"/>
      <c r="AC988" s="61"/>
      <c r="AD988" s="61"/>
      <c r="AE988" s="61"/>
      <c r="AF988" s="61"/>
      <c r="AG988" s="61"/>
      <c r="AH988" s="61"/>
      <c r="AI988" s="63"/>
      <c r="AJ988" s="63"/>
      <c r="AK988" s="63"/>
      <c r="AL988" s="63"/>
      <c r="AM988" s="63"/>
      <c r="AN988" s="63"/>
      <c r="AO988" s="63"/>
    </row>
    <row r="989" spans="1:41" ht="15">
      <c r="A989" s="52"/>
      <c r="B989" s="52"/>
      <c r="C989" s="52"/>
      <c r="D989" s="52"/>
      <c r="E989" s="52"/>
      <c r="F989" s="52"/>
      <c r="G989" s="53"/>
      <c r="H989" s="52"/>
      <c r="I989" s="68"/>
      <c r="J989" s="58"/>
      <c r="K989" s="58"/>
      <c r="L989" s="52"/>
      <c r="M989" s="52"/>
      <c r="N989" s="52"/>
      <c r="O989" s="59"/>
      <c r="P989" s="60"/>
      <c r="Q989" s="52"/>
      <c r="R989" s="52"/>
      <c r="S989" s="61"/>
      <c r="T989" s="61"/>
      <c r="U989" s="61"/>
      <c r="V989" s="61"/>
      <c r="W989" s="61"/>
      <c r="X989" s="61"/>
      <c r="Y989" s="61"/>
      <c r="Z989" s="61"/>
      <c r="AA989" s="61"/>
      <c r="AB989" s="62"/>
      <c r="AC989" s="61"/>
      <c r="AD989" s="61"/>
      <c r="AE989" s="61"/>
      <c r="AF989" s="61"/>
      <c r="AG989" s="61"/>
      <c r="AH989" s="61"/>
      <c r="AI989" s="63"/>
      <c r="AJ989" s="63"/>
      <c r="AK989" s="63"/>
      <c r="AL989" s="63"/>
      <c r="AM989" s="63"/>
      <c r="AN989" s="63"/>
      <c r="AO989" s="63"/>
    </row>
    <row r="990" spans="1:41" ht="15">
      <c r="A990" s="52"/>
      <c r="B990" s="52"/>
      <c r="C990" s="52"/>
      <c r="D990" s="52"/>
      <c r="E990" s="52"/>
      <c r="F990" s="52"/>
      <c r="G990" s="53"/>
      <c r="H990" s="52"/>
      <c r="I990" s="68"/>
      <c r="J990" s="58"/>
      <c r="K990" s="58"/>
      <c r="L990" s="52"/>
      <c r="M990" s="52"/>
      <c r="N990" s="52"/>
      <c r="O990" s="59"/>
      <c r="P990" s="60"/>
      <c r="Q990" s="52"/>
      <c r="R990" s="52"/>
      <c r="S990" s="61"/>
      <c r="T990" s="61"/>
      <c r="U990" s="61"/>
      <c r="V990" s="61"/>
      <c r="W990" s="61"/>
      <c r="X990" s="61"/>
      <c r="Y990" s="61"/>
      <c r="Z990" s="61"/>
      <c r="AA990" s="61"/>
      <c r="AB990" s="62"/>
      <c r="AC990" s="61"/>
      <c r="AD990" s="61"/>
      <c r="AE990" s="61"/>
      <c r="AF990" s="61"/>
      <c r="AG990" s="61"/>
      <c r="AH990" s="61"/>
      <c r="AI990" s="63"/>
      <c r="AJ990" s="63"/>
      <c r="AK990" s="63"/>
      <c r="AL990" s="63"/>
      <c r="AM990" s="63"/>
      <c r="AN990" s="63"/>
      <c r="AO990" s="63"/>
    </row>
    <row r="991" spans="1:41" ht="15">
      <c r="A991" s="52"/>
      <c r="B991" s="52"/>
      <c r="C991" s="52"/>
      <c r="D991" s="52"/>
      <c r="E991" s="52"/>
      <c r="F991" s="52"/>
      <c r="G991" s="53"/>
      <c r="H991" s="52"/>
      <c r="I991" s="68"/>
      <c r="J991" s="58"/>
      <c r="K991" s="58"/>
      <c r="L991" s="52"/>
      <c r="M991" s="52"/>
      <c r="N991" s="52"/>
      <c r="O991" s="59"/>
      <c r="P991" s="60"/>
      <c r="Q991" s="52"/>
      <c r="R991" s="52"/>
      <c r="S991" s="61"/>
      <c r="T991" s="61"/>
      <c r="U991" s="61"/>
      <c r="V991" s="61"/>
      <c r="W991" s="61"/>
      <c r="X991" s="61"/>
      <c r="Y991" s="61"/>
      <c r="Z991" s="61"/>
      <c r="AA991" s="61"/>
      <c r="AB991" s="62"/>
      <c r="AC991" s="61"/>
      <c r="AD991" s="61"/>
      <c r="AE991" s="61"/>
      <c r="AF991" s="61"/>
      <c r="AG991" s="61"/>
      <c r="AH991" s="61"/>
      <c r="AI991" s="63"/>
      <c r="AJ991" s="63"/>
      <c r="AK991" s="63"/>
      <c r="AL991" s="63"/>
      <c r="AM991" s="63"/>
      <c r="AN991" s="63"/>
      <c r="AO991" s="63"/>
    </row>
    <row r="992" spans="1:41" ht="15">
      <c r="A992" s="52"/>
      <c r="B992" s="52"/>
      <c r="C992" s="52"/>
      <c r="D992" s="52"/>
      <c r="E992" s="52"/>
      <c r="F992" s="52"/>
      <c r="G992" s="53"/>
      <c r="H992" s="52"/>
      <c r="I992" s="68"/>
      <c r="J992" s="58"/>
      <c r="K992" s="58"/>
      <c r="L992" s="52"/>
      <c r="M992" s="52"/>
      <c r="N992" s="52"/>
      <c r="O992" s="59"/>
      <c r="P992" s="60"/>
      <c r="Q992" s="52"/>
      <c r="R992" s="52"/>
      <c r="S992" s="61"/>
      <c r="T992" s="61"/>
      <c r="U992" s="61"/>
      <c r="V992" s="61"/>
      <c r="W992" s="61"/>
      <c r="X992" s="61"/>
      <c r="Y992" s="61"/>
      <c r="Z992" s="61"/>
      <c r="AA992" s="61"/>
      <c r="AB992" s="62"/>
      <c r="AC992" s="61"/>
      <c r="AD992" s="61"/>
      <c r="AE992" s="61"/>
      <c r="AF992" s="61"/>
      <c r="AG992" s="61"/>
      <c r="AH992" s="61"/>
      <c r="AI992" s="63"/>
      <c r="AJ992" s="63"/>
      <c r="AK992" s="63"/>
      <c r="AL992" s="63"/>
      <c r="AM992" s="63"/>
      <c r="AN992" s="63"/>
      <c r="AO992" s="63"/>
    </row>
    <row r="993" spans="1:41" ht="15">
      <c r="A993" s="52"/>
      <c r="B993" s="52"/>
      <c r="C993" s="52"/>
      <c r="D993" s="52"/>
      <c r="E993" s="52"/>
      <c r="F993" s="52"/>
      <c r="G993" s="53"/>
      <c r="H993" s="52"/>
      <c r="I993" s="68"/>
      <c r="J993" s="58"/>
      <c r="K993" s="58"/>
      <c r="L993" s="52"/>
      <c r="M993" s="52"/>
      <c r="N993" s="52"/>
      <c r="O993" s="59"/>
      <c r="P993" s="60"/>
      <c r="Q993" s="52"/>
      <c r="R993" s="52"/>
      <c r="S993" s="61"/>
      <c r="T993" s="61"/>
      <c r="U993" s="61"/>
      <c r="V993" s="61"/>
      <c r="W993" s="61"/>
      <c r="X993" s="61"/>
      <c r="Y993" s="61"/>
      <c r="Z993" s="61"/>
      <c r="AA993" s="61"/>
      <c r="AB993" s="62"/>
      <c r="AC993" s="61"/>
      <c r="AD993" s="61"/>
      <c r="AE993" s="61"/>
      <c r="AF993" s="61"/>
      <c r="AG993" s="61"/>
      <c r="AH993" s="61"/>
      <c r="AI993" s="63"/>
      <c r="AJ993" s="63"/>
      <c r="AK993" s="63"/>
      <c r="AL993" s="63"/>
      <c r="AM993" s="63"/>
      <c r="AN993" s="63"/>
      <c r="AO993" s="63"/>
    </row>
    <row r="994" spans="1:41" ht="15">
      <c r="A994" s="52"/>
      <c r="B994" s="52"/>
      <c r="C994" s="52"/>
      <c r="D994" s="52"/>
      <c r="E994" s="52"/>
      <c r="F994" s="52"/>
      <c r="G994" s="53"/>
      <c r="H994" s="52"/>
      <c r="I994" s="68"/>
      <c r="J994" s="58"/>
      <c r="K994" s="58"/>
      <c r="L994" s="52"/>
      <c r="M994" s="52"/>
      <c r="N994" s="52"/>
      <c r="O994" s="59"/>
      <c r="P994" s="60"/>
      <c r="Q994" s="52"/>
      <c r="R994" s="52"/>
      <c r="S994" s="61"/>
      <c r="T994" s="61"/>
      <c r="U994" s="61"/>
      <c r="V994" s="61"/>
      <c r="W994" s="61"/>
      <c r="X994" s="61"/>
      <c r="Y994" s="61"/>
      <c r="Z994" s="61"/>
      <c r="AA994" s="61"/>
      <c r="AB994" s="62"/>
      <c r="AC994" s="61"/>
      <c r="AD994" s="61"/>
      <c r="AE994" s="61"/>
      <c r="AF994" s="61"/>
      <c r="AG994" s="61"/>
      <c r="AH994" s="61"/>
      <c r="AI994" s="63"/>
      <c r="AJ994" s="63"/>
      <c r="AK994" s="63"/>
      <c r="AL994" s="63"/>
      <c r="AM994" s="63"/>
      <c r="AN994" s="63"/>
      <c r="AO994" s="63"/>
    </row>
    <row r="995" spans="1:41" ht="15">
      <c r="A995" s="52"/>
      <c r="B995" s="52"/>
      <c r="C995" s="52"/>
      <c r="D995" s="52"/>
      <c r="E995" s="52"/>
      <c r="F995" s="52"/>
      <c r="G995" s="53"/>
      <c r="H995" s="52"/>
      <c r="I995" s="68"/>
      <c r="J995" s="58"/>
      <c r="K995" s="58"/>
      <c r="L995" s="52"/>
      <c r="M995" s="52"/>
      <c r="N995" s="52"/>
      <c r="O995" s="59"/>
      <c r="P995" s="60"/>
      <c r="Q995" s="52"/>
      <c r="R995" s="52"/>
      <c r="S995" s="61"/>
      <c r="T995" s="61"/>
      <c r="U995" s="61"/>
      <c r="V995" s="61"/>
      <c r="W995" s="61"/>
      <c r="X995" s="61"/>
      <c r="Y995" s="61"/>
      <c r="Z995" s="61"/>
      <c r="AA995" s="61"/>
      <c r="AB995" s="62"/>
      <c r="AC995" s="61"/>
      <c r="AD995" s="61"/>
      <c r="AE995" s="61"/>
      <c r="AF995" s="61"/>
      <c r="AG995" s="61"/>
      <c r="AH995" s="61"/>
      <c r="AI995" s="63"/>
      <c r="AJ995" s="63"/>
      <c r="AK995" s="63"/>
      <c r="AL995" s="63"/>
      <c r="AM995" s="63"/>
      <c r="AN995" s="63"/>
      <c r="AO995" s="63"/>
    </row>
    <row r="996" spans="1:41" ht="15">
      <c r="A996" s="52"/>
      <c r="B996" s="52"/>
      <c r="C996" s="52"/>
      <c r="D996" s="52"/>
      <c r="E996" s="52"/>
      <c r="F996" s="52"/>
      <c r="G996" s="53"/>
      <c r="H996" s="52"/>
      <c r="I996" s="68"/>
      <c r="J996" s="58"/>
      <c r="K996" s="58"/>
      <c r="L996" s="52"/>
      <c r="M996" s="52"/>
      <c r="N996" s="52"/>
      <c r="O996" s="59"/>
      <c r="P996" s="60"/>
      <c r="Q996" s="52"/>
      <c r="R996" s="52"/>
      <c r="S996" s="61"/>
      <c r="T996" s="61"/>
      <c r="U996" s="61"/>
      <c r="V996" s="61"/>
      <c r="W996" s="61"/>
      <c r="X996" s="61"/>
      <c r="Y996" s="61"/>
      <c r="Z996" s="61"/>
      <c r="AA996" s="61"/>
      <c r="AB996" s="62"/>
      <c r="AC996" s="61"/>
      <c r="AD996" s="61"/>
      <c r="AE996" s="61"/>
      <c r="AF996" s="61"/>
      <c r="AG996" s="61"/>
      <c r="AH996" s="61"/>
      <c r="AI996" s="63"/>
      <c r="AJ996" s="63"/>
      <c r="AK996" s="63"/>
      <c r="AL996" s="63"/>
      <c r="AM996" s="63"/>
      <c r="AN996" s="63"/>
      <c r="AO996" s="63"/>
    </row>
    <row r="997" spans="1:41" ht="15">
      <c r="A997" s="52"/>
      <c r="B997" s="52"/>
      <c r="C997" s="52"/>
      <c r="D997" s="52"/>
      <c r="E997" s="52"/>
      <c r="F997" s="52"/>
      <c r="G997" s="53"/>
      <c r="H997" s="52"/>
      <c r="I997" s="68"/>
      <c r="J997" s="58"/>
      <c r="K997" s="58"/>
      <c r="L997" s="52"/>
      <c r="M997" s="52"/>
      <c r="N997" s="52"/>
      <c r="O997" s="59"/>
      <c r="P997" s="60"/>
      <c r="Q997" s="52"/>
      <c r="R997" s="52"/>
      <c r="S997" s="61"/>
      <c r="T997" s="61"/>
      <c r="U997" s="61"/>
      <c r="V997" s="61"/>
      <c r="W997" s="61"/>
      <c r="X997" s="61"/>
      <c r="Y997" s="61"/>
      <c r="Z997" s="61"/>
      <c r="AA997" s="61"/>
      <c r="AB997" s="62"/>
      <c r="AC997" s="61"/>
      <c r="AD997" s="61"/>
      <c r="AE997" s="61"/>
      <c r="AF997" s="61"/>
      <c r="AG997" s="61"/>
      <c r="AH997" s="61"/>
      <c r="AI997" s="63"/>
      <c r="AJ997" s="63"/>
      <c r="AK997" s="63"/>
      <c r="AL997" s="63"/>
      <c r="AM997" s="63"/>
      <c r="AN997" s="63"/>
      <c r="AO997" s="63"/>
    </row>
    <row r="998" spans="1:41" ht="15">
      <c r="A998" s="52"/>
      <c r="B998" s="52"/>
      <c r="C998" s="52"/>
      <c r="D998" s="52"/>
      <c r="E998" s="52"/>
      <c r="F998" s="52"/>
      <c r="G998" s="53"/>
      <c r="H998" s="52"/>
      <c r="I998" s="68"/>
      <c r="J998" s="58"/>
      <c r="K998" s="58"/>
      <c r="L998" s="52"/>
      <c r="M998" s="52"/>
      <c r="N998" s="52"/>
      <c r="O998" s="59"/>
      <c r="P998" s="60"/>
      <c r="Q998" s="52"/>
      <c r="R998" s="52"/>
      <c r="S998" s="61"/>
      <c r="T998" s="61"/>
      <c r="U998" s="61"/>
      <c r="V998" s="61"/>
      <c r="W998" s="61"/>
      <c r="X998" s="61"/>
      <c r="Y998" s="61"/>
      <c r="Z998" s="61"/>
      <c r="AA998" s="61"/>
      <c r="AB998" s="62"/>
      <c r="AC998" s="61"/>
      <c r="AD998" s="61"/>
      <c r="AE998" s="61"/>
      <c r="AF998" s="61"/>
      <c r="AG998" s="61"/>
      <c r="AH998" s="61"/>
      <c r="AI998" s="63"/>
      <c r="AJ998" s="63"/>
      <c r="AK998" s="63"/>
      <c r="AL998" s="63"/>
      <c r="AM998" s="63"/>
      <c r="AN998" s="63"/>
      <c r="AO998" s="63"/>
    </row>
    <row r="999" spans="1:41" ht="15">
      <c r="A999" s="52"/>
      <c r="B999" s="52"/>
      <c r="C999" s="52"/>
      <c r="D999" s="52"/>
      <c r="E999" s="52"/>
      <c r="F999" s="52"/>
      <c r="G999" s="53"/>
      <c r="H999" s="52"/>
      <c r="I999" s="68"/>
      <c r="J999" s="58"/>
      <c r="K999" s="58"/>
      <c r="L999" s="52"/>
      <c r="M999" s="52"/>
      <c r="N999" s="52"/>
      <c r="O999" s="59"/>
      <c r="P999" s="60"/>
      <c r="Q999" s="52"/>
      <c r="R999" s="52"/>
      <c r="S999" s="61"/>
      <c r="T999" s="61"/>
      <c r="U999" s="61"/>
      <c r="V999" s="61"/>
      <c r="W999" s="61"/>
      <c r="X999" s="61"/>
      <c r="Y999" s="61"/>
      <c r="Z999" s="61"/>
      <c r="AA999" s="61"/>
      <c r="AB999" s="62"/>
      <c r="AC999" s="61"/>
      <c r="AD999" s="61"/>
      <c r="AE999" s="61"/>
      <c r="AF999" s="61"/>
      <c r="AG999" s="61"/>
      <c r="AH999" s="61"/>
      <c r="AI999" s="63"/>
      <c r="AJ999" s="63"/>
      <c r="AK999" s="63"/>
      <c r="AL999" s="63"/>
      <c r="AM999" s="63"/>
      <c r="AN999" s="63"/>
      <c r="AO999" s="63"/>
    </row>
    <row r="1000" spans="1:41" ht="15">
      <c r="A1000" s="52"/>
      <c r="B1000" s="52"/>
      <c r="C1000" s="52"/>
      <c r="D1000" s="52"/>
      <c r="E1000" s="52"/>
      <c r="F1000" s="52"/>
      <c r="G1000" s="53"/>
      <c r="H1000" s="52"/>
      <c r="I1000" s="68"/>
      <c r="J1000" s="58"/>
      <c r="K1000" s="58"/>
      <c r="L1000" s="52"/>
      <c r="M1000" s="52"/>
      <c r="N1000" s="52"/>
      <c r="O1000" s="59"/>
      <c r="P1000" s="60"/>
      <c r="Q1000" s="52"/>
      <c r="R1000" s="52"/>
      <c r="S1000" s="61"/>
      <c r="T1000" s="61"/>
      <c r="U1000" s="61"/>
      <c r="V1000" s="61"/>
      <c r="W1000" s="61"/>
      <c r="X1000" s="61"/>
      <c r="Y1000" s="61"/>
      <c r="Z1000" s="61"/>
      <c r="AA1000" s="61"/>
      <c r="AB1000" s="62"/>
      <c r="AC1000" s="61"/>
      <c r="AD1000" s="61"/>
      <c r="AE1000" s="61"/>
      <c r="AF1000" s="61"/>
      <c r="AG1000" s="61"/>
      <c r="AH1000" s="61"/>
      <c r="AI1000" s="63"/>
      <c r="AJ1000" s="63"/>
      <c r="AK1000" s="63"/>
      <c r="AL1000" s="63"/>
      <c r="AM1000" s="63"/>
      <c r="AN1000" s="63"/>
      <c r="AO1000" s="63"/>
    </row>
    <row r="1001" spans="1:41" ht="15">
      <c r="A1001" s="52"/>
      <c r="B1001" s="52"/>
      <c r="C1001" s="52"/>
      <c r="D1001" s="52"/>
      <c r="E1001" s="52"/>
      <c r="F1001" s="52"/>
      <c r="G1001" s="53"/>
      <c r="H1001" s="52"/>
      <c r="I1001" s="68"/>
      <c r="J1001" s="58"/>
      <c r="K1001" s="58"/>
      <c r="L1001" s="52"/>
      <c r="M1001" s="52"/>
      <c r="N1001" s="52"/>
      <c r="O1001" s="59"/>
      <c r="P1001" s="60"/>
      <c r="Q1001" s="52"/>
      <c r="R1001" s="52"/>
      <c r="S1001" s="61"/>
      <c r="T1001" s="61"/>
      <c r="U1001" s="61"/>
      <c r="V1001" s="61"/>
      <c r="W1001" s="61"/>
      <c r="X1001" s="61"/>
      <c r="Y1001" s="61"/>
      <c r="Z1001" s="61"/>
      <c r="AA1001" s="61"/>
      <c r="AB1001" s="62"/>
      <c r="AC1001" s="61"/>
      <c r="AD1001" s="61"/>
      <c r="AE1001" s="61"/>
      <c r="AF1001" s="61"/>
      <c r="AG1001" s="61"/>
      <c r="AH1001" s="61"/>
      <c r="AI1001" s="63"/>
      <c r="AJ1001" s="63"/>
      <c r="AK1001" s="63"/>
      <c r="AL1001" s="63"/>
      <c r="AM1001" s="63"/>
      <c r="AN1001" s="63"/>
      <c r="AO1001" s="63"/>
    </row>
    <row r="1002" spans="1:41" ht="15">
      <c r="A1002" s="52"/>
      <c r="B1002" s="52"/>
      <c r="C1002" s="52"/>
      <c r="D1002" s="52"/>
      <c r="E1002" s="52"/>
      <c r="F1002" s="52"/>
      <c r="G1002" s="53"/>
      <c r="H1002" s="52"/>
      <c r="I1002" s="68"/>
      <c r="J1002" s="58"/>
      <c r="K1002" s="58"/>
      <c r="L1002" s="52"/>
      <c r="M1002" s="52"/>
      <c r="N1002" s="52"/>
      <c r="O1002" s="59"/>
      <c r="P1002" s="60"/>
      <c r="Q1002" s="52"/>
      <c r="R1002" s="52"/>
      <c r="S1002" s="61"/>
      <c r="T1002" s="61"/>
      <c r="U1002" s="61"/>
      <c r="V1002" s="61"/>
      <c r="W1002" s="61"/>
      <c r="X1002" s="61"/>
      <c r="Y1002" s="61"/>
      <c r="Z1002" s="61"/>
      <c r="AA1002" s="61"/>
      <c r="AB1002" s="62"/>
      <c r="AC1002" s="61"/>
      <c r="AD1002" s="61"/>
      <c r="AE1002" s="61"/>
      <c r="AF1002" s="61"/>
      <c r="AG1002" s="61"/>
      <c r="AH1002" s="61"/>
      <c r="AI1002" s="63"/>
      <c r="AJ1002" s="63"/>
      <c r="AK1002" s="63"/>
      <c r="AL1002" s="63"/>
      <c r="AM1002" s="63"/>
      <c r="AN1002" s="63"/>
      <c r="AO1002" s="63"/>
    </row>
    <row r="1003" spans="1:41" ht="15">
      <c r="A1003" s="52"/>
      <c r="B1003" s="52"/>
      <c r="C1003" s="52"/>
      <c r="D1003" s="52"/>
      <c r="E1003" s="52"/>
      <c r="F1003" s="52"/>
      <c r="G1003" s="53"/>
      <c r="H1003" s="52"/>
      <c r="I1003" s="68"/>
      <c r="J1003" s="58"/>
      <c r="K1003" s="58"/>
      <c r="L1003" s="52"/>
      <c r="M1003" s="52"/>
      <c r="N1003" s="52"/>
      <c r="O1003" s="59"/>
      <c r="P1003" s="60"/>
      <c r="Q1003" s="52"/>
      <c r="R1003" s="52"/>
      <c r="S1003" s="61"/>
      <c r="T1003" s="61"/>
      <c r="U1003" s="61"/>
      <c r="V1003" s="61"/>
      <c r="W1003" s="61"/>
      <c r="X1003" s="61"/>
      <c r="Y1003" s="61"/>
      <c r="Z1003" s="61"/>
      <c r="AA1003" s="61"/>
      <c r="AB1003" s="62"/>
      <c r="AC1003" s="61"/>
      <c r="AD1003" s="61"/>
      <c r="AE1003" s="61"/>
      <c r="AF1003" s="61"/>
      <c r="AG1003" s="61"/>
      <c r="AH1003" s="61"/>
      <c r="AI1003" s="63"/>
      <c r="AJ1003" s="63"/>
      <c r="AK1003" s="63"/>
      <c r="AL1003" s="63"/>
      <c r="AM1003" s="63"/>
      <c r="AN1003" s="63"/>
      <c r="AO1003" s="63"/>
    </row>
    <row r="1004" spans="1:41" ht="15">
      <c r="A1004" s="52"/>
      <c r="B1004" s="52"/>
      <c r="C1004" s="52"/>
      <c r="D1004" s="52"/>
      <c r="E1004" s="52"/>
      <c r="F1004" s="52"/>
      <c r="G1004" s="53"/>
      <c r="H1004" s="52"/>
      <c r="I1004" s="68"/>
      <c r="J1004" s="58"/>
      <c r="K1004" s="58"/>
      <c r="L1004" s="52"/>
      <c r="M1004" s="52"/>
      <c r="N1004" s="52"/>
      <c r="O1004" s="59"/>
      <c r="P1004" s="60"/>
      <c r="Q1004" s="52"/>
      <c r="R1004" s="52"/>
      <c r="S1004" s="61"/>
      <c r="T1004" s="61"/>
      <c r="U1004" s="61"/>
      <c r="V1004" s="61"/>
      <c r="W1004" s="61"/>
      <c r="X1004" s="61"/>
      <c r="Y1004" s="61"/>
      <c r="Z1004" s="61"/>
      <c r="AA1004" s="61"/>
      <c r="AB1004" s="62"/>
      <c r="AC1004" s="61"/>
      <c r="AD1004" s="61"/>
      <c r="AE1004" s="61"/>
      <c r="AF1004" s="61"/>
      <c r="AG1004" s="61"/>
      <c r="AH1004" s="61"/>
      <c r="AI1004" s="63"/>
      <c r="AJ1004" s="63"/>
      <c r="AK1004" s="63"/>
      <c r="AL1004" s="63"/>
      <c r="AM1004" s="63"/>
      <c r="AN1004" s="63"/>
      <c r="AO1004" s="63"/>
    </row>
    <row r="1005" spans="1:41" ht="15">
      <c r="A1005" s="52"/>
      <c r="B1005" s="52"/>
      <c r="C1005" s="52"/>
      <c r="D1005" s="52"/>
      <c r="E1005" s="52"/>
      <c r="F1005" s="52"/>
      <c r="G1005" s="53"/>
      <c r="H1005" s="52"/>
      <c r="I1005" s="68"/>
      <c r="J1005" s="58"/>
      <c r="K1005" s="58"/>
      <c r="L1005" s="52"/>
      <c r="M1005" s="52"/>
      <c r="N1005" s="52"/>
      <c r="O1005" s="59"/>
      <c r="P1005" s="60"/>
      <c r="Q1005" s="52"/>
      <c r="R1005" s="52"/>
      <c r="S1005" s="61"/>
      <c r="T1005" s="61"/>
      <c r="U1005" s="61"/>
      <c r="V1005" s="61"/>
      <c r="W1005" s="61"/>
      <c r="X1005" s="61"/>
      <c r="Y1005" s="61"/>
      <c r="Z1005" s="61"/>
      <c r="AA1005" s="61"/>
      <c r="AB1005" s="62"/>
      <c r="AC1005" s="61"/>
      <c r="AD1005" s="61"/>
      <c r="AE1005" s="61"/>
      <c r="AF1005" s="61"/>
      <c r="AG1005" s="61"/>
      <c r="AH1005" s="61"/>
      <c r="AI1005" s="63"/>
      <c r="AJ1005" s="63"/>
      <c r="AK1005" s="63"/>
      <c r="AL1005" s="63"/>
      <c r="AM1005" s="63"/>
      <c r="AN1005" s="63"/>
      <c r="AO1005" s="63"/>
    </row>
    <row r="1006" spans="1:41" ht="15">
      <c r="A1006" s="52"/>
      <c r="B1006" s="52"/>
      <c r="C1006" s="52"/>
      <c r="D1006" s="52"/>
      <c r="E1006" s="52"/>
      <c r="F1006" s="52"/>
      <c r="G1006" s="53"/>
      <c r="H1006" s="52"/>
      <c r="I1006" s="68"/>
      <c r="J1006" s="58"/>
      <c r="K1006" s="58"/>
      <c r="L1006" s="52"/>
      <c r="M1006" s="52"/>
      <c r="N1006" s="52"/>
      <c r="O1006" s="59"/>
      <c r="P1006" s="60"/>
      <c r="Q1006" s="52"/>
      <c r="R1006" s="52"/>
      <c r="S1006" s="61"/>
      <c r="T1006" s="61"/>
      <c r="U1006" s="61"/>
      <c r="V1006" s="61"/>
      <c r="W1006" s="61"/>
      <c r="X1006" s="61"/>
      <c r="Y1006" s="61"/>
      <c r="Z1006" s="61"/>
      <c r="AA1006" s="61"/>
      <c r="AB1006" s="62"/>
      <c r="AC1006" s="61"/>
      <c r="AD1006" s="61"/>
      <c r="AE1006" s="61"/>
      <c r="AF1006" s="61"/>
      <c r="AG1006" s="61"/>
      <c r="AH1006" s="61"/>
      <c r="AI1006" s="63"/>
      <c r="AJ1006" s="63"/>
      <c r="AK1006" s="63"/>
      <c r="AL1006" s="63"/>
      <c r="AM1006" s="63"/>
      <c r="AN1006" s="63"/>
      <c r="AO1006" s="63"/>
    </row>
    <row r="1007" spans="1:41" ht="15">
      <c r="A1007" s="52"/>
      <c r="B1007" s="52"/>
      <c r="C1007" s="52"/>
      <c r="D1007" s="52"/>
      <c r="E1007" s="52"/>
      <c r="F1007" s="52"/>
      <c r="G1007" s="53"/>
      <c r="H1007" s="52"/>
      <c r="I1007" s="68"/>
      <c r="J1007" s="58"/>
      <c r="K1007" s="58"/>
      <c r="L1007" s="52"/>
      <c r="M1007" s="52"/>
      <c r="N1007" s="52"/>
      <c r="O1007" s="59"/>
      <c r="P1007" s="60"/>
      <c r="Q1007" s="52"/>
      <c r="R1007" s="52"/>
      <c r="S1007" s="61"/>
      <c r="T1007" s="61"/>
      <c r="U1007" s="61"/>
      <c r="V1007" s="61"/>
      <c r="W1007" s="61"/>
      <c r="X1007" s="61"/>
      <c r="Y1007" s="61"/>
      <c r="Z1007" s="61"/>
      <c r="AA1007" s="61"/>
      <c r="AB1007" s="62"/>
      <c r="AC1007" s="61"/>
      <c r="AD1007" s="61"/>
      <c r="AE1007" s="61"/>
      <c r="AF1007" s="61"/>
      <c r="AG1007" s="61"/>
      <c r="AH1007" s="61"/>
      <c r="AI1007" s="63"/>
      <c r="AJ1007" s="63"/>
      <c r="AK1007" s="63"/>
      <c r="AL1007" s="63"/>
      <c r="AM1007" s="63"/>
      <c r="AN1007" s="63"/>
      <c r="AO1007" s="63"/>
    </row>
    <row r="1008" spans="1:41" ht="15">
      <c r="A1008" s="52"/>
      <c r="B1008" s="52"/>
      <c r="C1008" s="52"/>
      <c r="D1008" s="52"/>
      <c r="E1008" s="52"/>
      <c r="F1008" s="52"/>
      <c r="G1008" s="53"/>
      <c r="H1008" s="52"/>
      <c r="I1008" s="68"/>
      <c r="J1008" s="58"/>
      <c r="K1008" s="58"/>
      <c r="L1008" s="52"/>
      <c r="M1008" s="52"/>
      <c r="N1008" s="52"/>
      <c r="O1008" s="59"/>
      <c r="P1008" s="60"/>
      <c r="Q1008" s="52"/>
      <c r="R1008" s="52"/>
      <c r="S1008" s="61"/>
      <c r="T1008" s="61"/>
      <c r="U1008" s="61"/>
      <c r="V1008" s="61"/>
      <c r="W1008" s="61"/>
      <c r="X1008" s="61"/>
      <c r="Y1008" s="61"/>
      <c r="Z1008" s="61"/>
      <c r="AA1008" s="61"/>
      <c r="AB1008" s="62"/>
      <c r="AC1008" s="61"/>
      <c r="AD1008" s="61"/>
      <c r="AE1008" s="61"/>
      <c r="AF1008" s="61"/>
      <c r="AG1008" s="61"/>
      <c r="AH1008" s="61"/>
      <c r="AI1008" s="63"/>
      <c r="AJ1008" s="63"/>
      <c r="AK1008" s="63"/>
      <c r="AL1008" s="63"/>
      <c r="AM1008" s="63"/>
      <c r="AN1008" s="63"/>
      <c r="AO1008" s="63"/>
    </row>
    <row r="1009" spans="1:41" ht="15">
      <c r="A1009" s="52"/>
      <c r="B1009" s="52"/>
      <c r="C1009" s="52"/>
      <c r="D1009" s="52"/>
      <c r="E1009" s="52"/>
      <c r="F1009" s="52"/>
      <c r="G1009" s="53"/>
      <c r="H1009" s="52"/>
      <c r="I1009" s="68"/>
      <c r="J1009" s="58"/>
      <c r="K1009" s="58"/>
      <c r="L1009" s="52"/>
      <c r="M1009" s="52"/>
      <c r="N1009" s="52"/>
      <c r="O1009" s="59"/>
      <c r="P1009" s="60"/>
      <c r="Q1009" s="52"/>
      <c r="R1009" s="52"/>
      <c r="S1009" s="61"/>
      <c r="T1009" s="61"/>
      <c r="U1009" s="61"/>
      <c r="V1009" s="61"/>
      <c r="W1009" s="61"/>
      <c r="X1009" s="61"/>
      <c r="Y1009" s="61"/>
      <c r="Z1009" s="61"/>
      <c r="AA1009" s="61"/>
      <c r="AB1009" s="62"/>
      <c r="AC1009" s="61"/>
      <c r="AD1009" s="61"/>
      <c r="AE1009" s="61"/>
      <c r="AF1009" s="61"/>
      <c r="AG1009" s="61"/>
      <c r="AH1009" s="61"/>
      <c r="AI1009" s="63"/>
      <c r="AJ1009" s="63"/>
      <c r="AK1009" s="63"/>
      <c r="AL1009" s="63"/>
      <c r="AM1009" s="63"/>
      <c r="AN1009" s="63"/>
      <c r="AO1009" s="63"/>
    </row>
    <row r="1010" spans="1:41" ht="15">
      <c r="A1010" s="52"/>
      <c r="B1010" s="52"/>
      <c r="C1010" s="52"/>
      <c r="D1010" s="52"/>
      <c r="E1010" s="52"/>
      <c r="F1010" s="52"/>
      <c r="G1010" s="53"/>
      <c r="H1010" s="52"/>
      <c r="I1010" s="68"/>
      <c r="J1010" s="58"/>
      <c r="K1010" s="58"/>
      <c r="L1010" s="52"/>
      <c r="M1010" s="52"/>
      <c r="N1010" s="52"/>
      <c r="O1010" s="59"/>
      <c r="P1010" s="60"/>
      <c r="Q1010" s="52"/>
      <c r="R1010" s="52"/>
      <c r="S1010" s="61"/>
      <c r="T1010" s="61"/>
      <c r="U1010" s="61"/>
      <c r="V1010" s="61"/>
      <c r="W1010" s="61"/>
      <c r="X1010" s="61"/>
      <c r="Y1010" s="61"/>
      <c r="Z1010" s="61"/>
      <c r="AA1010" s="61"/>
      <c r="AB1010" s="62"/>
      <c r="AC1010" s="61"/>
      <c r="AD1010" s="61"/>
      <c r="AE1010" s="61"/>
      <c r="AF1010" s="61"/>
      <c r="AG1010" s="61"/>
      <c r="AH1010" s="61"/>
      <c r="AI1010" s="63"/>
      <c r="AJ1010" s="63"/>
      <c r="AK1010" s="63"/>
      <c r="AL1010" s="63"/>
      <c r="AM1010" s="63"/>
      <c r="AN1010" s="63"/>
      <c r="AO1010" s="63"/>
    </row>
    <row r="1011" spans="1:41" ht="15">
      <c r="A1011" s="52"/>
      <c r="B1011" s="52"/>
      <c r="C1011" s="52"/>
      <c r="D1011" s="52"/>
      <c r="E1011" s="52"/>
      <c r="F1011" s="52"/>
      <c r="G1011" s="53"/>
      <c r="H1011" s="52"/>
      <c r="I1011" s="68"/>
      <c r="J1011" s="58"/>
      <c r="K1011" s="58"/>
      <c r="L1011" s="52"/>
      <c r="M1011" s="52"/>
      <c r="N1011" s="52"/>
      <c r="O1011" s="59"/>
      <c r="P1011" s="60"/>
      <c r="Q1011" s="52"/>
      <c r="R1011" s="52"/>
      <c r="S1011" s="61"/>
      <c r="T1011" s="61"/>
      <c r="U1011" s="61"/>
      <c r="V1011" s="61"/>
      <c r="W1011" s="61"/>
      <c r="X1011" s="61"/>
      <c r="Y1011" s="61"/>
      <c r="Z1011" s="61"/>
      <c r="AA1011" s="61"/>
      <c r="AB1011" s="62"/>
      <c r="AC1011" s="61"/>
      <c r="AD1011" s="61"/>
      <c r="AE1011" s="61"/>
      <c r="AF1011" s="61"/>
      <c r="AG1011" s="61"/>
      <c r="AH1011" s="61"/>
      <c r="AI1011" s="63"/>
      <c r="AJ1011" s="63"/>
      <c r="AK1011" s="63"/>
      <c r="AL1011" s="63"/>
      <c r="AM1011" s="63"/>
      <c r="AN1011" s="63"/>
      <c r="AO1011" s="63"/>
    </row>
    <row r="1012" spans="1:41" ht="15">
      <c r="A1012" s="52"/>
      <c r="B1012" s="52"/>
      <c r="C1012" s="52"/>
      <c r="D1012" s="52"/>
      <c r="E1012" s="52"/>
      <c r="F1012" s="52"/>
      <c r="G1012" s="53"/>
      <c r="H1012" s="52"/>
      <c r="I1012" s="68"/>
      <c r="J1012" s="58"/>
      <c r="K1012" s="58"/>
      <c r="L1012" s="52"/>
      <c r="M1012" s="52"/>
      <c r="N1012" s="52"/>
      <c r="O1012" s="59"/>
      <c r="P1012" s="60"/>
      <c r="Q1012" s="52"/>
      <c r="R1012" s="52"/>
      <c r="S1012" s="61"/>
      <c r="T1012" s="61"/>
      <c r="U1012" s="61"/>
      <c r="V1012" s="61"/>
      <c r="W1012" s="61"/>
      <c r="X1012" s="61"/>
      <c r="Y1012" s="61"/>
      <c r="Z1012" s="61"/>
      <c r="AA1012" s="61"/>
      <c r="AB1012" s="62"/>
      <c r="AC1012" s="61"/>
      <c r="AD1012" s="61"/>
      <c r="AE1012" s="61"/>
      <c r="AF1012" s="61"/>
      <c r="AG1012" s="61"/>
      <c r="AH1012" s="61"/>
      <c r="AI1012" s="63"/>
      <c r="AJ1012" s="63"/>
      <c r="AK1012" s="63"/>
      <c r="AL1012" s="63"/>
      <c r="AM1012" s="63"/>
      <c r="AN1012" s="63"/>
      <c r="AO1012" s="63"/>
    </row>
    <row r="1013" spans="1:41" ht="15">
      <c r="A1013" s="52"/>
      <c r="B1013" s="52"/>
      <c r="C1013" s="52"/>
      <c r="D1013" s="52"/>
      <c r="E1013" s="52"/>
      <c r="F1013" s="52"/>
      <c r="G1013" s="53"/>
      <c r="H1013" s="52"/>
      <c r="I1013" s="68"/>
      <c r="J1013" s="58"/>
      <c r="K1013" s="58"/>
      <c r="L1013" s="52"/>
      <c r="M1013" s="52"/>
      <c r="N1013" s="52"/>
      <c r="O1013" s="59"/>
      <c r="P1013" s="60"/>
      <c r="Q1013" s="52"/>
      <c r="R1013" s="52"/>
      <c r="S1013" s="61"/>
      <c r="T1013" s="61"/>
      <c r="U1013" s="61"/>
      <c r="V1013" s="61"/>
      <c r="W1013" s="61"/>
      <c r="X1013" s="61"/>
      <c r="Y1013" s="61"/>
      <c r="Z1013" s="61"/>
      <c r="AA1013" s="61"/>
      <c r="AB1013" s="62"/>
      <c r="AC1013" s="61"/>
      <c r="AD1013" s="61"/>
      <c r="AE1013" s="61"/>
      <c r="AF1013" s="61"/>
      <c r="AG1013" s="61"/>
      <c r="AH1013" s="61"/>
      <c r="AI1013" s="63"/>
      <c r="AJ1013" s="63"/>
      <c r="AK1013" s="63"/>
      <c r="AL1013" s="63"/>
      <c r="AM1013" s="63"/>
      <c r="AN1013" s="63"/>
      <c r="AO1013" s="63"/>
    </row>
    <row r="1014" spans="1:41" ht="15">
      <c r="A1014" s="52"/>
      <c r="B1014" s="52"/>
      <c r="C1014" s="52"/>
      <c r="D1014" s="52"/>
      <c r="E1014" s="52"/>
      <c r="F1014" s="52"/>
      <c r="G1014" s="53"/>
      <c r="H1014" s="52"/>
      <c r="I1014" s="68"/>
      <c r="J1014" s="58"/>
      <c r="K1014" s="58"/>
      <c r="L1014" s="52"/>
      <c r="M1014" s="52"/>
      <c r="N1014" s="52"/>
      <c r="O1014" s="59"/>
      <c r="P1014" s="60"/>
      <c r="Q1014" s="52"/>
      <c r="R1014" s="52"/>
      <c r="S1014" s="61"/>
      <c r="T1014" s="61"/>
      <c r="U1014" s="61"/>
      <c r="V1014" s="61"/>
      <c r="W1014" s="61"/>
      <c r="X1014" s="61"/>
      <c r="Y1014" s="61"/>
      <c r="Z1014" s="61"/>
      <c r="AA1014" s="61"/>
      <c r="AB1014" s="62"/>
      <c r="AC1014" s="61"/>
      <c r="AD1014" s="61"/>
      <c r="AE1014" s="61"/>
      <c r="AF1014" s="61"/>
      <c r="AG1014" s="61"/>
      <c r="AH1014" s="61"/>
      <c r="AI1014" s="63"/>
      <c r="AJ1014" s="63"/>
      <c r="AK1014" s="63"/>
      <c r="AL1014" s="63"/>
      <c r="AM1014" s="63"/>
      <c r="AN1014" s="63"/>
      <c r="AO1014" s="63"/>
    </row>
    <row r="1015" spans="1:41" ht="15">
      <c r="A1015" s="52"/>
      <c r="B1015" s="52"/>
      <c r="C1015" s="52"/>
      <c r="D1015" s="52"/>
      <c r="E1015" s="52"/>
      <c r="F1015" s="52"/>
      <c r="G1015" s="53"/>
      <c r="H1015" s="52"/>
      <c r="I1015" s="68"/>
      <c r="J1015" s="58"/>
      <c r="K1015" s="58"/>
      <c r="L1015" s="52"/>
      <c r="M1015" s="52"/>
      <c r="N1015" s="52"/>
      <c r="O1015" s="59"/>
      <c r="P1015" s="60"/>
      <c r="Q1015" s="52"/>
      <c r="R1015" s="52"/>
      <c r="S1015" s="61"/>
      <c r="T1015" s="61"/>
      <c r="U1015" s="61"/>
      <c r="V1015" s="61"/>
      <c r="W1015" s="61"/>
      <c r="X1015" s="61"/>
      <c r="Y1015" s="61"/>
      <c r="Z1015" s="61"/>
      <c r="AA1015" s="61"/>
      <c r="AB1015" s="62"/>
      <c r="AC1015" s="61"/>
      <c r="AD1015" s="61"/>
      <c r="AE1015" s="61"/>
      <c r="AF1015" s="61"/>
      <c r="AG1015" s="61"/>
      <c r="AH1015" s="61"/>
      <c r="AI1015" s="63"/>
      <c r="AJ1015" s="63"/>
      <c r="AK1015" s="63"/>
      <c r="AL1015" s="63"/>
      <c r="AM1015" s="63"/>
      <c r="AN1015" s="63"/>
      <c r="AO1015" s="63"/>
    </row>
    <row r="1016" spans="1:41" ht="15">
      <c r="A1016" s="52"/>
      <c r="B1016" s="52"/>
      <c r="C1016" s="52"/>
      <c r="D1016" s="52"/>
      <c r="E1016" s="52"/>
      <c r="F1016" s="52"/>
      <c r="G1016" s="53"/>
      <c r="H1016" s="52"/>
      <c r="I1016" s="68"/>
      <c r="J1016" s="58"/>
      <c r="K1016" s="58"/>
      <c r="L1016" s="52"/>
      <c r="M1016" s="52"/>
      <c r="N1016" s="52"/>
      <c r="O1016" s="59"/>
      <c r="P1016" s="60"/>
      <c r="Q1016" s="52"/>
      <c r="R1016" s="52"/>
      <c r="S1016" s="61"/>
      <c r="T1016" s="61"/>
      <c r="U1016" s="61"/>
      <c r="V1016" s="61"/>
      <c r="W1016" s="61"/>
      <c r="X1016" s="61"/>
      <c r="Y1016" s="61"/>
      <c r="Z1016" s="61"/>
      <c r="AA1016" s="61"/>
      <c r="AB1016" s="62"/>
      <c r="AC1016" s="61"/>
      <c r="AD1016" s="61"/>
      <c r="AE1016" s="61"/>
      <c r="AF1016" s="61"/>
      <c r="AG1016" s="61"/>
      <c r="AH1016" s="61"/>
      <c r="AI1016" s="63"/>
      <c r="AJ1016" s="63"/>
      <c r="AK1016" s="63"/>
      <c r="AL1016" s="63"/>
      <c r="AM1016" s="63"/>
      <c r="AN1016" s="63"/>
      <c r="AO1016" s="63"/>
    </row>
    <row r="1017" spans="1:41" ht="15">
      <c r="A1017" s="52"/>
      <c r="B1017" s="52"/>
      <c r="C1017" s="52"/>
      <c r="D1017" s="52"/>
      <c r="E1017" s="52"/>
      <c r="F1017" s="52"/>
      <c r="G1017" s="53"/>
      <c r="H1017" s="52"/>
      <c r="I1017" s="68"/>
      <c r="J1017" s="58"/>
      <c r="K1017" s="58"/>
      <c r="L1017" s="52"/>
      <c r="M1017" s="52"/>
      <c r="N1017" s="52"/>
      <c r="O1017" s="59"/>
      <c r="P1017" s="60"/>
      <c r="Q1017" s="52"/>
      <c r="R1017" s="52"/>
      <c r="S1017" s="61"/>
      <c r="T1017" s="61"/>
      <c r="U1017" s="61"/>
      <c r="V1017" s="61"/>
      <c r="W1017" s="61"/>
      <c r="X1017" s="61"/>
      <c r="Y1017" s="61"/>
      <c r="Z1017" s="61"/>
      <c r="AA1017" s="61"/>
      <c r="AB1017" s="62"/>
      <c r="AC1017" s="61"/>
      <c r="AD1017" s="61"/>
      <c r="AE1017" s="61"/>
      <c r="AF1017" s="61"/>
      <c r="AG1017" s="61"/>
      <c r="AH1017" s="61"/>
      <c r="AI1017" s="63"/>
      <c r="AJ1017" s="63"/>
      <c r="AK1017" s="63"/>
      <c r="AL1017" s="63"/>
      <c r="AM1017" s="63"/>
      <c r="AN1017" s="63"/>
      <c r="AO1017" s="63"/>
    </row>
    <row r="1018" spans="1:41" ht="15">
      <c r="A1018" s="52"/>
      <c r="B1018" s="52"/>
      <c r="C1018" s="52"/>
      <c r="D1018" s="52"/>
      <c r="E1018" s="52"/>
      <c r="F1018" s="52"/>
      <c r="G1018" s="53"/>
      <c r="H1018" s="52"/>
      <c r="I1018" s="68"/>
      <c r="J1018" s="58"/>
      <c r="K1018" s="58"/>
      <c r="L1018" s="52"/>
      <c r="M1018" s="52"/>
      <c r="N1018" s="52"/>
      <c r="O1018" s="59"/>
      <c r="P1018" s="60"/>
      <c r="Q1018" s="52"/>
      <c r="R1018" s="52"/>
      <c r="S1018" s="61"/>
      <c r="T1018" s="61"/>
      <c r="U1018" s="61"/>
      <c r="V1018" s="61"/>
      <c r="W1018" s="61"/>
      <c r="X1018" s="61"/>
      <c r="Y1018" s="61"/>
      <c r="Z1018" s="61"/>
      <c r="AA1018" s="61"/>
      <c r="AB1018" s="62"/>
      <c r="AC1018" s="61"/>
      <c r="AD1018" s="61"/>
      <c r="AE1018" s="61"/>
      <c r="AF1018" s="61"/>
      <c r="AG1018" s="61"/>
      <c r="AH1018" s="61"/>
      <c r="AI1018" s="63"/>
      <c r="AJ1018" s="63"/>
      <c r="AK1018" s="63"/>
      <c r="AL1018" s="63"/>
      <c r="AM1018" s="63"/>
      <c r="AN1018" s="63"/>
      <c r="AO1018" s="63"/>
    </row>
    <row r="1019" spans="1:41" ht="15">
      <c r="A1019" s="52"/>
      <c r="B1019" s="52"/>
      <c r="C1019" s="52"/>
      <c r="D1019" s="52"/>
      <c r="E1019" s="52"/>
      <c r="F1019" s="52"/>
      <c r="G1019" s="53"/>
      <c r="H1019" s="52"/>
      <c r="I1019" s="68"/>
      <c r="J1019" s="58"/>
      <c r="K1019" s="58"/>
      <c r="L1019" s="52"/>
      <c r="M1019" s="52"/>
      <c r="N1019" s="52"/>
      <c r="O1019" s="59"/>
      <c r="P1019" s="60"/>
      <c r="Q1019" s="52"/>
      <c r="R1019" s="52"/>
      <c r="S1019" s="61"/>
      <c r="T1019" s="61"/>
      <c r="U1019" s="61"/>
      <c r="V1019" s="61"/>
      <c r="W1019" s="61"/>
      <c r="X1019" s="61"/>
      <c r="Y1019" s="61"/>
      <c r="Z1019" s="61"/>
      <c r="AA1019" s="61"/>
      <c r="AB1019" s="62"/>
      <c r="AC1019" s="61"/>
      <c r="AD1019" s="61"/>
      <c r="AE1019" s="61"/>
      <c r="AF1019" s="61"/>
      <c r="AG1019" s="61"/>
      <c r="AH1019" s="61"/>
      <c r="AI1019" s="63"/>
      <c r="AJ1019" s="63"/>
      <c r="AK1019" s="63"/>
      <c r="AL1019" s="63"/>
      <c r="AM1019" s="63"/>
      <c r="AN1019" s="63"/>
      <c r="AO1019" s="63"/>
    </row>
    <row r="1020" spans="1:41" ht="15">
      <c r="A1020" s="52"/>
      <c r="B1020" s="52"/>
      <c r="C1020" s="52"/>
      <c r="D1020" s="52"/>
      <c r="E1020" s="52"/>
      <c r="F1020" s="52"/>
      <c r="G1020" s="53"/>
      <c r="H1020" s="52"/>
      <c r="I1020" s="68"/>
      <c r="J1020" s="58"/>
      <c r="K1020" s="58"/>
      <c r="L1020" s="52"/>
      <c r="M1020" s="52"/>
      <c r="N1020" s="52"/>
      <c r="O1020" s="59"/>
      <c r="P1020" s="60"/>
      <c r="Q1020" s="52"/>
      <c r="R1020" s="52"/>
      <c r="S1020" s="61"/>
      <c r="T1020" s="61"/>
      <c r="U1020" s="61"/>
      <c r="V1020" s="61"/>
      <c r="W1020" s="61"/>
      <c r="X1020" s="61"/>
      <c r="Y1020" s="61"/>
      <c r="Z1020" s="61"/>
      <c r="AA1020" s="61"/>
      <c r="AB1020" s="62"/>
      <c r="AC1020" s="61"/>
      <c r="AD1020" s="61"/>
      <c r="AE1020" s="61"/>
      <c r="AF1020" s="61"/>
      <c r="AG1020" s="61"/>
      <c r="AH1020" s="61"/>
      <c r="AI1020" s="63"/>
      <c r="AJ1020" s="63"/>
      <c r="AK1020" s="63"/>
      <c r="AL1020" s="63"/>
      <c r="AM1020" s="63"/>
      <c r="AN1020" s="63"/>
      <c r="AO1020" s="63"/>
    </row>
    <row r="1021" spans="1:41" ht="15">
      <c r="A1021" s="52"/>
      <c r="B1021" s="52"/>
      <c r="C1021" s="52"/>
      <c r="D1021" s="52"/>
      <c r="E1021" s="52"/>
      <c r="F1021" s="52"/>
      <c r="G1021" s="53"/>
      <c r="H1021" s="52"/>
      <c r="I1021" s="68"/>
      <c r="J1021" s="58"/>
      <c r="K1021" s="58"/>
      <c r="L1021" s="52"/>
      <c r="M1021" s="52"/>
      <c r="N1021" s="52"/>
      <c r="O1021" s="59"/>
      <c r="P1021" s="60"/>
      <c r="Q1021" s="52"/>
      <c r="R1021" s="52"/>
      <c r="S1021" s="61"/>
      <c r="T1021" s="61"/>
      <c r="U1021" s="61"/>
      <c r="V1021" s="61"/>
      <c r="W1021" s="61"/>
      <c r="X1021" s="61"/>
      <c r="Y1021" s="61"/>
      <c r="Z1021" s="61"/>
      <c r="AA1021" s="61"/>
      <c r="AB1021" s="62"/>
      <c r="AC1021" s="61"/>
      <c r="AD1021" s="61"/>
      <c r="AE1021" s="61"/>
      <c r="AF1021" s="61"/>
      <c r="AG1021" s="61"/>
      <c r="AH1021" s="61"/>
      <c r="AI1021" s="63"/>
      <c r="AJ1021" s="63"/>
      <c r="AK1021" s="63"/>
      <c r="AL1021" s="63"/>
      <c r="AM1021" s="63"/>
      <c r="AN1021" s="63"/>
      <c r="AO1021" s="63"/>
    </row>
    <row r="1022" spans="1:41" ht="15">
      <c r="A1022" s="52"/>
      <c r="B1022" s="52"/>
      <c r="C1022" s="52"/>
      <c r="D1022" s="52"/>
      <c r="E1022" s="52"/>
      <c r="F1022" s="52"/>
      <c r="G1022" s="53"/>
      <c r="H1022" s="52"/>
      <c r="I1022" s="68"/>
      <c r="J1022" s="58"/>
      <c r="K1022" s="58"/>
      <c r="L1022" s="52"/>
      <c r="M1022" s="52"/>
      <c r="N1022" s="52"/>
      <c r="O1022" s="59"/>
      <c r="P1022" s="60"/>
      <c r="Q1022" s="52"/>
      <c r="R1022" s="52"/>
      <c r="S1022" s="61"/>
      <c r="T1022" s="61"/>
      <c r="U1022" s="61"/>
      <c r="V1022" s="61"/>
      <c r="W1022" s="61"/>
      <c r="X1022" s="61"/>
      <c r="Y1022" s="61"/>
      <c r="Z1022" s="61"/>
      <c r="AA1022" s="61"/>
      <c r="AB1022" s="62"/>
      <c r="AC1022" s="61"/>
      <c r="AD1022" s="61"/>
      <c r="AE1022" s="61"/>
      <c r="AF1022" s="61"/>
      <c r="AG1022" s="61"/>
      <c r="AH1022" s="61"/>
      <c r="AI1022" s="63"/>
      <c r="AJ1022" s="63"/>
      <c r="AK1022" s="63"/>
      <c r="AL1022" s="63"/>
      <c r="AM1022" s="63"/>
      <c r="AN1022" s="63"/>
      <c r="AO1022" s="63"/>
    </row>
    <row r="1023" spans="1:41" ht="15">
      <c r="A1023" s="52"/>
      <c r="B1023" s="52"/>
      <c r="C1023" s="52"/>
      <c r="D1023" s="52"/>
      <c r="E1023" s="52"/>
      <c r="F1023" s="52"/>
      <c r="G1023" s="53"/>
      <c r="H1023" s="52"/>
      <c r="I1023" s="68"/>
      <c r="J1023" s="58"/>
      <c r="K1023" s="58"/>
      <c r="L1023" s="52"/>
      <c r="M1023" s="52"/>
      <c r="N1023" s="52"/>
      <c r="O1023" s="59"/>
      <c r="P1023" s="60"/>
      <c r="Q1023" s="52"/>
      <c r="R1023" s="52"/>
      <c r="S1023" s="61"/>
      <c r="T1023" s="61"/>
      <c r="U1023" s="61"/>
      <c r="V1023" s="61"/>
      <c r="W1023" s="61"/>
      <c r="X1023" s="61"/>
      <c r="Y1023" s="61"/>
      <c r="Z1023" s="61"/>
      <c r="AA1023" s="61"/>
      <c r="AB1023" s="62"/>
      <c r="AC1023" s="61"/>
      <c r="AD1023" s="61"/>
      <c r="AE1023" s="61"/>
      <c r="AF1023" s="61"/>
      <c r="AG1023" s="61"/>
      <c r="AH1023" s="61"/>
      <c r="AI1023" s="63"/>
      <c r="AJ1023" s="63"/>
      <c r="AK1023" s="63"/>
      <c r="AL1023" s="63"/>
      <c r="AM1023" s="63"/>
      <c r="AN1023" s="63"/>
      <c r="AO1023" s="63"/>
    </row>
    <row r="1024" spans="1:41" ht="15">
      <c r="A1024" s="52"/>
      <c r="B1024" s="52"/>
      <c r="C1024" s="52"/>
      <c r="D1024" s="52"/>
      <c r="E1024" s="52"/>
      <c r="F1024" s="52"/>
      <c r="G1024" s="53"/>
      <c r="H1024" s="52"/>
      <c r="I1024" s="68"/>
      <c r="J1024" s="58"/>
      <c r="K1024" s="58"/>
      <c r="L1024" s="52"/>
      <c r="M1024" s="52"/>
      <c r="N1024" s="52"/>
      <c r="O1024" s="59"/>
      <c r="P1024" s="60"/>
      <c r="Q1024" s="52"/>
      <c r="R1024" s="52"/>
      <c r="S1024" s="61"/>
      <c r="T1024" s="61"/>
      <c r="U1024" s="61"/>
      <c r="V1024" s="61"/>
      <c r="W1024" s="61"/>
      <c r="X1024" s="61"/>
      <c r="Y1024" s="61"/>
      <c r="Z1024" s="61"/>
      <c r="AA1024" s="61"/>
      <c r="AB1024" s="62"/>
      <c r="AC1024" s="61"/>
      <c r="AD1024" s="61"/>
      <c r="AE1024" s="61"/>
      <c r="AF1024" s="61"/>
      <c r="AG1024" s="61"/>
      <c r="AH1024" s="61"/>
      <c r="AI1024" s="63"/>
      <c r="AJ1024" s="63"/>
      <c r="AK1024" s="63"/>
      <c r="AL1024" s="63"/>
      <c r="AM1024" s="63"/>
      <c r="AN1024" s="63"/>
      <c r="AO1024" s="63"/>
    </row>
    <row r="1025" spans="1:41" ht="15">
      <c r="A1025" s="52"/>
      <c r="B1025" s="52"/>
      <c r="C1025" s="52"/>
      <c r="D1025" s="52"/>
      <c r="E1025" s="52"/>
      <c r="F1025" s="52"/>
      <c r="G1025" s="53"/>
      <c r="H1025" s="52"/>
      <c r="I1025" s="68"/>
      <c r="J1025" s="58"/>
      <c r="K1025" s="58"/>
      <c r="L1025" s="52"/>
      <c r="M1025" s="52"/>
      <c r="N1025" s="52"/>
      <c r="O1025" s="59"/>
      <c r="P1025" s="60"/>
      <c r="Q1025" s="52"/>
      <c r="R1025" s="52"/>
      <c r="S1025" s="61"/>
      <c r="T1025" s="61"/>
      <c r="U1025" s="61"/>
      <c r="V1025" s="61"/>
      <c r="W1025" s="61"/>
      <c r="X1025" s="61"/>
      <c r="Y1025" s="61"/>
      <c r="Z1025" s="61"/>
      <c r="AA1025" s="61"/>
      <c r="AB1025" s="62"/>
      <c r="AC1025" s="61"/>
      <c r="AD1025" s="61"/>
      <c r="AE1025" s="61"/>
      <c r="AF1025" s="61"/>
      <c r="AG1025" s="61"/>
      <c r="AH1025" s="61"/>
      <c r="AI1025" s="63"/>
      <c r="AJ1025" s="63"/>
      <c r="AK1025" s="63"/>
      <c r="AL1025" s="63"/>
      <c r="AM1025" s="63"/>
      <c r="AN1025" s="63"/>
      <c r="AO1025" s="63"/>
    </row>
    <row r="1026" spans="1:41" ht="15">
      <c r="A1026" s="52"/>
      <c r="B1026" s="52"/>
      <c r="C1026" s="52"/>
      <c r="D1026" s="52"/>
      <c r="E1026" s="52"/>
      <c r="F1026" s="52"/>
      <c r="G1026" s="53"/>
      <c r="H1026" s="52"/>
      <c r="I1026" s="68"/>
      <c r="J1026" s="58"/>
      <c r="K1026" s="58"/>
      <c r="L1026" s="52"/>
      <c r="M1026" s="52"/>
      <c r="N1026" s="52"/>
      <c r="O1026" s="59"/>
      <c r="P1026" s="60"/>
      <c r="Q1026" s="52"/>
      <c r="R1026" s="52"/>
      <c r="S1026" s="61"/>
      <c r="T1026" s="61"/>
      <c r="U1026" s="61"/>
      <c r="V1026" s="61"/>
      <c r="W1026" s="61"/>
      <c r="X1026" s="61"/>
      <c r="Y1026" s="61"/>
      <c r="Z1026" s="61"/>
      <c r="AA1026" s="61"/>
      <c r="AB1026" s="62"/>
      <c r="AC1026" s="61"/>
      <c r="AD1026" s="61"/>
      <c r="AE1026" s="61"/>
      <c r="AF1026" s="61"/>
      <c r="AG1026" s="61"/>
      <c r="AH1026" s="61"/>
      <c r="AI1026" s="63"/>
      <c r="AJ1026" s="63"/>
      <c r="AK1026" s="63"/>
      <c r="AL1026" s="63"/>
      <c r="AM1026" s="63"/>
      <c r="AN1026" s="63"/>
      <c r="AO1026" s="63"/>
    </row>
    <row r="1027" spans="1:41" ht="15">
      <c r="A1027" s="52"/>
      <c r="B1027" s="52"/>
      <c r="C1027" s="52"/>
      <c r="D1027" s="52"/>
      <c r="E1027" s="52"/>
      <c r="F1027" s="52"/>
      <c r="G1027" s="53"/>
      <c r="H1027" s="52"/>
      <c r="I1027" s="68"/>
      <c r="J1027" s="58"/>
      <c r="K1027" s="58"/>
      <c r="L1027" s="52"/>
      <c r="M1027" s="52"/>
      <c r="N1027" s="52"/>
      <c r="O1027" s="59"/>
      <c r="P1027" s="60"/>
      <c r="Q1027" s="52"/>
      <c r="R1027" s="52"/>
      <c r="S1027" s="61"/>
      <c r="T1027" s="61"/>
      <c r="U1027" s="61"/>
      <c r="V1027" s="61"/>
      <c r="W1027" s="61"/>
      <c r="X1027" s="61"/>
      <c r="Y1027" s="61"/>
      <c r="Z1027" s="61"/>
      <c r="AA1027" s="61"/>
      <c r="AB1027" s="62"/>
      <c r="AC1027" s="61"/>
      <c r="AD1027" s="61"/>
      <c r="AE1027" s="61"/>
      <c r="AF1027" s="61"/>
      <c r="AG1027" s="61"/>
      <c r="AH1027" s="61"/>
      <c r="AI1027" s="63"/>
      <c r="AJ1027" s="63"/>
      <c r="AK1027" s="63"/>
      <c r="AL1027" s="63"/>
      <c r="AM1027" s="63"/>
      <c r="AN1027" s="63"/>
      <c r="AO1027" s="63"/>
    </row>
    <row r="1028" spans="1:41" ht="15">
      <c r="A1028" s="52"/>
      <c r="B1028" s="52"/>
      <c r="C1028" s="52"/>
      <c r="D1028" s="52"/>
      <c r="E1028" s="52"/>
      <c r="F1028" s="52"/>
      <c r="G1028" s="53"/>
      <c r="H1028" s="52"/>
      <c r="I1028" s="68"/>
      <c r="J1028" s="58"/>
      <c r="K1028" s="58"/>
      <c r="L1028" s="52"/>
      <c r="M1028" s="52"/>
      <c r="N1028" s="52"/>
      <c r="O1028" s="59"/>
      <c r="P1028" s="60"/>
      <c r="Q1028" s="52"/>
      <c r="R1028" s="52"/>
      <c r="S1028" s="61"/>
      <c r="T1028" s="61"/>
      <c r="U1028" s="61"/>
      <c r="V1028" s="61"/>
      <c r="W1028" s="61"/>
      <c r="X1028" s="61"/>
      <c r="Y1028" s="61"/>
      <c r="Z1028" s="61"/>
      <c r="AA1028" s="61"/>
      <c r="AB1028" s="62"/>
      <c r="AC1028" s="61"/>
      <c r="AD1028" s="61"/>
      <c r="AE1028" s="61"/>
      <c r="AF1028" s="61"/>
      <c r="AG1028" s="61"/>
      <c r="AH1028" s="61"/>
      <c r="AI1028" s="63"/>
      <c r="AJ1028" s="63"/>
      <c r="AK1028" s="63"/>
      <c r="AL1028" s="63"/>
      <c r="AM1028" s="63"/>
      <c r="AN1028" s="63"/>
      <c r="AO1028" s="63"/>
    </row>
    <row r="1029" spans="1:41" ht="15">
      <c r="A1029" s="52"/>
      <c r="B1029" s="52"/>
      <c r="C1029" s="52"/>
      <c r="D1029" s="52"/>
      <c r="E1029" s="52"/>
      <c r="F1029" s="52"/>
      <c r="G1029" s="53"/>
      <c r="H1029" s="52"/>
      <c r="I1029" s="68"/>
      <c r="J1029" s="58"/>
      <c r="K1029" s="58"/>
      <c r="L1029" s="52"/>
      <c r="M1029" s="52"/>
      <c r="N1029" s="52"/>
      <c r="O1029" s="59"/>
      <c r="P1029" s="60"/>
      <c r="Q1029" s="52"/>
      <c r="R1029" s="52"/>
      <c r="S1029" s="61"/>
      <c r="T1029" s="61"/>
      <c r="U1029" s="61"/>
      <c r="V1029" s="61"/>
      <c r="W1029" s="61"/>
      <c r="X1029" s="61"/>
      <c r="Y1029" s="61"/>
      <c r="Z1029" s="61"/>
      <c r="AA1029" s="61"/>
      <c r="AB1029" s="62"/>
      <c r="AC1029" s="61"/>
      <c r="AD1029" s="61"/>
      <c r="AE1029" s="61"/>
      <c r="AF1029" s="61"/>
      <c r="AG1029" s="61"/>
      <c r="AH1029" s="61"/>
      <c r="AI1029" s="63"/>
      <c r="AJ1029" s="63"/>
      <c r="AK1029" s="63"/>
      <c r="AL1029" s="63"/>
      <c r="AM1029" s="63"/>
      <c r="AN1029" s="63"/>
      <c r="AO1029" s="63"/>
    </row>
    <row r="1030" spans="1:41" ht="15">
      <c r="A1030" s="52"/>
      <c r="B1030" s="52"/>
      <c r="C1030" s="52"/>
      <c r="D1030" s="52"/>
      <c r="E1030" s="52"/>
      <c r="F1030" s="52"/>
      <c r="G1030" s="53"/>
      <c r="H1030" s="52"/>
      <c r="I1030" s="68"/>
      <c r="J1030" s="58"/>
      <c r="K1030" s="58"/>
      <c r="L1030" s="52"/>
      <c r="M1030" s="52"/>
      <c r="N1030" s="52"/>
      <c r="O1030" s="59"/>
      <c r="P1030" s="60"/>
      <c r="Q1030" s="52"/>
      <c r="R1030" s="52"/>
      <c r="S1030" s="61"/>
      <c r="T1030" s="61"/>
      <c r="U1030" s="61"/>
      <c r="V1030" s="61"/>
      <c r="W1030" s="61"/>
      <c r="X1030" s="61"/>
      <c r="Y1030" s="61"/>
      <c r="Z1030" s="61"/>
      <c r="AA1030" s="61"/>
      <c r="AB1030" s="62"/>
      <c r="AC1030" s="61"/>
      <c r="AD1030" s="61"/>
      <c r="AE1030" s="61"/>
      <c r="AF1030" s="61"/>
      <c r="AG1030" s="61"/>
      <c r="AH1030" s="61"/>
      <c r="AI1030" s="63"/>
      <c r="AJ1030" s="63"/>
      <c r="AK1030" s="63"/>
      <c r="AL1030" s="63"/>
      <c r="AM1030" s="63"/>
      <c r="AN1030" s="63"/>
      <c r="AO1030" s="63"/>
    </row>
    <row r="1031" spans="1:41" ht="15">
      <c r="A1031" s="52"/>
      <c r="B1031" s="52"/>
      <c r="C1031" s="52"/>
      <c r="D1031" s="52"/>
      <c r="E1031" s="52"/>
      <c r="F1031" s="52"/>
      <c r="G1031" s="53"/>
      <c r="H1031" s="52"/>
      <c r="I1031" s="68"/>
      <c r="J1031" s="58"/>
      <c r="K1031" s="58"/>
      <c r="L1031" s="52"/>
      <c r="M1031" s="52"/>
      <c r="N1031" s="52"/>
      <c r="O1031" s="59"/>
      <c r="P1031" s="60"/>
      <c r="Q1031" s="52"/>
      <c r="R1031" s="52"/>
      <c r="S1031" s="61"/>
      <c r="T1031" s="61"/>
      <c r="U1031" s="61"/>
      <c r="V1031" s="61"/>
      <c r="W1031" s="61"/>
      <c r="X1031" s="61"/>
      <c r="Y1031" s="61"/>
      <c r="Z1031" s="61"/>
      <c r="AA1031" s="61"/>
      <c r="AB1031" s="62"/>
      <c r="AC1031" s="61"/>
      <c r="AD1031" s="61"/>
      <c r="AE1031" s="61"/>
      <c r="AF1031" s="61"/>
      <c r="AG1031" s="61"/>
      <c r="AH1031" s="61"/>
      <c r="AI1031" s="63"/>
      <c r="AJ1031" s="63"/>
      <c r="AK1031" s="63"/>
      <c r="AL1031" s="63"/>
      <c r="AM1031" s="63"/>
      <c r="AN1031" s="63"/>
      <c r="AO1031" s="63"/>
    </row>
    <row r="1032" spans="1:41" ht="15">
      <c r="A1032" s="52"/>
      <c r="B1032" s="52"/>
      <c r="C1032" s="52"/>
      <c r="D1032" s="52"/>
      <c r="E1032" s="52"/>
      <c r="F1032" s="52"/>
      <c r="G1032" s="53"/>
      <c r="H1032" s="52"/>
      <c r="I1032" s="68"/>
      <c r="J1032" s="58"/>
      <c r="K1032" s="58"/>
      <c r="L1032" s="52"/>
      <c r="M1032" s="52"/>
      <c r="N1032" s="52"/>
      <c r="O1032" s="59"/>
      <c r="P1032" s="60"/>
      <c r="Q1032" s="52"/>
      <c r="R1032" s="52"/>
      <c r="S1032" s="61"/>
      <c r="T1032" s="61"/>
      <c r="U1032" s="61"/>
      <c r="V1032" s="61"/>
      <c r="W1032" s="61"/>
      <c r="X1032" s="61"/>
      <c r="Y1032" s="61"/>
      <c r="Z1032" s="61"/>
      <c r="AA1032" s="61"/>
      <c r="AB1032" s="62"/>
      <c r="AC1032" s="61"/>
      <c r="AD1032" s="61"/>
      <c r="AE1032" s="61"/>
      <c r="AF1032" s="61"/>
      <c r="AG1032" s="61"/>
      <c r="AH1032" s="61"/>
      <c r="AI1032" s="63"/>
      <c r="AJ1032" s="63"/>
      <c r="AK1032" s="63"/>
      <c r="AL1032" s="63"/>
      <c r="AM1032" s="63"/>
      <c r="AN1032" s="63"/>
      <c r="AO1032" s="63"/>
    </row>
    <row r="1033" spans="1:41" ht="15">
      <c r="A1033" s="52"/>
      <c r="B1033" s="52"/>
      <c r="C1033" s="52"/>
      <c r="D1033" s="52"/>
      <c r="E1033" s="52"/>
      <c r="F1033" s="52"/>
      <c r="G1033" s="53"/>
      <c r="H1033" s="52"/>
      <c r="I1033" s="68"/>
      <c r="J1033" s="58"/>
      <c r="K1033" s="58"/>
      <c r="L1033" s="52"/>
      <c r="M1033" s="52"/>
      <c r="N1033" s="52"/>
      <c r="O1033" s="59"/>
      <c r="P1033" s="60"/>
      <c r="Q1033" s="52"/>
      <c r="R1033" s="52"/>
      <c r="S1033" s="61"/>
      <c r="T1033" s="61"/>
      <c r="U1033" s="61"/>
      <c r="V1033" s="61"/>
      <c r="W1033" s="61"/>
      <c r="X1033" s="61"/>
      <c r="Y1033" s="61"/>
      <c r="Z1033" s="61"/>
      <c r="AA1033" s="61"/>
      <c r="AB1033" s="62"/>
      <c r="AC1033" s="61"/>
      <c r="AD1033" s="61"/>
      <c r="AE1033" s="61"/>
      <c r="AF1033" s="61"/>
      <c r="AG1033" s="61"/>
      <c r="AH1033" s="61"/>
      <c r="AI1033" s="63"/>
      <c r="AJ1033" s="63"/>
      <c r="AK1033" s="63"/>
      <c r="AL1033" s="63"/>
      <c r="AM1033" s="63"/>
      <c r="AN1033" s="63"/>
      <c r="AO1033" s="63"/>
    </row>
    <row r="1034" spans="1:41" ht="15">
      <c r="A1034" s="52"/>
      <c r="B1034" s="52"/>
      <c r="C1034" s="52"/>
      <c r="D1034" s="52"/>
      <c r="E1034" s="52"/>
      <c r="F1034" s="52"/>
      <c r="G1034" s="53"/>
      <c r="H1034" s="52"/>
      <c r="I1034" s="68"/>
      <c r="J1034" s="58"/>
      <c r="K1034" s="58"/>
      <c r="L1034" s="52"/>
      <c r="M1034" s="52"/>
      <c r="N1034" s="52"/>
      <c r="O1034" s="59"/>
      <c r="P1034" s="60"/>
      <c r="Q1034" s="52"/>
      <c r="R1034" s="52"/>
      <c r="S1034" s="61"/>
      <c r="T1034" s="61"/>
      <c r="U1034" s="61"/>
      <c r="V1034" s="61"/>
      <c r="W1034" s="61"/>
      <c r="X1034" s="61"/>
      <c r="Y1034" s="61"/>
      <c r="Z1034" s="61"/>
      <c r="AA1034" s="61"/>
      <c r="AB1034" s="62"/>
      <c r="AC1034" s="61"/>
      <c r="AD1034" s="61"/>
      <c r="AE1034" s="61"/>
      <c r="AF1034" s="61"/>
      <c r="AG1034" s="61"/>
      <c r="AH1034" s="61"/>
      <c r="AI1034" s="63"/>
      <c r="AJ1034" s="63"/>
      <c r="AK1034" s="63"/>
      <c r="AL1034" s="63"/>
      <c r="AM1034" s="63"/>
      <c r="AN1034" s="63"/>
      <c r="AO1034" s="63"/>
    </row>
    <row r="1035" spans="1:41" ht="15">
      <c r="A1035" s="52"/>
      <c r="B1035" s="52"/>
      <c r="C1035" s="52"/>
      <c r="D1035" s="52"/>
      <c r="E1035" s="52"/>
      <c r="F1035" s="52"/>
      <c r="G1035" s="53"/>
      <c r="H1035" s="52"/>
      <c r="I1035" s="68"/>
      <c r="J1035" s="58"/>
      <c r="K1035" s="58"/>
      <c r="L1035" s="52"/>
      <c r="M1035" s="52"/>
      <c r="N1035" s="52"/>
      <c r="O1035" s="59"/>
      <c r="P1035" s="60"/>
      <c r="Q1035" s="52"/>
      <c r="R1035" s="52"/>
      <c r="S1035" s="61"/>
      <c r="T1035" s="61"/>
      <c r="U1035" s="61"/>
      <c r="V1035" s="61"/>
      <c r="W1035" s="61"/>
      <c r="X1035" s="61"/>
      <c r="Y1035" s="61"/>
      <c r="Z1035" s="61"/>
      <c r="AA1035" s="61"/>
      <c r="AB1035" s="62"/>
      <c r="AC1035" s="61"/>
      <c r="AD1035" s="61"/>
      <c r="AE1035" s="61"/>
      <c r="AF1035" s="61"/>
      <c r="AG1035" s="61"/>
      <c r="AH1035" s="61"/>
      <c r="AI1035" s="63"/>
      <c r="AJ1035" s="63"/>
      <c r="AK1035" s="63"/>
      <c r="AL1035" s="63"/>
      <c r="AM1035" s="63"/>
      <c r="AN1035" s="63"/>
      <c r="AO1035" s="63"/>
    </row>
    <row r="1036" spans="1:41" ht="15">
      <c r="A1036" s="52"/>
      <c r="B1036" s="52"/>
      <c r="C1036" s="52"/>
      <c r="D1036" s="52"/>
      <c r="E1036" s="52"/>
      <c r="F1036" s="52"/>
      <c r="G1036" s="53"/>
      <c r="H1036" s="52"/>
      <c r="I1036" s="68"/>
      <c r="J1036" s="58"/>
      <c r="K1036" s="58"/>
      <c r="L1036" s="52"/>
      <c r="M1036" s="52"/>
      <c r="N1036" s="52"/>
      <c r="O1036" s="59"/>
      <c r="P1036" s="60"/>
      <c r="Q1036" s="52"/>
      <c r="R1036" s="52"/>
      <c r="S1036" s="61"/>
      <c r="T1036" s="61"/>
      <c r="U1036" s="61"/>
      <c r="V1036" s="61"/>
      <c r="W1036" s="61"/>
      <c r="X1036" s="61"/>
      <c r="Y1036" s="61"/>
      <c r="Z1036" s="61"/>
      <c r="AA1036" s="61"/>
      <c r="AB1036" s="62"/>
      <c r="AC1036" s="61"/>
      <c r="AD1036" s="61"/>
      <c r="AE1036" s="61"/>
      <c r="AF1036" s="61"/>
      <c r="AG1036" s="61"/>
      <c r="AH1036" s="61"/>
      <c r="AI1036" s="63"/>
      <c r="AJ1036" s="63"/>
      <c r="AK1036" s="63"/>
      <c r="AL1036" s="63"/>
      <c r="AM1036" s="63"/>
      <c r="AN1036" s="63"/>
      <c r="AO1036" s="63"/>
    </row>
    <row r="1037" spans="1:41" ht="15">
      <c r="A1037" s="52"/>
      <c r="B1037" s="52"/>
      <c r="C1037" s="52"/>
      <c r="D1037" s="52"/>
      <c r="E1037" s="52"/>
      <c r="F1037" s="52"/>
      <c r="G1037" s="53"/>
      <c r="H1037" s="52"/>
      <c r="I1037" s="68"/>
      <c r="J1037" s="58"/>
      <c r="K1037" s="58"/>
      <c r="L1037" s="52"/>
      <c r="M1037" s="52"/>
      <c r="N1037" s="52"/>
      <c r="O1037" s="59"/>
      <c r="P1037" s="60"/>
      <c r="Q1037" s="52"/>
      <c r="R1037" s="52"/>
      <c r="S1037" s="61"/>
      <c r="T1037" s="61"/>
      <c r="U1037" s="61"/>
      <c r="V1037" s="61"/>
      <c r="W1037" s="61"/>
      <c r="X1037" s="61"/>
      <c r="Y1037" s="61"/>
      <c r="Z1037" s="61"/>
      <c r="AA1037" s="61"/>
      <c r="AB1037" s="62"/>
      <c r="AC1037" s="61"/>
      <c r="AD1037" s="61"/>
      <c r="AE1037" s="61"/>
      <c r="AF1037" s="61"/>
      <c r="AG1037" s="61"/>
      <c r="AH1037" s="61"/>
      <c r="AI1037" s="63"/>
      <c r="AJ1037" s="63"/>
      <c r="AK1037" s="63"/>
      <c r="AL1037" s="63"/>
      <c r="AM1037" s="63"/>
      <c r="AN1037" s="63"/>
      <c r="AO1037" s="63"/>
    </row>
    <row r="1038" spans="1:41" ht="15">
      <c r="A1038" s="52"/>
      <c r="B1038" s="52"/>
      <c r="C1038" s="52"/>
      <c r="D1038" s="52"/>
      <c r="E1038" s="52"/>
      <c r="F1038" s="52"/>
      <c r="G1038" s="53"/>
      <c r="H1038" s="52"/>
      <c r="I1038" s="68"/>
      <c r="J1038" s="58"/>
      <c r="K1038" s="58"/>
      <c r="L1038" s="52"/>
      <c r="M1038" s="52"/>
      <c r="N1038" s="52"/>
      <c r="O1038" s="59"/>
      <c r="P1038" s="60"/>
      <c r="Q1038" s="52"/>
      <c r="R1038" s="52"/>
      <c r="S1038" s="61"/>
      <c r="T1038" s="61"/>
      <c r="U1038" s="61"/>
      <c r="V1038" s="61"/>
      <c r="W1038" s="61"/>
      <c r="X1038" s="61"/>
      <c r="Y1038" s="61"/>
      <c r="Z1038" s="61"/>
      <c r="AA1038" s="61"/>
      <c r="AB1038" s="62"/>
      <c r="AC1038" s="61"/>
      <c r="AD1038" s="61"/>
      <c r="AE1038" s="61"/>
      <c r="AF1038" s="61"/>
      <c r="AG1038" s="61"/>
      <c r="AH1038" s="61"/>
      <c r="AI1038" s="63"/>
      <c r="AJ1038" s="63"/>
      <c r="AK1038" s="63"/>
      <c r="AL1038" s="63"/>
      <c r="AM1038" s="63"/>
      <c r="AN1038" s="63"/>
      <c r="AO1038" s="63"/>
    </row>
    <row r="1039" spans="1:41" ht="15">
      <c r="A1039" s="52"/>
      <c r="B1039" s="52"/>
      <c r="C1039" s="52"/>
      <c r="D1039" s="52"/>
      <c r="E1039" s="52"/>
      <c r="F1039" s="52"/>
      <c r="G1039" s="53"/>
      <c r="H1039" s="52"/>
      <c r="I1039" s="68"/>
      <c r="J1039" s="58"/>
      <c r="K1039" s="58"/>
      <c r="L1039" s="52"/>
      <c r="M1039" s="52"/>
      <c r="N1039" s="52"/>
      <c r="O1039" s="59"/>
      <c r="P1039" s="60"/>
      <c r="Q1039" s="52"/>
      <c r="R1039" s="52"/>
      <c r="S1039" s="61"/>
      <c r="T1039" s="61"/>
      <c r="U1039" s="61"/>
      <c r="V1039" s="61"/>
      <c r="W1039" s="61"/>
      <c r="X1039" s="61"/>
      <c r="Y1039" s="61"/>
      <c r="Z1039" s="61"/>
      <c r="AA1039" s="61"/>
      <c r="AB1039" s="62"/>
      <c r="AC1039" s="61"/>
      <c r="AD1039" s="61"/>
      <c r="AE1039" s="61"/>
      <c r="AF1039" s="61"/>
      <c r="AG1039" s="61"/>
      <c r="AH1039" s="61"/>
      <c r="AI1039" s="63"/>
      <c r="AJ1039" s="63"/>
      <c r="AK1039" s="63"/>
      <c r="AL1039" s="63"/>
      <c r="AM1039" s="63"/>
      <c r="AN1039" s="63"/>
      <c r="AO1039" s="63"/>
    </row>
    <row r="1040" spans="1:41" ht="15">
      <c r="A1040" s="52"/>
      <c r="B1040" s="52"/>
      <c r="C1040" s="52"/>
      <c r="D1040" s="52"/>
      <c r="E1040" s="52"/>
      <c r="F1040" s="52"/>
      <c r="G1040" s="53"/>
      <c r="H1040" s="52"/>
      <c r="I1040" s="68"/>
      <c r="J1040" s="58"/>
      <c r="K1040" s="58"/>
      <c r="L1040" s="52"/>
      <c r="M1040" s="52"/>
      <c r="N1040" s="52"/>
      <c r="O1040" s="59"/>
      <c r="P1040" s="60"/>
      <c r="Q1040" s="52"/>
      <c r="R1040" s="52"/>
      <c r="S1040" s="61"/>
      <c r="T1040" s="61"/>
      <c r="U1040" s="61"/>
      <c r="V1040" s="61"/>
      <c r="W1040" s="61"/>
      <c r="X1040" s="61"/>
      <c r="Y1040" s="61"/>
      <c r="Z1040" s="61"/>
      <c r="AA1040" s="61"/>
      <c r="AB1040" s="62"/>
      <c r="AC1040" s="61"/>
      <c r="AD1040" s="61"/>
      <c r="AE1040" s="61"/>
      <c r="AF1040" s="61"/>
      <c r="AG1040" s="61"/>
      <c r="AH1040" s="61"/>
      <c r="AI1040" s="63"/>
      <c r="AJ1040" s="63"/>
      <c r="AK1040" s="63"/>
      <c r="AL1040" s="63"/>
      <c r="AM1040" s="63"/>
      <c r="AN1040" s="63"/>
      <c r="AO1040" s="63"/>
    </row>
    <row r="1041" spans="1:41" ht="15">
      <c r="A1041" s="52"/>
      <c r="B1041" s="52"/>
      <c r="C1041" s="52"/>
      <c r="D1041" s="52"/>
      <c r="E1041" s="52"/>
      <c r="F1041" s="52"/>
      <c r="G1041" s="53"/>
      <c r="H1041" s="52"/>
      <c r="I1041" s="68"/>
      <c r="J1041" s="58"/>
      <c r="K1041" s="58"/>
      <c r="L1041" s="52"/>
      <c r="M1041" s="52"/>
      <c r="N1041" s="52"/>
      <c r="O1041" s="59"/>
      <c r="P1041" s="60"/>
      <c r="Q1041" s="52"/>
      <c r="R1041" s="52"/>
      <c r="S1041" s="61"/>
      <c r="T1041" s="61"/>
      <c r="U1041" s="61"/>
      <c r="V1041" s="61"/>
      <c r="W1041" s="61"/>
      <c r="X1041" s="61"/>
      <c r="Y1041" s="61"/>
      <c r="Z1041" s="61"/>
      <c r="AA1041" s="61"/>
      <c r="AB1041" s="62"/>
      <c r="AC1041" s="61"/>
      <c r="AD1041" s="61"/>
      <c r="AE1041" s="61"/>
      <c r="AF1041" s="61"/>
      <c r="AG1041" s="61"/>
      <c r="AH1041" s="61"/>
      <c r="AI1041" s="63"/>
      <c r="AJ1041" s="63"/>
      <c r="AK1041" s="63"/>
      <c r="AL1041" s="63"/>
      <c r="AM1041" s="63"/>
      <c r="AN1041" s="63"/>
      <c r="AO1041" s="63"/>
    </row>
    <row r="1042" spans="1:41" ht="15">
      <c r="A1042" s="52"/>
      <c r="B1042" s="52"/>
      <c r="C1042" s="52"/>
      <c r="D1042" s="52"/>
      <c r="E1042" s="52"/>
      <c r="F1042" s="52"/>
      <c r="G1042" s="53"/>
      <c r="H1042" s="52"/>
      <c r="I1042" s="68"/>
      <c r="J1042" s="58"/>
      <c r="K1042" s="58"/>
      <c r="L1042" s="52"/>
      <c r="M1042" s="52"/>
      <c r="N1042" s="52"/>
      <c r="O1042" s="59"/>
      <c r="P1042" s="60"/>
      <c r="Q1042" s="52"/>
      <c r="R1042" s="52"/>
      <c r="S1042" s="61"/>
      <c r="T1042" s="61"/>
      <c r="U1042" s="61"/>
      <c r="V1042" s="61"/>
      <c r="W1042" s="61"/>
      <c r="X1042" s="61"/>
      <c r="Y1042" s="61"/>
      <c r="Z1042" s="61"/>
      <c r="AA1042" s="61"/>
      <c r="AB1042" s="62"/>
      <c r="AC1042" s="61"/>
      <c r="AD1042" s="61"/>
      <c r="AE1042" s="61"/>
      <c r="AF1042" s="61"/>
      <c r="AG1042" s="61"/>
      <c r="AH1042" s="61"/>
      <c r="AI1042" s="63"/>
      <c r="AJ1042" s="63"/>
      <c r="AK1042" s="63"/>
      <c r="AL1042" s="63"/>
      <c r="AM1042" s="63"/>
      <c r="AN1042" s="63"/>
      <c r="AO1042" s="63"/>
    </row>
    <row r="1043" spans="1:41" ht="15">
      <c r="A1043" s="52"/>
      <c r="B1043" s="52"/>
      <c r="C1043" s="52"/>
      <c r="D1043" s="52"/>
      <c r="E1043" s="52"/>
      <c r="F1043" s="52"/>
      <c r="G1043" s="53"/>
      <c r="H1043" s="52"/>
      <c r="I1043" s="68"/>
      <c r="J1043" s="58"/>
      <c r="K1043" s="58"/>
      <c r="L1043" s="52"/>
      <c r="M1043" s="52"/>
      <c r="N1043" s="52"/>
      <c r="O1043" s="59"/>
      <c r="P1043" s="60"/>
      <c r="Q1043" s="52"/>
      <c r="R1043" s="52"/>
      <c r="S1043" s="61"/>
      <c r="T1043" s="61"/>
      <c r="U1043" s="61"/>
      <c r="V1043" s="61"/>
      <c r="W1043" s="61"/>
      <c r="X1043" s="61"/>
      <c r="Y1043" s="61"/>
      <c r="Z1043" s="61"/>
      <c r="AA1043" s="61"/>
      <c r="AB1043" s="62"/>
      <c r="AC1043" s="61"/>
      <c r="AD1043" s="61"/>
      <c r="AE1043" s="61"/>
      <c r="AF1043" s="61"/>
      <c r="AG1043" s="61"/>
      <c r="AH1043" s="61"/>
      <c r="AI1043" s="63"/>
      <c r="AJ1043" s="63"/>
      <c r="AK1043" s="63"/>
      <c r="AL1043" s="63"/>
      <c r="AM1043" s="63"/>
      <c r="AN1043" s="63"/>
      <c r="AO1043" s="63"/>
    </row>
    <row r="1044" spans="1:41" ht="15">
      <c r="A1044" s="52"/>
      <c r="B1044" s="52"/>
      <c r="C1044" s="52"/>
      <c r="D1044" s="52"/>
      <c r="E1044" s="52"/>
      <c r="F1044" s="52"/>
      <c r="G1044" s="53"/>
      <c r="H1044" s="52"/>
      <c r="I1044" s="68"/>
      <c r="J1044" s="58"/>
      <c r="K1044" s="58"/>
      <c r="L1044" s="52"/>
      <c r="M1044" s="52"/>
      <c r="N1044" s="52"/>
      <c r="O1044" s="59"/>
      <c r="P1044" s="60"/>
      <c r="Q1044" s="52"/>
      <c r="R1044" s="52"/>
      <c r="S1044" s="61"/>
      <c r="T1044" s="61"/>
      <c r="U1044" s="61"/>
      <c r="V1044" s="61"/>
      <c r="W1044" s="61"/>
      <c r="X1044" s="61"/>
      <c r="Y1044" s="61"/>
      <c r="Z1044" s="61"/>
      <c r="AA1044" s="61"/>
      <c r="AB1044" s="62"/>
      <c r="AC1044" s="61"/>
      <c r="AD1044" s="61"/>
      <c r="AE1044" s="61"/>
      <c r="AF1044" s="61"/>
      <c r="AG1044" s="61"/>
      <c r="AH1044" s="61"/>
      <c r="AI1044" s="63"/>
      <c r="AJ1044" s="63"/>
      <c r="AK1044" s="63"/>
      <c r="AL1044" s="63"/>
      <c r="AM1044" s="63"/>
      <c r="AN1044" s="63"/>
      <c r="AO1044" s="63"/>
    </row>
    <row r="1045" spans="1:41" ht="15">
      <c r="A1045" s="52"/>
      <c r="B1045" s="52"/>
      <c r="C1045" s="52"/>
      <c r="D1045" s="52"/>
      <c r="E1045" s="52"/>
      <c r="F1045" s="52"/>
      <c r="G1045" s="53"/>
      <c r="H1045" s="52"/>
      <c r="I1045" s="68"/>
      <c r="J1045" s="58"/>
      <c r="K1045" s="58"/>
      <c r="L1045" s="52"/>
      <c r="M1045" s="52"/>
      <c r="N1045" s="52"/>
      <c r="O1045" s="59"/>
      <c r="P1045" s="60"/>
      <c r="Q1045" s="52"/>
      <c r="R1045" s="52"/>
      <c r="S1045" s="61"/>
      <c r="T1045" s="61"/>
      <c r="U1045" s="61"/>
      <c r="V1045" s="61"/>
      <c r="W1045" s="61"/>
      <c r="X1045" s="61"/>
      <c r="Y1045" s="61"/>
      <c r="Z1045" s="61"/>
      <c r="AA1045" s="61"/>
      <c r="AB1045" s="62"/>
      <c r="AC1045" s="61"/>
      <c r="AD1045" s="61"/>
      <c r="AE1045" s="61"/>
      <c r="AF1045" s="61"/>
      <c r="AG1045" s="61"/>
      <c r="AH1045" s="61"/>
      <c r="AI1045" s="63"/>
      <c r="AJ1045" s="63"/>
      <c r="AK1045" s="63"/>
      <c r="AL1045" s="63"/>
      <c r="AM1045" s="63"/>
      <c r="AN1045" s="63"/>
      <c r="AO1045" s="63"/>
    </row>
    <row r="1046" spans="1:41" ht="15">
      <c r="A1046" s="52"/>
      <c r="B1046" s="52"/>
      <c r="C1046" s="52"/>
      <c r="D1046" s="52"/>
      <c r="E1046" s="52"/>
      <c r="F1046" s="52"/>
      <c r="G1046" s="53"/>
      <c r="H1046" s="52"/>
      <c r="I1046" s="68"/>
      <c r="J1046" s="58"/>
      <c r="K1046" s="58"/>
      <c r="L1046" s="52"/>
      <c r="M1046" s="52"/>
      <c r="N1046" s="52"/>
      <c r="O1046" s="59"/>
      <c r="P1046" s="60"/>
      <c r="Q1046" s="52"/>
      <c r="R1046" s="52"/>
      <c r="S1046" s="61"/>
      <c r="T1046" s="61"/>
      <c r="U1046" s="61"/>
      <c r="V1046" s="61"/>
      <c r="W1046" s="61"/>
      <c r="X1046" s="61"/>
      <c r="Y1046" s="61"/>
      <c r="Z1046" s="61"/>
      <c r="AA1046" s="61"/>
      <c r="AB1046" s="62"/>
      <c r="AC1046" s="61"/>
      <c r="AD1046" s="61"/>
      <c r="AE1046" s="61"/>
      <c r="AF1046" s="61"/>
      <c r="AG1046" s="61"/>
      <c r="AH1046" s="61"/>
      <c r="AI1046" s="63"/>
      <c r="AJ1046" s="63"/>
      <c r="AK1046" s="63"/>
      <c r="AL1046" s="63"/>
      <c r="AM1046" s="63"/>
      <c r="AN1046" s="63"/>
      <c r="AO1046" s="63"/>
    </row>
    <row r="1047" spans="1:41" ht="15">
      <c r="A1047" s="52"/>
      <c r="B1047" s="52"/>
      <c r="C1047" s="52"/>
      <c r="D1047" s="52"/>
      <c r="E1047" s="52"/>
      <c r="F1047" s="52"/>
      <c r="G1047" s="53"/>
      <c r="H1047" s="52"/>
      <c r="I1047" s="68"/>
      <c r="J1047" s="58"/>
      <c r="K1047" s="58"/>
      <c r="L1047" s="52"/>
      <c r="M1047" s="52"/>
      <c r="N1047" s="52"/>
      <c r="O1047" s="59"/>
      <c r="P1047" s="60"/>
      <c r="Q1047" s="52"/>
      <c r="R1047" s="52"/>
      <c r="S1047" s="61"/>
      <c r="T1047" s="61"/>
      <c r="U1047" s="61"/>
      <c r="V1047" s="61"/>
      <c r="W1047" s="61"/>
      <c r="X1047" s="61"/>
      <c r="Y1047" s="61"/>
      <c r="Z1047" s="61"/>
      <c r="AA1047" s="61"/>
      <c r="AB1047" s="62"/>
      <c r="AC1047" s="61"/>
      <c r="AD1047" s="61"/>
      <c r="AE1047" s="61"/>
      <c r="AF1047" s="61"/>
      <c r="AG1047" s="61"/>
      <c r="AH1047" s="61"/>
      <c r="AI1047" s="63"/>
      <c r="AJ1047" s="63"/>
      <c r="AK1047" s="63"/>
      <c r="AL1047" s="63"/>
      <c r="AM1047" s="63"/>
      <c r="AN1047" s="63"/>
      <c r="AO1047" s="63"/>
    </row>
    <row r="1048" spans="1:41" ht="15">
      <c r="A1048" s="52"/>
      <c r="B1048" s="52"/>
      <c r="C1048" s="52"/>
      <c r="D1048" s="52"/>
      <c r="E1048" s="52"/>
      <c r="F1048" s="52"/>
      <c r="G1048" s="53"/>
      <c r="H1048" s="52"/>
      <c r="I1048" s="68"/>
      <c r="J1048" s="58"/>
      <c r="K1048" s="58"/>
      <c r="L1048" s="52"/>
      <c r="M1048" s="52"/>
      <c r="N1048" s="52"/>
      <c r="O1048" s="59"/>
      <c r="P1048" s="60"/>
      <c r="Q1048" s="52"/>
      <c r="R1048" s="52"/>
      <c r="S1048" s="61"/>
      <c r="T1048" s="61"/>
      <c r="U1048" s="61"/>
      <c r="V1048" s="61"/>
      <c r="W1048" s="61"/>
      <c r="X1048" s="61"/>
      <c r="Y1048" s="61"/>
      <c r="Z1048" s="61"/>
      <c r="AA1048" s="61"/>
      <c r="AB1048" s="62"/>
      <c r="AC1048" s="61"/>
      <c r="AD1048" s="61"/>
      <c r="AE1048" s="61"/>
      <c r="AF1048" s="61"/>
      <c r="AG1048" s="61"/>
      <c r="AH1048" s="61"/>
      <c r="AI1048" s="63"/>
      <c r="AJ1048" s="63"/>
      <c r="AK1048" s="63"/>
      <c r="AL1048" s="63"/>
      <c r="AM1048" s="63"/>
      <c r="AN1048" s="63"/>
      <c r="AO1048" s="63"/>
    </row>
    <row r="1049" spans="1:41" ht="15">
      <c r="A1049" s="52"/>
      <c r="B1049" s="52"/>
      <c r="C1049" s="52"/>
      <c r="D1049" s="52"/>
      <c r="E1049" s="52"/>
      <c r="F1049" s="52"/>
      <c r="G1049" s="53"/>
      <c r="H1049" s="52"/>
      <c r="I1049" s="68"/>
      <c r="J1049" s="58"/>
      <c r="K1049" s="58"/>
      <c r="L1049" s="52"/>
      <c r="M1049" s="52"/>
      <c r="N1049" s="52"/>
      <c r="O1049" s="59"/>
      <c r="P1049" s="60"/>
      <c r="Q1049" s="52"/>
      <c r="R1049" s="52"/>
      <c r="S1049" s="61"/>
      <c r="T1049" s="61"/>
      <c r="U1049" s="61"/>
      <c r="V1049" s="61"/>
      <c r="W1049" s="61"/>
      <c r="X1049" s="61"/>
      <c r="Y1049" s="61"/>
      <c r="Z1049" s="61"/>
      <c r="AA1049" s="61"/>
      <c r="AB1049" s="62"/>
      <c r="AC1049" s="61"/>
      <c r="AD1049" s="61"/>
      <c r="AE1049" s="61"/>
      <c r="AF1049" s="61"/>
      <c r="AG1049" s="61"/>
      <c r="AH1049" s="61"/>
      <c r="AI1049" s="63"/>
      <c r="AJ1049" s="63"/>
      <c r="AK1049" s="63"/>
      <c r="AL1049" s="63"/>
      <c r="AM1049" s="63"/>
      <c r="AN1049" s="63"/>
      <c r="AO1049" s="63"/>
    </row>
    <row r="1050" spans="1:41" ht="15">
      <c r="A1050" s="52"/>
      <c r="B1050" s="52"/>
      <c r="C1050" s="52"/>
      <c r="D1050" s="52"/>
      <c r="E1050" s="52"/>
      <c r="F1050" s="52"/>
      <c r="G1050" s="53"/>
      <c r="H1050" s="52"/>
      <c r="I1050" s="68"/>
      <c r="J1050" s="58"/>
      <c r="K1050" s="58"/>
      <c r="L1050" s="52"/>
      <c r="M1050" s="52"/>
      <c r="N1050" s="52"/>
      <c r="O1050" s="59"/>
      <c r="P1050" s="60"/>
      <c r="Q1050" s="52"/>
      <c r="R1050" s="52"/>
      <c r="S1050" s="61"/>
      <c r="T1050" s="61"/>
      <c r="U1050" s="61"/>
      <c r="V1050" s="61"/>
      <c r="W1050" s="61"/>
      <c r="X1050" s="61"/>
      <c r="Y1050" s="61"/>
      <c r="Z1050" s="61"/>
      <c r="AA1050" s="61"/>
      <c r="AB1050" s="62"/>
      <c r="AC1050" s="61"/>
      <c r="AD1050" s="61"/>
      <c r="AE1050" s="61"/>
      <c r="AF1050" s="61"/>
      <c r="AG1050" s="61"/>
      <c r="AH1050" s="61"/>
      <c r="AI1050" s="63"/>
      <c r="AJ1050" s="63"/>
      <c r="AK1050" s="63"/>
      <c r="AL1050" s="63"/>
      <c r="AM1050" s="63"/>
      <c r="AN1050" s="63"/>
      <c r="AO1050" s="63"/>
    </row>
    <row r="1051" spans="1:41" ht="15">
      <c r="A1051" s="52"/>
      <c r="B1051" s="52"/>
      <c r="C1051" s="52"/>
      <c r="D1051" s="52"/>
      <c r="E1051" s="52"/>
      <c r="F1051" s="52"/>
      <c r="G1051" s="53"/>
      <c r="H1051" s="52"/>
      <c r="I1051" s="68"/>
      <c r="J1051" s="58"/>
      <c r="K1051" s="58"/>
      <c r="L1051" s="52"/>
      <c r="M1051" s="52"/>
      <c r="N1051" s="52"/>
      <c r="O1051" s="59"/>
      <c r="P1051" s="60"/>
      <c r="Q1051" s="52"/>
      <c r="R1051" s="52"/>
      <c r="S1051" s="61"/>
      <c r="T1051" s="61"/>
      <c r="U1051" s="61"/>
      <c r="V1051" s="61"/>
      <c r="W1051" s="61"/>
      <c r="X1051" s="61"/>
      <c r="Y1051" s="61"/>
      <c r="Z1051" s="61"/>
      <c r="AA1051" s="61"/>
      <c r="AB1051" s="62"/>
      <c r="AC1051" s="61"/>
      <c r="AD1051" s="61"/>
      <c r="AE1051" s="61"/>
      <c r="AF1051" s="61"/>
      <c r="AG1051" s="61"/>
      <c r="AH1051" s="61"/>
      <c r="AI1051" s="63"/>
      <c r="AJ1051" s="63"/>
      <c r="AK1051" s="63"/>
      <c r="AL1051" s="63"/>
      <c r="AM1051" s="63"/>
      <c r="AN1051" s="63"/>
      <c r="AO1051" s="63"/>
    </row>
    <row r="1052" spans="1:41" ht="15">
      <c r="A1052" s="52"/>
      <c r="B1052" s="52"/>
      <c r="C1052" s="52"/>
      <c r="D1052" s="52"/>
      <c r="E1052" s="52"/>
      <c r="F1052" s="52"/>
      <c r="G1052" s="53"/>
      <c r="H1052" s="52"/>
      <c r="I1052" s="68"/>
      <c r="J1052" s="58"/>
      <c r="K1052" s="58"/>
      <c r="L1052" s="52"/>
      <c r="M1052" s="52"/>
      <c r="N1052" s="52"/>
      <c r="O1052" s="59"/>
      <c r="P1052" s="60"/>
      <c r="Q1052" s="52"/>
      <c r="R1052" s="52"/>
      <c r="S1052" s="61"/>
      <c r="T1052" s="61"/>
      <c r="U1052" s="61"/>
      <c r="V1052" s="61"/>
      <c r="W1052" s="61"/>
      <c r="X1052" s="61"/>
      <c r="Y1052" s="61"/>
      <c r="Z1052" s="61"/>
      <c r="AA1052" s="61"/>
      <c r="AB1052" s="62"/>
      <c r="AC1052" s="61"/>
      <c r="AD1052" s="61"/>
      <c r="AE1052" s="61"/>
      <c r="AF1052" s="61"/>
      <c r="AG1052" s="61"/>
      <c r="AH1052" s="61"/>
      <c r="AI1052" s="63"/>
      <c r="AJ1052" s="63"/>
      <c r="AK1052" s="63"/>
      <c r="AL1052" s="63"/>
      <c r="AM1052" s="63"/>
      <c r="AN1052" s="63"/>
      <c r="AO1052" s="63"/>
    </row>
    <row r="1053" spans="1:41" ht="15">
      <c r="A1053" s="52"/>
      <c r="B1053" s="52"/>
      <c r="C1053" s="52"/>
      <c r="D1053" s="52"/>
      <c r="E1053" s="52"/>
      <c r="F1053" s="52"/>
      <c r="G1053" s="53"/>
      <c r="H1053" s="52"/>
      <c r="I1053" s="68"/>
      <c r="J1053" s="58"/>
      <c r="K1053" s="58"/>
      <c r="L1053" s="52"/>
      <c r="M1053" s="52"/>
      <c r="N1053" s="52"/>
      <c r="O1053" s="59"/>
      <c r="P1053" s="60"/>
      <c r="Q1053" s="52"/>
      <c r="R1053" s="52"/>
      <c r="S1053" s="61"/>
      <c r="T1053" s="61"/>
      <c r="U1053" s="61"/>
      <c r="V1053" s="61"/>
      <c r="W1053" s="61"/>
      <c r="X1053" s="61"/>
      <c r="Y1053" s="61"/>
      <c r="Z1053" s="61"/>
      <c r="AA1053" s="61"/>
      <c r="AB1053" s="62"/>
      <c r="AC1053" s="61"/>
      <c r="AD1053" s="61"/>
      <c r="AE1053" s="61"/>
      <c r="AF1053" s="61"/>
      <c r="AG1053" s="61"/>
      <c r="AH1053" s="61"/>
      <c r="AI1053" s="63"/>
      <c r="AJ1053" s="63"/>
      <c r="AK1053" s="63"/>
      <c r="AL1053" s="63"/>
      <c r="AM1053" s="63"/>
      <c r="AN1053" s="63"/>
      <c r="AO1053" s="63"/>
    </row>
    <row r="1054" spans="1:41" ht="15">
      <c r="A1054" s="52"/>
      <c r="B1054" s="52"/>
      <c r="C1054" s="52"/>
      <c r="D1054" s="52"/>
      <c r="E1054" s="52"/>
      <c r="F1054" s="52"/>
      <c r="G1054" s="53"/>
      <c r="H1054" s="52"/>
      <c r="I1054" s="68"/>
      <c r="J1054" s="58"/>
      <c r="K1054" s="58"/>
      <c r="L1054" s="52"/>
      <c r="M1054" s="52"/>
      <c r="N1054" s="52"/>
      <c r="O1054" s="59"/>
      <c r="P1054" s="60"/>
      <c r="Q1054" s="52"/>
      <c r="R1054" s="52"/>
      <c r="S1054" s="61"/>
      <c r="T1054" s="61"/>
      <c r="U1054" s="61"/>
      <c r="V1054" s="61"/>
      <c r="W1054" s="61"/>
      <c r="X1054" s="61"/>
      <c r="Y1054" s="61"/>
      <c r="Z1054" s="61"/>
      <c r="AA1054" s="61"/>
      <c r="AB1054" s="62"/>
      <c r="AC1054" s="61"/>
      <c r="AD1054" s="61"/>
      <c r="AE1054" s="61"/>
      <c r="AF1054" s="61"/>
      <c r="AG1054" s="61"/>
      <c r="AH1054" s="61"/>
      <c r="AI1054" s="63"/>
      <c r="AJ1054" s="63"/>
      <c r="AK1054" s="63"/>
      <c r="AL1054" s="63"/>
      <c r="AM1054" s="63"/>
      <c r="AN1054" s="63"/>
      <c r="AO1054" s="63"/>
    </row>
    <row r="1055" spans="1:41" ht="15">
      <c r="A1055" s="52"/>
      <c r="B1055" s="52"/>
      <c r="C1055" s="52"/>
      <c r="D1055" s="52"/>
      <c r="E1055" s="52"/>
      <c r="F1055" s="52"/>
      <c r="G1055" s="53"/>
      <c r="H1055" s="52"/>
      <c r="I1055" s="68"/>
      <c r="J1055" s="58"/>
      <c r="K1055" s="58"/>
      <c r="L1055" s="52"/>
      <c r="M1055" s="52"/>
      <c r="N1055" s="52"/>
      <c r="O1055" s="59"/>
      <c r="P1055" s="60"/>
      <c r="Q1055" s="52"/>
      <c r="R1055" s="52"/>
      <c r="S1055" s="61"/>
      <c r="T1055" s="61"/>
      <c r="U1055" s="61"/>
      <c r="V1055" s="61"/>
      <c r="W1055" s="61"/>
      <c r="X1055" s="61"/>
      <c r="Y1055" s="61"/>
      <c r="Z1055" s="61"/>
      <c r="AA1055" s="61"/>
      <c r="AB1055" s="62"/>
      <c r="AC1055" s="61"/>
      <c r="AD1055" s="61"/>
      <c r="AE1055" s="61"/>
      <c r="AF1055" s="61"/>
      <c r="AG1055" s="61"/>
      <c r="AH1055" s="61"/>
      <c r="AI1055" s="63"/>
      <c r="AJ1055" s="63"/>
      <c r="AK1055" s="63"/>
      <c r="AL1055" s="63"/>
      <c r="AM1055" s="63"/>
      <c r="AN1055" s="63"/>
      <c r="AO1055" s="63"/>
    </row>
    <row r="1056" spans="1:41" ht="15">
      <c r="A1056" s="52"/>
      <c r="B1056" s="52"/>
      <c r="C1056" s="52"/>
      <c r="D1056" s="52"/>
      <c r="E1056" s="52"/>
      <c r="F1056" s="52"/>
      <c r="G1056" s="53"/>
      <c r="H1056" s="52"/>
      <c r="I1056" s="68"/>
      <c r="J1056" s="58"/>
      <c r="K1056" s="58"/>
      <c r="L1056" s="52"/>
      <c r="M1056" s="52"/>
      <c r="N1056" s="52"/>
      <c r="O1056" s="59"/>
      <c r="P1056" s="60"/>
      <c r="Q1056" s="52"/>
      <c r="R1056" s="52"/>
      <c r="S1056" s="61"/>
      <c r="T1056" s="61"/>
      <c r="U1056" s="61"/>
      <c r="V1056" s="61"/>
      <c r="W1056" s="61"/>
      <c r="X1056" s="61"/>
      <c r="Y1056" s="61"/>
      <c r="Z1056" s="61"/>
      <c r="AA1056" s="61"/>
      <c r="AB1056" s="62"/>
      <c r="AC1056" s="61"/>
      <c r="AD1056" s="61"/>
      <c r="AE1056" s="61"/>
      <c r="AF1056" s="61"/>
      <c r="AG1056" s="61"/>
      <c r="AH1056" s="61"/>
      <c r="AI1056" s="63"/>
      <c r="AJ1056" s="63"/>
      <c r="AK1056" s="63"/>
      <c r="AL1056" s="63"/>
      <c r="AM1056" s="63"/>
      <c r="AN1056" s="63"/>
      <c r="AO1056" s="63"/>
    </row>
    <row r="1057" spans="1:41" ht="15">
      <c r="A1057" s="52"/>
      <c r="B1057" s="52"/>
      <c r="C1057" s="52"/>
      <c r="D1057" s="52"/>
      <c r="E1057" s="52"/>
      <c r="F1057" s="52"/>
      <c r="G1057" s="53"/>
      <c r="H1057" s="52"/>
      <c r="I1057" s="68"/>
      <c r="J1057" s="58"/>
      <c r="K1057" s="58"/>
      <c r="L1057" s="52"/>
      <c r="M1057" s="52"/>
      <c r="N1057" s="52"/>
      <c r="O1057" s="59"/>
      <c r="P1057" s="60"/>
      <c r="Q1057" s="52"/>
      <c r="R1057" s="52"/>
      <c r="S1057" s="61"/>
      <c r="T1057" s="61"/>
      <c r="U1057" s="61"/>
      <c r="V1057" s="61"/>
      <c r="W1057" s="61"/>
      <c r="X1057" s="61"/>
      <c r="Y1057" s="61"/>
      <c r="Z1057" s="61"/>
      <c r="AA1057" s="61"/>
      <c r="AB1057" s="62"/>
      <c r="AC1057" s="61"/>
      <c r="AD1057" s="61"/>
      <c r="AE1057" s="61"/>
      <c r="AF1057" s="61"/>
      <c r="AG1057" s="61"/>
      <c r="AH1057" s="61"/>
      <c r="AI1057" s="63"/>
      <c r="AJ1057" s="63"/>
      <c r="AK1057" s="63"/>
      <c r="AL1057" s="63"/>
      <c r="AM1057" s="63"/>
      <c r="AN1057" s="63"/>
      <c r="AO1057" s="63"/>
    </row>
    <row r="1058" spans="1:41" ht="15">
      <c r="A1058" s="52"/>
      <c r="B1058" s="52"/>
      <c r="C1058" s="52"/>
      <c r="D1058" s="52"/>
      <c r="E1058" s="52"/>
      <c r="F1058" s="52"/>
      <c r="G1058" s="53"/>
      <c r="H1058" s="52"/>
      <c r="I1058" s="68"/>
      <c r="J1058" s="58"/>
      <c r="K1058" s="58"/>
      <c r="L1058" s="52"/>
      <c r="M1058" s="52"/>
      <c r="N1058" s="52"/>
      <c r="O1058" s="59"/>
      <c r="P1058" s="60"/>
      <c r="Q1058" s="52"/>
      <c r="R1058" s="52"/>
      <c r="S1058" s="61"/>
      <c r="T1058" s="61"/>
      <c r="U1058" s="61"/>
      <c r="V1058" s="61"/>
      <c r="W1058" s="61"/>
      <c r="X1058" s="61"/>
      <c r="Y1058" s="61"/>
      <c r="Z1058" s="61"/>
      <c r="AA1058" s="61"/>
      <c r="AB1058" s="62"/>
      <c r="AC1058" s="61"/>
      <c r="AD1058" s="61"/>
      <c r="AE1058" s="61"/>
      <c r="AF1058" s="61"/>
      <c r="AG1058" s="61"/>
      <c r="AH1058" s="61"/>
      <c r="AI1058" s="63"/>
      <c r="AJ1058" s="63"/>
      <c r="AK1058" s="63"/>
      <c r="AL1058" s="63"/>
      <c r="AM1058" s="63"/>
      <c r="AN1058" s="63"/>
      <c r="AO1058" s="63"/>
    </row>
    <row r="1059" spans="1:41" ht="15">
      <c r="A1059" s="52"/>
      <c r="B1059" s="52"/>
      <c r="C1059" s="52"/>
      <c r="D1059" s="52"/>
      <c r="E1059" s="52"/>
      <c r="F1059" s="52"/>
      <c r="G1059" s="53"/>
      <c r="H1059" s="52"/>
      <c r="I1059" s="68"/>
      <c r="J1059" s="58"/>
      <c r="K1059" s="58"/>
      <c r="L1059" s="52"/>
      <c r="M1059" s="52"/>
      <c r="N1059" s="52"/>
      <c r="O1059" s="59"/>
      <c r="P1059" s="60"/>
      <c r="Q1059" s="52"/>
      <c r="R1059" s="52"/>
      <c r="S1059" s="61"/>
      <c r="T1059" s="61"/>
      <c r="U1059" s="61"/>
      <c r="V1059" s="61"/>
      <c r="W1059" s="61"/>
      <c r="X1059" s="61"/>
      <c r="Y1059" s="61"/>
      <c r="Z1059" s="61"/>
      <c r="AA1059" s="61"/>
      <c r="AB1059" s="62"/>
      <c r="AC1059" s="61"/>
      <c r="AD1059" s="61"/>
      <c r="AE1059" s="61"/>
      <c r="AF1059" s="61"/>
      <c r="AG1059" s="61"/>
      <c r="AH1059" s="61"/>
      <c r="AI1059" s="63"/>
      <c r="AJ1059" s="63"/>
      <c r="AK1059" s="63"/>
      <c r="AL1059" s="63"/>
      <c r="AM1059" s="63"/>
      <c r="AN1059" s="63"/>
      <c r="AO1059" s="63"/>
    </row>
    <row r="1060" spans="1:41" ht="15">
      <c r="A1060" s="52"/>
      <c r="B1060" s="52"/>
      <c r="C1060" s="52"/>
      <c r="D1060" s="52"/>
      <c r="E1060" s="52"/>
      <c r="F1060" s="52"/>
      <c r="G1060" s="53"/>
      <c r="H1060" s="52"/>
      <c r="I1060" s="68"/>
      <c r="J1060" s="58"/>
      <c r="K1060" s="58"/>
      <c r="L1060" s="52"/>
      <c r="M1060" s="52"/>
      <c r="N1060" s="52"/>
      <c r="O1060" s="59"/>
      <c r="P1060" s="60"/>
      <c r="Q1060" s="52"/>
      <c r="R1060" s="52"/>
      <c r="S1060" s="61"/>
      <c r="T1060" s="61"/>
      <c r="U1060" s="61"/>
      <c r="V1060" s="61"/>
      <c r="W1060" s="61"/>
      <c r="X1060" s="61"/>
      <c r="Y1060" s="61"/>
      <c r="Z1060" s="61"/>
      <c r="AA1060" s="61"/>
      <c r="AB1060" s="62"/>
      <c r="AC1060" s="61"/>
      <c r="AD1060" s="61"/>
      <c r="AE1060" s="61"/>
      <c r="AF1060" s="61"/>
      <c r="AG1060" s="61"/>
      <c r="AH1060" s="61"/>
      <c r="AI1060" s="63"/>
      <c r="AJ1060" s="63"/>
      <c r="AK1060" s="63"/>
      <c r="AL1060" s="63"/>
      <c r="AM1060" s="63"/>
      <c r="AN1060" s="63"/>
      <c r="AO1060" s="63"/>
    </row>
    <row r="1061" spans="1:41" ht="15">
      <c r="A1061" s="52"/>
      <c r="B1061" s="52"/>
      <c r="C1061" s="52"/>
      <c r="D1061" s="52"/>
      <c r="E1061" s="52"/>
      <c r="F1061" s="52"/>
      <c r="G1061" s="53"/>
      <c r="H1061" s="52"/>
      <c r="I1061" s="68"/>
      <c r="J1061" s="58"/>
      <c r="K1061" s="58"/>
      <c r="L1061" s="52"/>
      <c r="M1061" s="52"/>
      <c r="N1061" s="52"/>
      <c r="O1061" s="59"/>
      <c r="P1061" s="60"/>
      <c r="Q1061" s="52"/>
      <c r="R1061" s="52"/>
      <c r="S1061" s="61"/>
      <c r="T1061" s="61"/>
      <c r="U1061" s="61"/>
      <c r="V1061" s="61"/>
      <c r="W1061" s="61"/>
      <c r="X1061" s="61"/>
      <c r="Y1061" s="61"/>
      <c r="Z1061" s="61"/>
      <c r="AA1061" s="61"/>
      <c r="AB1061" s="62"/>
      <c r="AC1061" s="61"/>
      <c r="AD1061" s="61"/>
      <c r="AE1061" s="61"/>
      <c r="AF1061" s="61"/>
      <c r="AG1061" s="61"/>
      <c r="AH1061" s="61"/>
      <c r="AI1061" s="63"/>
      <c r="AJ1061" s="63"/>
      <c r="AK1061" s="63"/>
      <c r="AL1061" s="63"/>
      <c r="AM1061" s="63"/>
      <c r="AN1061" s="63"/>
      <c r="AO1061" s="63"/>
    </row>
    <row r="1062" spans="1:41" ht="15">
      <c r="A1062" s="52"/>
      <c r="B1062" s="52"/>
      <c r="C1062" s="52"/>
      <c r="D1062" s="52"/>
      <c r="E1062" s="52"/>
      <c r="F1062" s="52"/>
      <c r="G1062" s="53"/>
      <c r="H1062" s="52"/>
      <c r="I1062" s="68"/>
      <c r="J1062" s="58"/>
      <c r="K1062" s="58"/>
      <c r="L1062" s="52"/>
      <c r="M1062" s="52"/>
      <c r="N1062" s="52"/>
      <c r="O1062" s="59"/>
      <c r="P1062" s="60"/>
      <c r="Q1062" s="52"/>
      <c r="R1062" s="52"/>
      <c r="S1062" s="61"/>
      <c r="T1062" s="61"/>
      <c r="U1062" s="61"/>
      <c r="V1062" s="61"/>
      <c r="W1062" s="61"/>
      <c r="X1062" s="61"/>
      <c r="Y1062" s="61"/>
      <c r="Z1062" s="61"/>
      <c r="AA1062" s="61"/>
      <c r="AB1062" s="62"/>
      <c r="AC1062" s="61"/>
      <c r="AD1062" s="61"/>
      <c r="AE1062" s="61"/>
      <c r="AF1062" s="61"/>
      <c r="AG1062" s="61"/>
      <c r="AH1062" s="61"/>
      <c r="AI1062" s="63"/>
      <c r="AJ1062" s="63"/>
      <c r="AK1062" s="63"/>
      <c r="AL1062" s="63"/>
      <c r="AM1062" s="63"/>
      <c r="AN1062" s="63"/>
      <c r="AO1062" s="63"/>
    </row>
    <row r="1063" spans="1:41" ht="15">
      <c r="A1063" s="52"/>
      <c r="B1063" s="52"/>
      <c r="C1063" s="52"/>
      <c r="D1063" s="52"/>
      <c r="E1063" s="52"/>
      <c r="F1063" s="52"/>
      <c r="G1063" s="53"/>
      <c r="H1063" s="52"/>
      <c r="I1063" s="68"/>
      <c r="J1063" s="58"/>
      <c r="K1063" s="58"/>
      <c r="L1063" s="52"/>
      <c r="M1063" s="52"/>
      <c r="N1063" s="52"/>
      <c r="O1063" s="59"/>
      <c r="P1063" s="60"/>
      <c r="Q1063" s="52"/>
      <c r="R1063" s="52"/>
      <c r="S1063" s="61"/>
      <c r="T1063" s="61"/>
      <c r="U1063" s="61"/>
      <c r="V1063" s="61"/>
      <c r="W1063" s="61"/>
      <c r="X1063" s="61"/>
      <c r="Y1063" s="61"/>
      <c r="Z1063" s="61"/>
      <c r="AA1063" s="61"/>
      <c r="AB1063" s="62"/>
      <c r="AC1063" s="61"/>
      <c r="AD1063" s="61"/>
      <c r="AE1063" s="61"/>
      <c r="AF1063" s="61"/>
      <c r="AG1063" s="61"/>
      <c r="AH1063" s="61"/>
      <c r="AI1063" s="63"/>
      <c r="AJ1063" s="63"/>
      <c r="AK1063" s="63"/>
      <c r="AL1063" s="63"/>
      <c r="AM1063" s="63"/>
      <c r="AN1063" s="63"/>
      <c r="AO1063" s="63"/>
    </row>
    <row r="1064" spans="1:41" ht="15">
      <c r="A1064" s="52"/>
      <c r="B1064" s="52"/>
      <c r="C1064" s="52"/>
      <c r="D1064" s="52"/>
      <c r="E1064" s="52"/>
      <c r="F1064" s="52"/>
      <c r="G1064" s="53"/>
      <c r="H1064" s="52"/>
      <c r="I1064" s="68"/>
      <c r="J1064" s="58"/>
      <c r="K1064" s="58"/>
      <c r="L1064" s="52"/>
      <c r="M1064" s="52"/>
      <c r="N1064" s="52"/>
      <c r="O1064" s="59"/>
      <c r="P1064" s="60"/>
      <c r="Q1064" s="52"/>
      <c r="R1064" s="52"/>
      <c r="S1064" s="61"/>
      <c r="T1064" s="61"/>
      <c r="U1064" s="61"/>
      <c r="V1064" s="61"/>
      <c r="W1064" s="61"/>
      <c r="X1064" s="61"/>
      <c r="Y1064" s="61"/>
      <c r="Z1064" s="61"/>
      <c r="AA1064" s="61"/>
      <c r="AB1064" s="62"/>
      <c r="AC1064" s="61"/>
      <c r="AD1064" s="61"/>
      <c r="AE1064" s="61"/>
      <c r="AF1064" s="61"/>
      <c r="AG1064" s="61"/>
      <c r="AH1064" s="61"/>
      <c r="AI1064" s="63"/>
      <c r="AJ1064" s="63"/>
      <c r="AK1064" s="63"/>
      <c r="AL1064" s="63"/>
      <c r="AM1064" s="63"/>
      <c r="AN1064" s="63"/>
      <c r="AO1064" s="63"/>
    </row>
    <row r="1065" spans="1:41" ht="15">
      <c r="A1065" s="52"/>
      <c r="B1065" s="52"/>
      <c r="C1065" s="52"/>
      <c r="D1065" s="52"/>
      <c r="E1065" s="52"/>
      <c r="F1065" s="52"/>
      <c r="G1065" s="53"/>
      <c r="H1065" s="52"/>
      <c r="I1065" s="68"/>
      <c r="J1065" s="58"/>
      <c r="K1065" s="58"/>
      <c r="L1065" s="52"/>
      <c r="M1065" s="52"/>
      <c r="N1065" s="52"/>
      <c r="O1065" s="59"/>
      <c r="P1065" s="60"/>
      <c r="Q1065" s="52"/>
      <c r="R1065" s="52"/>
      <c r="S1065" s="61"/>
      <c r="T1065" s="61"/>
      <c r="U1065" s="61"/>
      <c r="V1065" s="61"/>
      <c r="W1065" s="61"/>
      <c r="X1065" s="61"/>
      <c r="Y1065" s="61"/>
      <c r="Z1065" s="61"/>
      <c r="AA1065" s="61"/>
      <c r="AB1065" s="62"/>
      <c r="AC1065" s="61"/>
      <c r="AD1065" s="61"/>
      <c r="AE1065" s="61"/>
      <c r="AF1065" s="61"/>
      <c r="AG1065" s="61"/>
      <c r="AH1065" s="61"/>
      <c r="AI1065" s="63"/>
      <c r="AJ1065" s="63"/>
      <c r="AK1065" s="63"/>
      <c r="AL1065" s="63"/>
      <c r="AM1065" s="63"/>
      <c r="AN1065" s="63"/>
      <c r="AO1065" s="63"/>
    </row>
    <row r="1066" spans="1:41" ht="15">
      <c r="A1066" s="52"/>
      <c r="B1066" s="52"/>
      <c r="C1066" s="52"/>
      <c r="D1066" s="52"/>
      <c r="E1066" s="52"/>
      <c r="F1066" s="52"/>
      <c r="G1066" s="53"/>
      <c r="H1066" s="52"/>
      <c r="I1066" s="68"/>
      <c r="J1066" s="58"/>
      <c r="K1066" s="58"/>
      <c r="L1066" s="52"/>
      <c r="M1066" s="52"/>
      <c r="N1066" s="52"/>
      <c r="O1066" s="59"/>
      <c r="P1066" s="60"/>
      <c r="Q1066" s="52"/>
      <c r="R1066" s="52"/>
      <c r="S1066" s="61"/>
      <c r="T1066" s="61"/>
      <c r="U1066" s="61"/>
      <c r="V1066" s="61"/>
      <c r="W1066" s="61"/>
      <c r="X1066" s="61"/>
      <c r="Y1066" s="61"/>
      <c r="Z1066" s="61"/>
      <c r="AA1066" s="61"/>
      <c r="AB1066" s="62"/>
      <c r="AC1066" s="61"/>
      <c r="AD1066" s="61"/>
      <c r="AE1066" s="61"/>
      <c r="AF1066" s="61"/>
      <c r="AG1066" s="61"/>
      <c r="AH1066" s="61"/>
      <c r="AI1066" s="63"/>
      <c r="AJ1066" s="63"/>
      <c r="AK1066" s="63"/>
      <c r="AL1066" s="63"/>
      <c r="AM1066" s="63"/>
      <c r="AN1066" s="63"/>
      <c r="AO1066" s="63"/>
    </row>
    <row r="1067" spans="1:41" ht="15">
      <c r="A1067" s="52"/>
      <c r="B1067" s="52"/>
      <c r="C1067" s="52"/>
      <c r="D1067" s="52"/>
      <c r="E1067" s="52"/>
      <c r="F1067" s="52"/>
      <c r="G1067" s="53"/>
      <c r="H1067" s="52"/>
      <c r="I1067" s="68"/>
      <c r="J1067" s="58"/>
      <c r="K1067" s="58"/>
      <c r="L1067" s="52"/>
      <c r="M1067" s="52"/>
      <c r="N1067" s="52"/>
      <c r="O1067" s="59"/>
      <c r="P1067" s="60"/>
      <c r="Q1067" s="52"/>
      <c r="R1067" s="52"/>
      <c r="S1067" s="61"/>
      <c r="T1067" s="61"/>
      <c r="U1067" s="61"/>
      <c r="V1067" s="61"/>
      <c r="W1067" s="61"/>
      <c r="X1067" s="61"/>
      <c r="Y1067" s="61"/>
      <c r="Z1067" s="61"/>
      <c r="AA1067" s="61"/>
      <c r="AB1067" s="62"/>
      <c r="AC1067" s="61"/>
      <c r="AD1067" s="61"/>
      <c r="AE1067" s="61"/>
      <c r="AF1067" s="61"/>
      <c r="AG1067" s="61"/>
      <c r="AH1067" s="61"/>
      <c r="AI1067" s="63"/>
      <c r="AJ1067" s="63"/>
      <c r="AK1067" s="63"/>
      <c r="AL1067" s="63"/>
      <c r="AM1067" s="63"/>
      <c r="AN1067" s="63"/>
      <c r="AO1067" s="63"/>
    </row>
    <row r="1068" spans="1:41" ht="15">
      <c r="A1068" s="52"/>
      <c r="B1068" s="52"/>
      <c r="C1068" s="52"/>
      <c r="D1068" s="52"/>
      <c r="E1068" s="52"/>
      <c r="F1068" s="52"/>
      <c r="G1068" s="53"/>
      <c r="H1068" s="52"/>
      <c r="I1068" s="68"/>
      <c r="J1068" s="58"/>
      <c r="K1068" s="58"/>
      <c r="L1068" s="52"/>
      <c r="M1068" s="52"/>
      <c r="N1068" s="52"/>
      <c r="O1068" s="59"/>
      <c r="P1068" s="60"/>
      <c r="Q1068" s="52"/>
      <c r="R1068" s="52"/>
      <c r="S1068" s="61"/>
      <c r="T1068" s="61"/>
      <c r="U1068" s="61"/>
      <c r="V1068" s="61"/>
      <c r="W1068" s="61"/>
      <c r="X1068" s="61"/>
      <c r="Y1068" s="61"/>
      <c r="Z1068" s="61"/>
      <c r="AA1068" s="61"/>
      <c r="AB1068" s="62"/>
      <c r="AC1068" s="61"/>
      <c r="AD1068" s="61"/>
      <c r="AE1068" s="61"/>
      <c r="AF1068" s="61"/>
      <c r="AG1068" s="61"/>
      <c r="AH1068" s="61"/>
      <c r="AI1068" s="63"/>
      <c r="AJ1068" s="63"/>
      <c r="AK1068" s="63"/>
      <c r="AL1068" s="63"/>
      <c r="AM1068" s="63"/>
      <c r="AN1068" s="63"/>
      <c r="AO1068" s="63"/>
    </row>
    <row r="1069" spans="1:41" ht="15">
      <c r="A1069" s="52"/>
      <c r="B1069" s="52"/>
      <c r="C1069" s="52"/>
      <c r="D1069" s="52"/>
      <c r="E1069" s="52"/>
      <c r="F1069" s="52"/>
      <c r="G1069" s="53"/>
      <c r="H1069" s="52"/>
      <c r="I1069" s="68"/>
      <c r="J1069" s="58"/>
      <c r="K1069" s="58"/>
      <c r="L1069" s="52"/>
      <c r="M1069" s="52"/>
      <c r="N1069" s="52"/>
      <c r="O1069" s="59"/>
      <c r="P1069" s="60"/>
      <c r="Q1069" s="52"/>
      <c r="R1069" s="52"/>
      <c r="S1069" s="61"/>
      <c r="T1069" s="61"/>
      <c r="U1069" s="61"/>
      <c r="V1069" s="61"/>
      <c r="W1069" s="61"/>
      <c r="X1069" s="61"/>
      <c r="Y1069" s="61"/>
      <c r="Z1069" s="61"/>
      <c r="AA1069" s="61"/>
      <c r="AB1069" s="62"/>
      <c r="AC1069" s="61"/>
      <c r="AD1069" s="61"/>
      <c r="AE1069" s="61"/>
      <c r="AF1069" s="61"/>
      <c r="AG1069" s="61"/>
      <c r="AH1069" s="61"/>
      <c r="AI1069" s="63"/>
      <c r="AJ1069" s="63"/>
      <c r="AK1069" s="63"/>
      <c r="AL1069" s="63"/>
      <c r="AM1069" s="63"/>
      <c r="AN1069" s="63"/>
      <c r="AO1069" s="63"/>
    </row>
    <row r="1070" spans="1:41" ht="15">
      <c r="A1070" s="52"/>
      <c r="B1070" s="52"/>
      <c r="C1070" s="52"/>
      <c r="D1070" s="52"/>
      <c r="E1070" s="52"/>
      <c r="F1070" s="52"/>
      <c r="G1070" s="53"/>
      <c r="H1070" s="52"/>
      <c r="I1070" s="68"/>
      <c r="J1070" s="58"/>
      <c r="K1070" s="58"/>
      <c r="L1070" s="52"/>
      <c r="M1070" s="52"/>
      <c r="N1070" s="52"/>
      <c r="O1070" s="59"/>
      <c r="P1070" s="60"/>
      <c r="Q1070" s="52"/>
      <c r="R1070" s="52"/>
      <c r="S1070" s="61"/>
      <c r="T1070" s="61"/>
      <c r="U1070" s="61"/>
      <c r="V1070" s="61"/>
      <c r="W1070" s="61"/>
      <c r="X1070" s="61"/>
      <c r="Y1070" s="61"/>
      <c r="Z1070" s="61"/>
      <c r="AA1070" s="61"/>
      <c r="AB1070" s="62"/>
      <c r="AC1070" s="61"/>
      <c r="AD1070" s="61"/>
      <c r="AE1070" s="61"/>
      <c r="AF1070" s="61"/>
      <c r="AG1070" s="61"/>
      <c r="AH1070" s="61"/>
      <c r="AI1070" s="63"/>
      <c r="AJ1070" s="63"/>
      <c r="AK1070" s="63"/>
      <c r="AL1070" s="63"/>
      <c r="AM1070" s="63"/>
      <c r="AN1070" s="63"/>
      <c r="AO1070" s="63"/>
    </row>
    <row r="1071" spans="1:41" ht="15">
      <c r="A1071" s="52"/>
      <c r="B1071" s="52"/>
      <c r="C1071" s="52"/>
      <c r="D1071" s="52"/>
      <c r="E1071" s="52"/>
      <c r="F1071" s="52"/>
      <c r="G1071" s="53"/>
      <c r="H1071" s="52"/>
      <c r="I1071" s="68"/>
      <c r="J1071" s="58"/>
      <c r="K1071" s="58"/>
      <c r="L1071" s="52"/>
      <c r="M1071" s="52"/>
      <c r="N1071" s="52"/>
      <c r="O1071" s="59"/>
      <c r="P1071" s="60"/>
      <c r="Q1071" s="52"/>
      <c r="R1071" s="52"/>
      <c r="S1071" s="61"/>
      <c r="T1071" s="61"/>
      <c r="U1071" s="61"/>
      <c r="V1071" s="61"/>
      <c r="W1071" s="61"/>
      <c r="X1071" s="61"/>
      <c r="Y1071" s="61"/>
      <c r="Z1071" s="61"/>
      <c r="AA1071" s="61"/>
      <c r="AB1071" s="62"/>
      <c r="AC1071" s="61"/>
      <c r="AD1071" s="61"/>
      <c r="AE1071" s="61"/>
      <c r="AF1071" s="61"/>
      <c r="AG1071" s="61"/>
      <c r="AH1071" s="61"/>
      <c r="AI1071" s="63"/>
      <c r="AJ1071" s="63"/>
      <c r="AK1071" s="63"/>
      <c r="AL1071" s="63"/>
      <c r="AM1071" s="63"/>
      <c r="AN1071" s="63"/>
      <c r="AO1071" s="63"/>
    </row>
    <row r="1072" spans="1:41" ht="15">
      <c r="A1072" s="52"/>
      <c r="B1072" s="52"/>
      <c r="C1072" s="52"/>
      <c r="D1072" s="52"/>
      <c r="E1072" s="52"/>
      <c r="F1072" s="52"/>
      <c r="G1072" s="53"/>
      <c r="H1072" s="52"/>
      <c r="I1072" s="68"/>
      <c r="J1072" s="58"/>
      <c r="K1072" s="58"/>
      <c r="L1072" s="52"/>
      <c r="M1072" s="52"/>
      <c r="N1072" s="52"/>
      <c r="O1072" s="59"/>
      <c r="P1072" s="60"/>
      <c r="Q1072" s="52"/>
      <c r="R1072" s="52"/>
      <c r="S1072" s="61"/>
      <c r="T1072" s="61"/>
      <c r="U1072" s="61"/>
      <c r="V1072" s="61"/>
      <c r="W1072" s="61"/>
      <c r="X1072" s="61"/>
      <c r="Y1072" s="61"/>
      <c r="Z1072" s="61"/>
      <c r="AA1072" s="61"/>
      <c r="AB1072" s="62"/>
      <c r="AC1072" s="61"/>
      <c r="AD1072" s="61"/>
      <c r="AE1072" s="61"/>
      <c r="AF1072" s="61"/>
      <c r="AG1072" s="61"/>
      <c r="AH1072" s="61"/>
      <c r="AI1072" s="63"/>
      <c r="AJ1072" s="63"/>
      <c r="AK1072" s="63"/>
      <c r="AL1072" s="63"/>
      <c r="AM1072" s="63"/>
      <c r="AN1072" s="63"/>
      <c r="AO1072" s="63"/>
    </row>
    <row r="1073" spans="1:41" ht="15.75">
      <c r="A1073" s="52"/>
      <c r="B1073" s="69"/>
      <c r="C1073" s="69"/>
      <c r="D1073" s="69"/>
      <c r="E1073" s="69"/>
      <c r="F1073" s="69"/>
      <c r="G1073" s="70"/>
      <c r="H1073" s="69"/>
      <c r="I1073" s="71"/>
      <c r="J1073" s="73"/>
      <c r="K1073" s="73"/>
      <c r="L1073" s="69"/>
      <c r="M1073" s="69"/>
      <c r="N1073" s="69"/>
      <c r="O1073" s="74"/>
      <c r="P1073" s="60"/>
      <c r="Q1073" s="69"/>
      <c r="R1073" s="69"/>
      <c r="S1073" s="72"/>
      <c r="T1073" s="72"/>
      <c r="U1073" s="72"/>
      <c r="V1073" s="72"/>
      <c r="W1073" s="72"/>
      <c r="X1073" s="72"/>
      <c r="Y1073" s="72"/>
      <c r="Z1073" s="72"/>
      <c r="AA1073" s="72"/>
      <c r="AB1073" s="62"/>
      <c r="AC1073" s="72"/>
      <c r="AD1073" s="72"/>
      <c r="AE1073" s="72"/>
      <c r="AF1073" s="72"/>
      <c r="AG1073" s="72"/>
      <c r="AH1073" s="72"/>
      <c r="AI1073" s="75"/>
      <c r="AJ1073" s="75"/>
      <c r="AK1073" s="75"/>
      <c r="AL1073" s="75"/>
      <c r="AM1073" s="75"/>
      <c r="AN1073" s="75"/>
      <c r="AO1073" s="75"/>
    </row>
    <row r="1074" spans="1:41" ht="15.75">
      <c r="A1074" s="52"/>
      <c r="B1074" s="69"/>
      <c r="C1074" s="69"/>
      <c r="D1074" s="69"/>
      <c r="E1074" s="69"/>
      <c r="F1074" s="69"/>
      <c r="G1074" s="70"/>
      <c r="H1074" s="69"/>
      <c r="I1074" s="71"/>
      <c r="J1074" s="73"/>
      <c r="K1074" s="73"/>
      <c r="L1074" s="69"/>
      <c r="M1074" s="69"/>
      <c r="N1074" s="69"/>
      <c r="O1074" s="74"/>
      <c r="P1074" s="60"/>
      <c r="Q1074" s="69"/>
      <c r="R1074" s="69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62"/>
      <c r="AC1074" s="72"/>
      <c r="AD1074" s="72"/>
      <c r="AE1074" s="72"/>
      <c r="AF1074" s="72"/>
      <c r="AG1074" s="72"/>
      <c r="AH1074" s="72"/>
      <c r="AI1074" s="75"/>
      <c r="AJ1074" s="75"/>
      <c r="AK1074" s="75"/>
      <c r="AL1074" s="75"/>
      <c r="AM1074" s="75"/>
      <c r="AN1074" s="75"/>
      <c r="AO1074" s="75"/>
    </row>
    <row r="1075" spans="1:41" ht="15.75">
      <c r="A1075" s="52"/>
      <c r="B1075" s="69"/>
      <c r="C1075" s="69"/>
      <c r="D1075" s="69"/>
      <c r="E1075" s="69"/>
      <c r="F1075" s="69"/>
      <c r="G1075" s="70"/>
      <c r="H1075" s="69"/>
      <c r="I1075" s="71"/>
      <c r="J1075" s="73"/>
      <c r="K1075" s="73"/>
      <c r="L1075" s="69"/>
      <c r="M1075" s="69"/>
      <c r="N1075" s="69"/>
      <c r="O1075" s="74"/>
      <c r="P1075" s="60"/>
      <c r="Q1075" s="69"/>
      <c r="R1075" s="69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62"/>
      <c r="AC1075" s="72"/>
      <c r="AD1075" s="72"/>
      <c r="AE1075" s="72"/>
      <c r="AF1075" s="72"/>
      <c r="AG1075" s="72"/>
      <c r="AH1075" s="72"/>
      <c r="AI1075" s="75"/>
      <c r="AJ1075" s="75"/>
      <c r="AK1075" s="75"/>
      <c r="AL1075" s="75"/>
      <c r="AM1075" s="75"/>
      <c r="AN1075" s="75"/>
      <c r="AO1075" s="75"/>
    </row>
    <row r="1076" spans="1:41" ht="15.75">
      <c r="A1076" s="52"/>
      <c r="B1076" s="69"/>
      <c r="C1076" s="69"/>
      <c r="D1076" s="69"/>
      <c r="E1076" s="69"/>
      <c r="F1076" s="69"/>
      <c r="G1076" s="70"/>
      <c r="H1076" s="69"/>
      <c r="I1076" s="71"/>
      <c r="J1076" s="73"/>
      <c r="K1076" s="73"/>
      <c r="L1076" s="69"/>
      <c r="M1076" s="69"/>
      <c r="N1076" s="69"/>
      <c r="O1076" s="74"/>
      <c r="P1076" s="60"/>
      <c r="Q1076" s="69"/>
      <c r="R1076" s="69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62"/>
      <c r="AC1076" s="72"/>
      <c r="AD1076" s="72"/>
      <c r="AE1076" s="72"/>
      <c r="AF1076" s="72"/>
      <c r="AG1076" s="72"/>
      <c r="AH1076" s="72"/>
      <c r="AI1076" s="75"/>
      <c r="AJ1076" s="75"/>
      <c r="AK1076" s="75"/>
      <c r="AL1076" s="75"/>
      <c r="AM1076" s="75"/>
      <c r="AN1076" s="75"/>
      <c r="AO1076" s="75"/>
    </row>
    <row r="1077" spans="1:41" ht="15.75">
      <c r="A1077" s="52"/>
      <c r="B1077" s="69"/>
      <c r="C1077" s="69"/>
      <c r="D1077" s="69"/>
      <c r="E1077" s="69"/>
      <c r="F1077" s="69"/>
      <c r="G1077" s="70"/>
      <c r="H1077" s="69"/>
      <c r="I1077" s="71"/>
      <c r="J1077" s="73"/>
      <c r="K1077" s="73"/>
      <c r="L1077" s="69"/>
      <c r="M1077" s="69"/>
      <c r="N1077" s="69"/>
      <c r="O1077" s="74"/>
      <c r="P1077" s="60"/>
      <c r="Q1077" s="69"/>
      <c r="R1077" s="69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62"/>
      <c r="AC1077" s="72"/>
      <c r="AD1077" s="72"/>
      <c r="AE1077" s="72"/>
      <c r="AF1077" s="72"/>
      <c r="AG1077" s="72"/>
      <c r="AH1077" s="72"/>
      <c r="AI1077" s="75"/>
      <c r="AJ1077" s="75"/>
      <c r="AK1077" s="75"/>
      <c r="AL1077" s="75"/>
      <c r="AM1077" s="75"/>
      <c r="AN1077" s="75"/>
      <c r="AO1077" s="75"/>
    </row>
    <row r="1078" spans="1:41" ht="15.75">
      <c r="A1078" s="52"/>
      <c r="B1078" s="69"/>
      <c r="C1078" s="69"/>
      <c r="D1078" s="69"/>
      <c r="E1078" s="69"/>
      <c r="F1078" s="69"/>
      <c r="G1078" s="70"/>
      <c r="H1078" s="69"/>
      <c r="I1078" s="71"/>
      <c r="J1078" s="73"/>
      <c r="K1078" s="73"/>
      <c r="L1078" s="69"/>
      <c r="M1078" s="69"/>
      <c r="N1078" s="69"/>
      <c r="O1078" s="74"/>
      <c r="P1078" s="60"/>
      <c r="Q1078" s="69"/>
      <c r="R1078" s="69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62"/>
      <c r="AC1078" s="72"/>
      <c r="AD1078" s="72"/>
      <c r="AE1078" s="72"/>
      <c r="AF1078" s="72"/>
      <c r="AG1078" s="72"/>
      <c r="AH1078" s="72"/>
      <c r="AI1078" s="75"/>
      <c r="AJ1078" s="75"/>
      <c r="AK1078" s="75"/>
      <c r="AL1078" s="75"/>
      <c r="AM1078" s="75"/>
      <c r="AN1078" s="75"/>
      <c r="AO1078" s="75"/>
    </row>
    <row r="1079" spans="1:41" ht="15.75">
      <c r="A1079" s="52"/>
      <c r="B1079" s="69"/>
      <c r="C1079" s="69"/>
      <c r="D1079" s="69"/>
      <c r="E1079" s="69"/>
      <c r="F1079" s="69"/>
      <c r="G1079" s="70"/>
      <c r="H1079" s="69"/>
      <c r="I1079" s="71"/>
      <c r="J1079" s="73"/>
      <c r="K1079" s="73"/>
      <c r="L1079" s="69"/>
      <c r="M1079" s="69"/>
      <c r="N1079" s="69"/>
      <c r="O1079" s="74"/>
      <c r="P1079" s="60"/>
      <c r="Q1079" s="69"/>
      <c r="R1079" s="69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62"/>
      <c r="AC1079" s="72"/>
      <c r="AD1079" s="72"/>
      <c r="AE1079" s="72"/>
      <c r="AF1079" s="72"/>
      <c r="AG1079" s="72"/>
      <c r="AH1079" s="72"/>
      <c r="AI1079" s="75"/>
      <c r="AJ1079" s="75"/>
      <c r="AK1079" s="75"/>
      <c r="AL1079" s="75"/>
      <c r="AM1079" s="75"/>
      <c r="AN1079" s="75"/>
      <c r="AO1079" s="75"/>
    </row>
    <row r="1080" spans="1:41" ht="15.75">
      <c r="A1080" s="52"/>
      <c r="B1080" s="69"/>
      <c r="C1080" s="69"/>
      <c r="D1080" s="69"/>
      <c r="E1080" s="69"/>
      <c r="F1080" s="69"/>
      <c r="G1080" s="70"/>
      <c r="H1080" s="69"/>
      <c r="I1080" s="71"/>
      <c r="J1080" s="73"/>
      <c r="K1080" s="73"/>
      <c r="L1080" s="69"/>
      <c r="M1080" s="69"/>
      <c r="N1080" s="69"/>
      <c r="O1080" s="74"/>
      <c r="P1080" s="60"/>
      <c r="Q1080" s="69"/>
      <c r="R1080" s="69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62"/>
      <c r="AC1080" s="72"/>
      <c r="AD1080" s="72"/>
      <c r="AE1080" s="72"/>
      <c r="AF1080" s="72"/>
      <c r="AG1080" s="72"/>
      <c r="AH1080" s="72"/>
      <c r="AI1080" s="75"/>
      <c r="AJ1080" s="75"/>
      <c r="AK1080" s="75"/>
      <c r="AL1080" s="75"/>
      <c r="AM1080" s="75"/>
      <c r="AN1080" s="75"/>
      <c r="AO1080" s="75"/>
    </row>
    <row r="1081" spans="1:41" ht="15.75">
      <c r="A1081" s="52"/>
      <c r="B1081" s="69"/>
      <c r="C1081" s="69"/>
      <c r="D1081" s="69"/>
      <c r="E1081" s="69"/>
      <c r="F1081" s="69"/>
      <c r="G1081" s="70"/>
      <c r="H1081" s="69"/>
      <c r="I1081" s="71"/>
      <c r="J1081" s="73"/>
      <c r="K1081" s="73"/>
      <c r="L1081" s="69"/>
      <c r="M1081" s="69"/>
      <c r="N1081" s="69"/>
      <c r="O1081" s="74"/>
      <c r="P1081" s="60"/>
      <c r="Q1081" s="69"/>
      <c r="R1081" s="69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62"/>
      <c r="AC1081" s="72"/>
      <c r="AD1081" s="72"/>
      <c r="AE1081" s="72"/>
      <c r="AF1081" s="72"/>
      <c r="AG1081" s="72"/>
      <c r="AH1081" s="72"/>
      <c r="AI1081" s="75"/>
      <c r="AJ1081" s="75"/>
      <c r="AK1081" s="75"/>
      <c r="AL1081" s="75"/>
      <c r="AM1081" s="75"/>
      <c r="AN1081" s="75"/>
      <c r="AO1081" s="75"/>
    </row>
    <row r="1082" spans="1:41" ht="15.75">
      <c r="A1082" s="52"/>
      <c r="B1082" s="69"/>
      <c r="C1082" s="69"/>
      <c r="D1082" s="69"/>
      <c r="E1082" s="69"/>
      <c r="F1082" s="69"/>
      <c r="G1082" s="70"/>
      <c r="H1082" s="69"/>
      <c r="I1082" s="71"/>
      <c r="J1082" s="73"/>
      <c r="K1082" s="73"/>
      <c r="L1082" s="69"/>
      <c r="M1082" s="69"/>
      <c r="N1082" s="69"/>
      <c r="O1082" s="74"/>
      <c r="P1082" s="60"/>
      <c r="Q1082" s="69"/>
      <c r="R1082" s="69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62"/>
      <c r="AC1082" s="72"/>
      <c r="AD1082" s="72"/>
      <c r="AE1082" s="72"/>
      <c r="AF1082" s="72"/>
      <c r="AG1082" s="72"/>
      <c r="AH1082" s="72"/>
      <c r="AI1082" s="75"/>
      <c r="AJ1082" s="75"/>
      <c r="AK1082" s="75"/>
      <c r="AL1082" s="75"/>
      <c r="AM1082" s="75"/>
      <c r="AN1082" s="75"/>
      <c r="AO1082" s="75"/>
    </row>
    <row r="1083" spans="1:41" ht="15.75">
      <c r="A1083" s="52"/>
      <c r="B1083" s="69"/>
      <c r="C1083" s="69"/>
      <c r="D1083" s="69"/>
      <c r="E1083" s="69"/>
      <c r="F1083" s="69"/>
      <c r="G1083" s="70"/>
      <c r="H1083" s="69"/>
      <c r="I1083" s="71"/>
      <c r="J1083" s="73"/>
      <c r="K1083" s="73"/>
      <c r="L1083" s="69"/>
      <c r="M1083" s="69"/>
      <c r="N1083" s="69"/>
      <c r="O1083" s="74"/>
      <c r="P1083" s="60"/>
      <c r="Q1083" s="69"/>
      <c r="R1083" s="69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62"/>
      <c r="AC1083" s="72"/>
      <c r="AD1083" s="72"/>
      <c r="AE1083" s="72"/>
      <c r="AF1083" s="72"/>
      <c r="AG1083" s="72"/>
      <c r="AH1083" s="72"/>
      <c r="AI1083" s="75"/>
      <c r="AJ1083" s="75"/>
      <c r="AK1083" s="75"/>
      <c r="AL1083" s="75"/>
      <c r="AM1083" s="75"/>
      <c r="AN1083" s="75"/>
      <c r="AO1083" s="75"/>
    </row>
    <row r="1084" spans="1:41" ht="15.75">
      <c r="A1084" s="52"/>
      <c r="B1084" s="69"/>
      <c r="C1084" s="69"/>
      <c r="D1084" s="69"/>
      <c r="E1084" s="69"/>
      <c r="F1084" s="69"/>
      <c r="G1084" s="70"/>
      <c r="H1084" s="69"/>
      <c r="I1084" s="71"/>
      <c r="J1084" s="73"/>
      <c r="K1084" s="73"/>
      <c r="L1084" s="69"/>
      <c r="M1084" s="69"/>
      <c r="N1084" s="69"/>
      <c r="O1084" s="74"/>
      <c r="P1084" s="60"/>
      <c r="Q1084" s="69"/>
      <c r="R1084" s="69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62"/>
      <c r="AC1084" s="72"/>
      <c r="AD1084" s="72"/>
      <c r="AE1084" s="72"/>
      <c r="AF1084" s="72"/>
      <c r="AG1084" s="72"/>
      <c r="AH1084" s="72"/>
      <c r="AI1084" s="75"/>
      <c r="AJ1084" s="75"/>
      <c r="AK1084" s="75"/>
      <c r="AL1084" s="75"/>
      <c r="AM1084" s="75"/>
      <c r="AN1084" s="75"/>
      <c r="AO1084" s="75"/>
    </row>
    <row r="1085" spans="1:41" ht="15.75">
      <c r="A1085" s="52"/>
      <c r="B1085" s="69"/>
      <c r="C1085" s="69"/>
      <c r="D1085" s="69"/>
      <c r="E1085" s="69"/>
      <c r="F1085" s="69"/>
      <c r="G1085" s="70"/>
      <c r="H1085" s="69"/>
      <c r="I1085" s="71"/>
      <c r="J1085" s="73"/>
      <c r="K1085" s="73"/>
      <c r="L1085" s="69"/>
      <c r="M1085" s="69"/>
      <c r="N1085" s="69"/>
      <c r="O1085" s="74"/>
      <c r="P1085" s="60"/>
      <c r="Q1085" s="69"/>
      <c r="R1085" s="69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62"/>
      <c r="AC1085" s="72"/>
      <c r="AD1085" s="72"/>
      <c r="AE1085" s="72"/>
      <c r="AF1085" s="72"/>
      <c r="AG1085" s="72"/>
      <c r="AH1085" s="72"/>
      <c r="AI1085" s="75"/>
      <c r="AJ1085" s="75"/>
      <c r="AK1085" s="75"/>
      <c r="AL1085" s="75"/>
      <c r="AM1085" s="75"/>
      <c r="AN1085" s="75"/>
      <c r="AO1085" s="75"/>
    </row>
    <row r="1086" spans="1:41" ht="15.75">
      <c r="A1086" s="52"/>
      <c r="B1086" s="69"/>
      <c r="C1086" s="69"/>
      <c r="D1086" s="69"/>
      <c r="E1086" s="69"/>
      <c r="F1086" s="69"/>
      <c r="G1086" s="70"/>
      <c r="H1086" s="69"/>
      <c r="I1086" s="71"/>
      <c r="J1086" s="73"/>
      <c r="K1086" s="73"/>
      <c r="L1086" s="69"/>
      <c r="M1086" s="69"/>
      <c r="N1086" s="69"/>
      <c r="O1086" s="74"/>
      <c r="P1086" s="60"/>
      <c r="Q1086" s="69"/>
      <c r="R1086" s="69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62"/>
      <c r="AC1086" s="72"/>
      <c r="AD1086" s="72"/>
      <c r="AE1086" s="72"/>
      <c r="AF1086" s="72"/>
      <c r="AG1086" s="72"/>
      <c r="AH1086" s="72"/>
      <c r="AI1086" s="75"/>
      <c r="AJ1086" s="75"/>
      <c r="AK1086" s="75"/>
      <c r="AL1086" s="75"/>
      <c r="AM1086" s="75"/>
      <c r="AN1086" s="75"/>
      <c r="AO1086" s="75"/>
    </row>
    <row r="1087" spans="1:41" ht="15.75">
      <c r="A1087" s="52"/>
      <c r="B1087" s="69"/>
      <c r="C1087" s="69"/>
      <c r="D1087" s="69"/>
      <c r="E1087" s="69"/>
      <c r="F1087" s="69"/>
      <c r="G1087" s="70"/>
      <c r="H1087" s="69"/>
      <c r="I1087" s="71"/>
      <c r="J1087" s="73"/>
      <c r="K1087" s="73"/>
      <c r="L1087" s="69"/>
      <c r="M1087" s="69"/>
      <c r="N1087" s="69"/>
      <c r="O1087" s="74"/>
      <c r="P1087" s="60"/>
      <c r="Q1087" s="69"/>
      <c r="R1087" s="69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62"/>
      <c r="AC1087" s="72"/>
      <c r="AD1087" s="72"/>
      <c r="AE1087" s="72"/>
      <c r="AF1087" s="72"/>
      <c r="AG1087" s="72"/>
      <c r="AH1087" s="72"/>
      <c r="AI1087" s="75"/>
      <c r="AJ1087" s="75"/>
      <c r="AK1087" s="75"/>
      <c r="AL1087" s="75"/>
      <c r="AM1087" s="75"/>
      <c r="AN1087" s="75"/>
      <c r="AO1087" s="75"/>
    </row>
    <row r="1088" spans="1:41" ht="15.75">
      <c r="A1088" s="52"/>
      <c r="B1088" s="69"/>
      <c r="C1088" s="69"/>
      <c r="D1088" s="69"/>
      <c r="E1088" s="69"/>
      <c r="F1088" s="69"/>
      <c r="G1088" s="70"/>
      <c r="H1088" s="69"/>
      <c r="I1088" s="71"/>
      <c r="J1088" s="73"/>
      <c r="K1088" s="73"/>
      <c r="L1088" s="69"/>
      <c r="M1088" s="69"/>
      <c r="N1088" s="69"/>
      <c r="O1088" s="74"/>
      <c r="P1088" s="60"/>
      <c r="Q1088" s="69"/>
      <c r="R1088" s="69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62"/>
      <c r="AC1088" s="72"/>
      <c r="AD1088" s="72"/>
      <c r="AE1088" s="72"/>
      <c r="AF1088" s="72"/>
      <c r="AG1088" s="72"/>
      <c r="AH1088" s="72"/>
      <c r="AI1088" s="75"/>
      <c r="AJ1088" s="75"/>
      <c r="AK1088" s="75"/>
      <c r="AL1088" s="75"/>
      <c r="AM1088" s="75"/>
      <c r="AN1088" s="75"/>
      <c r="AO1088" s="75"/>
    </row>
    <row r="1089" spans="1:41" ht="15.75">
      <c r="A1089" s="52"/>
      <c r="B1089" s="69"/>
      <c r="C1089" s="69"/>
      <c r="D1089" s="69"/>
      <c r="E1089" s="69"/>
      <c r="F1089" s="69"/>
      <c r="G1089" s="70"/>
      <c r="H1089" s="69"/>
      <c r="I1089" s="71"/>
      <c r="J1089" s="73"/>
      <c r="K1089" s="73"/>
      <c r="L1089" s="69"/>
      <c r="M1089" s="69"/>
      <c r="N1089" s="69"/>
      <c r="O1089" s="74"/>
      <c r="P1089" s="60"/>
      <c r="Q1089" s="69"/>
      <c r="R1089" s="69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62"/>
      <c r="AC1089" s="72"/>
      <c r="AD1089" s="72"/>
      <c r="AE1089" s="72"/>
      <c r="AF1089" s="72"/>
      <c r="AG1089" s="72"/>
      <c r="AH1089" s="72"/>
      <c r="AI1089" s="75"/>
      <c r="AJ1089" s="75"/>
      <c r="AK1089" s="75"/>
      <c r="AL1089" s="75"/>
      <c r="AM1089" s="75"/>
      <c r="AN1089" s="75"/>
      <c r="AO1089" s="75"/>
    </row>
    <row r="1090" spans="1:41" ht="15.75">
      <c r="A1090" s="52"/>
      <c r="B1090" s="69"/>
      <c r="C1090" s="69"/>
      <c r="D1090" s="69"/>
      <c r="E1090" s="69"/>
      <c r="F1090" s="69"/>
      <c r="G1090" s="70"/>
      <c r="H1090" s="69"/>
      <c r="I1090" s="71"/>
      <c r="J1090" s="73"/>
      <c r="K1090" s="73"/>
      <c r="L1090" s="69"/>
      <c r="M1090" s="69"/>
      <c r="N1090" s="69"/>
      <c r="O1090" s="74"/>
      <c r="P1090" s="60"/>
      <c r="Q1090" s="69"/>
      <c r="R1090" s="69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62"/>
      <c r="AC1090" s="72"/>
      <c r="AD1090" s="72"/>
      <c r="AE1090" s="72"/>
      <c r="AF1090" s="72"/>
      <c r="AG1090" s="72"/>
      <c r="AH1090" s="72"/>
      <c r="AI1090" s="75"/>
      <c r="AJ1090" s="75"/>
      <c r="AK1090" s="75"/>
      <c r="AL1090" s="75"/>
      <c r="AM1090" s="75"/>
      <c r="AN1090" s="75"/>
      <c r="AO1090" s="75"/>
    </row>
    <row r="1091" spans="1:41" ht="15.75">
      <c r="A1091" s="52"/>
      <c r="B1091" s="69"/>
      <c r="C1091" s="69"/>
      <c r="D1091" s="69"/>
      <c r="E1091" s="69"/>
      <c r="F1091" s="69"/>
      <c r="G1091" s="70"/>
      <c r="H1091" s="69"/>
      <c r="I1091" s="71"/>
      <c r="J1091" s="73"/>
      <c r="K1091" s="73"/>
      <c r="L1091" s="69"/>
      <c r="M1091" s="69"/>
      <c r="N1091" s="69"/>
      <c r="O1091" s="74"/>
      <c r="P1091" s="60"/>
      <c r="Q1091" s="69"/>
      <c r="R1091" s="69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62"/>
      <c r="AC1091" s="72"/>
      <c r="AD1091" s="72"/>
      <c r="AE1091" s="72"/>
      <c r="AF1091" s="72"/>
      <c r="AG1091" s="72"/>
      <c r="AH1091" s="72"/>
      <c r="AI1091" s="75"/>
      <c r="AJ1091" s="75"/>
      <c r="AK1091" s="75"/>
      <c r="AL1091" s="75"/>
      <c r="AM1091" s="75"/>
      <c r="AN1091" s="75"/>
      <c r="AO1091" s="75"/>
    </row>
    <row r="1092" spans="1:41" ht="15.75">
      <c r="A1092" s="52"/>
      <c r="B1092" s="69"/>
      <c r="C1092" s="69"/>
      <c r="D1092" s="69"/>
      <c r="E1092" s="69"/>
      <c r="F1092" s="69"/>
      <c r="G1092" s="70"/>
      <c r="H1092" s="69"/>
      <c r="I1092" s="71"/>
      <c r="J1092" s="73"/>
      <c r="K1092" s="73"/>
      <c r="L1092" s="69"/>
      <c r="M1092" s="69"/>
      <c r="N1092" s="69"/>
      <c r="O1092" s="74"/>
      <c r="P1092" s="60"/>
      <c r="Q1092" s="69"/>
      <c r="R1092" s="69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62"/>
      <c r="AC1092" s="72"/>
      <c r="AD1092" s="72"/>
      <c r="AE1092" s="72"/>
      <c r="AF1092" s="72"/>
      <c r="AG1092" s="72"/>
      <c r="AH1092" s="72"/>
      <c r="AI1092" s="75"/>
      <c r="AJ1092" s="75"/>
      <c r="AK1092" s="75"/>
      <c r="AL1092" s="75"/>
      <c r="AM1092" s="75"/>
      <c r="AN1092" s="75"/>
      <c r="AO1092" s="75"/>
    </row>
    <row r="1093" spans="1:41" ht="15.75">
      <c r="A1093" s="52"/>
      <c r="B1093" s="69"/>
      <c r="C1093" s="69"/>
      <c r="D1093" s="69"/>
      <c r="E1093" s="69"/>
      <c r="F1093" s="69"/>
      <c r="G1093" s="70"/>
      <c r="H1093" s="69"/>
      <c r="I1093" s="71"/>
      <c r="J1093" s="73"/>
      <c r="K1093" s="73"/>
      <c r="L1093" s="69"/>
      <c r="M1093" s="69"/>
      <c r="N1093" s="69"/>
      <c r="O1093" s="74"/>
      <c r="P1093" s="60"/>
      <c r="Q1093" s="69"/>
      <c r="R1093" s="69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62"/>
      <c r="AC1093" s="72"/>
      <c r="AD1093" s="72"/>
      <c r="AE1093" s="72"/>
      <c r="AF1093" s="72"/>
      <c r="AG1093" s="72"/>
      <c r="AH1093" s="72"/>
      <c r="AI1093" s="75"/>
      <c r="AJ1093" s="75"/>
      <c r="AK1093" s="75"/>
      <c r="AL1093" s="75"/>
      <c r="AM1093" s="75"/>
      <c r="AN1093" s="75"/>
      <c r="AO1093" s="75"/>
    </row>
    <row r="1094" spans="1:41" ht="15.75">
      <c r="A1094" s="52"/>
      <c r="B1094" s="69"/>
      <c r="C1094" s="69"/>
      <c r="D1094" s="69"/>
      <c r="E1094" s="69"/>
      <c r="F1094" s="69"/>
      <c r="G1094" s="70"/>
      <c r="H1094" s="69"/>
      <c r="I1094" s="71"/>
      <c r="J1094" s="73"/>
      <c r="K1094" s="73"/>
      <c r="L1094" s="69"/>
      <c r="M1094" s="69"/>
      <c r="N1094" s="69"/>
      <c r="O1094" s="74"/>
      <c r="P1094" s="60"/>
      <c r="Q1094" s="69"/>
      <c r="R1094" s="69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62"/>
      <c r="AC1094" s="72"/>
      <c r="AD1094" s="72"/>
      <c r="AE1094" s="72"/>
      <c r="AF1094" s="72"/>
      <c r="AG1094" s="72"/>
      <c r="AH1094" s="72"/>
      <c r="AI1094" s="75"/>
      <c r="AJ1094" s="75"/>
      <c r="AK1094" s="75"/>
      <c r="AL1094" s="75"/>
      <c r="AM1094" s="75"/>
      <c r="AN1094" s="75"/>
      <c r="AO1094" s="75"/>
    </row>
    <row r="1095" spans="1:41" ht="15.75">
      <c r="A1095" s="52"/>
      <c r="B1095" s="69"/>
      <c r="C1095" s="69"/>
      <c r="D1095" s="69"/>
      <c r="E1095" s="69"/>
      <c r="F1095" s="69"/>
      <c r="G1095" s="70"/>
      <c r="H1095" s="69"/>
      <c r="I1095" s="71"/>
      <c r="J1095" s="73"/>
      <c r="K1095" s="73"/>
      <c r="L1095" s="69"/>
      <c r="M1095" s="69"/>
      <c r="N1095" s="69"/>
      <c r="O1095" s="74"/>
      <c r="P1095" s="60"/>
      <c r="Q1095" s="69"/>
      <c r="R1095" s="69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62"/>
      <c r="AC1095" s="72"/>
      <c r="AD1095" s="72"/>
      <c r="AE1095" s="72"/>
      <c r="AF1095" s="72"/>
      <c r="AG1095" s="72"/>
      <c r="AH1095" s="72"/>
      <c r="AI1095" s="75"/>
      <c r="AJ1095" s="75"/>
      <c r="AK1095" s="75"/>
      <c r="AL1095" s="75"/>
      <c r="AM1095" s="75"/>
      <c r="AN1095" s="75"/>
      <c r="AO1095" s="75"/>
    </row>
    <row r="1096" spans="1:41" ht="15.75">
      <c r="A1096" s="52"/>
      <c r="B1096" s="69"/>
      <c r="C1096" s="69"/>
      <c r="D1096" s="69"/>
      <c r="E1096" s="69"/>
      <c r="F1096" s="69"/>
      <c r="G1096" s="70"/>
      <c r="H1096" s="69"/>
      <c r="I1096" s="71"/>
      <c r="J1096" s="73"/>
      <c r="K1096" s="73"/>
      <c r="L1096" s="69"/>
      <c r="M1096" s="69"/>
      <c r="N1096" s="69"/>
      <c r="O1096" s="74"/>
      <c r="P1096" s="60"/>
      <c r="Q1096" s="69"/>
      <c r="R1096" s="69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62"/>
      <c r="AC1096" s="72"/>
      <c r="AD1096" s="72"/>
      <c r="AE1096" s="72"/>
      <c r="AF1096" s="72"/>
      <c r="AG1096" s="72"/>
      <c r="AH1096" s="72"/>
      <c r="AI1096" s="75"/>
      <c r="AJ1096" s="75"/>
      <c r="AK1096" s="75"/>
      <c r="AL1096" s="75"/>
      <c r="AM1096" s="75"/>
      <c r="AN1096" s="75"/>
      <c r="AO1096" s="75"/>
    </row>
    <row r="1097" spans="1:41" ht="15.75">
      <c r="A1097" s="52"/>
      <c r="B1097" s="69"/>
      <c r="C1097" s="69"/>
      <c r="D1097" s="69"/>
      <c r="E1097" s="69"/>
      <c r="F1097" s="69"/>
      <c r="G1097" s="70"/>
      <c r="H1097" s="69"/>
      <c r="I1097" s="71"/>
      <c r="J1097" s="73"/>
      <c r="K1097" s="73"/>
      <c r="L1097" s="69"/>
      <c r="M1097" s="69"/>
      <c r="N1097" s="69"/>
      <c r="O1097" s="74"/>
      <c r="P1097" s="60"/>
      <c r="Q1097" s="69"/>
      <c r="R1097" s="69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62"/>
      <c r="AC1097" s="72"/>
      <c r="AD1097" s="72"/>
      <c r="AE1097" s="72"/>
      <c r="AF1097" s="72"/>
      <c r="AG1097" s="72"/>
      <c r="AH1097" s="72"/>
      <c r="AI1097" s="75"/>
      <c r="AJ1097" s="75"/>
      <c r="AK1097" s="75"/>
      <c r="AL1097" s="75"/>
      <c r="AM1097" s="75"/>
      <c r="AN1097" s="75"/>
      <c r="AO1097" s="75"/>
    </row>
    <row r="1098" spans="1:41" ht="15.75">
      <c r="A1098" s="52"/>
      <c r="B1098" s="69"/>
      <c r="C1098" s="69"/>
      <c r="D1098" s="69"/>
      <c r="E1098" s="69"/>
      <c r="F1098" s="69"/>
      <c r="G1098" s="70"/>
      <c r="H1098" s="69"/>
      <c r="I1098" s="71"/>
      <c r="J1098" s="73"/>
      <c r="K1098" s="73"/>
      <c r="L1098" s="69"/>
      <c r="M1098" s="69"/>
      <c r="N1098" s="69"/>
      <c r="O1098" s="74"/>
      <c r="P1098" s="60"/>
      <c r="Q1098" s="69"/>
      <c r="R1098" s="69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62"/>
      <c r="AC1098" s="72"/>
      <c r="AD1098" s="72"/>
      <c r="AE1098" s="72"/>
      <c r="AF1098" s="72"/>
      <c r="AG1098" s="72"/>
      <c r="AH1098" s="72"/>
      <c r="AI1098" s="75"/>
      <c r="AJ1098" s="75"/>
      <c r="AK1098" s="75"/>
      <c r="AL1098" s="75"/>
      <c r="AM1098" s="75"/>
      <c r="AN1098" s="75"/>
      <c r="AO1098" s="75"/>
    </row>
    <row r="1099" spans="1:41" ht="15.75">
      <c r="A1099" s="52"/>
      <c r="B1099" s="69"/>
      <c r="C1099" s="69"/>
      <c r="D1099" s="69"/>
      <c r="E1099" s="69"/>
      <c r="F1099" s="69"/>
      <c r="G1099" s="70"/>
      <c r="H1099" s="69"/>
      <c r="I1099" s="71"/>
      <c r="J1099" s="73"/>
      <c r="K1099" s="73"/>
      <c r="L1099" s="69"/>
      <c r="M1099" s="69"/>
      <c r="N1099" s="69"/>
      <c r="O1099" s="74"/>
      <c r="P1099" s="60"/>
      <c r="Q1099" s="69"/>
      <c r="R1099" s="69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62"/>
      <c r="AC1099" s="72"/>
      <c r="AD1099" s="72"/>
      <c r="AE1099" s="72"/>
      <c r="AF1099" s="72"/>
      <c r="AG1099" s="72"/>
      <c r="AH1099" s="72"/>
      <c r="AI1099" s="75"/>
      <c r="AJ1099" s="75"/>
      <c r="AK1099" s="75"/>
      <c r="AL1099" s="75"/>
      <c r="AM1099" s="75"/>
      <c r="AN1099" s="75"/>
      <c r="AO1099" s="75"/>
    </row>
    <row r="1100" spans="1:41" ht="15.75">
      <c r="A1100" s="52"/>
      <c r="B1100" s="69"/>
      <c r="C1100" s="69"/>
      <c r="D1100" s="69"/>
      <c r="E1100" s="69"/>
      <c r="F1100" s="69"/>
      <c r="G1100" s="70"/>
      <c r="H1100" s="69"/>
      <c r="I1100" s="71"/>
      <c r="J1100" s="73"/>
      <c r="K1100" s="73"/>
      <c r="L1100" s="69"/>
      <c r="M1100" s="69"/>
      <c r="N1100" s="69"/>
      <c r="O1100" s="74"/>
      <c r="P1100" s="60"/>
      <c r="Q1100" s="69"/>
      <c r="R1100" s="69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62"/>
      <c r="AC1100" s="72"/>
      <c r="AD1100" s="72"/>
      <c r="AE1100" s="72"/>
      <c r="AF1100" s="72"/>
      <c r="AG1100" s="72"/>
      <c r="AH1100" s="72"/>
      <c r="AI1100" s="75"/>
      <c r="AJ1100" s="75"/>
      <c r="AK1100" s="75"/>
      <c r="AL1100" s="75"/>
      <c r="AM1100" s="75"/>
      <c r="AN1100" s="75"/>
      <c r="AO1100" s="75"/>
    </row>
    <row r="1101" spans="1:41" ht="15.75">
      <c r="A1101" s="52"/>
      <c r="B1101" s="69"/>
      <c r="C1101" s="69"/>
      <c r="D1101" s="69"/>
      <c r="E1101" s="69"/>
      <c r="F1101" s="69"/>
      <c r="G1101" s="70"/>
      <c r="H1101" s="69"/>
      <c r="I1101" s="71"/>
      <c r="J1101" s="73"/>
      <c r="K1101" s="73"/>
      <c r="L1101" s="69"/>
      <c r="M1101" s="69"/>
      <c r="N1101" s="69"/>
      <c r="O1101" s="74"/>
      <c r="P1101" s="60"/>
      <c r="Q1101" s="69"/>
      <c r="R1101" s="69"/>
      <c r="S1101" s="72"/>
      <c r="T1101" s="72"/>
      <c r="U1101" s="72"/>
      <c r="V1101" s="72"/>
      <c r="W1101" s="72"/>
      <c r="X1101" s="72"/>
      <c r="Y1101" s="72"/>
      <c r="Z1101" s="72"/>
      <c r="AA1101" s="72"/>
      <c r="AB1101" s="62"/>
      <c r="AC1101" s="72"/>
      <c r="AD1101" s="72"/>
      <c r="AE1101" s="72"/>
      <c r="AF1101" s="72"/>
      <c r="AG1101" s="72"/>
      <c r="AH1101" s="72"/>
      <c r="AI1101" s="75"/>
      <c r="AJ1101" s="75"/>
      <c r="AK1101" s="75"/>
      <c r="AL1101" s="75"/>
      <c r="AM1101" s="75"/>
      <c r="AN1101" s="75"/>
      <c r="AO1101" s="75"/>
    </row>
    <row r="1102" spans="1:41" ht="15.75">
      <c r="A1102" s="52"/>
      <c r="B1102" s="69"/>
      <c r="C1102" s="69"/>
      <c r="D1102" s="69"/>
      <c r="E1102" s="69"/>
      <c r="F1102" s="69"/>
      <c r="G1102" s="70"/>
      <c r="H1102" s="69"/>
      <c r="I1102" s="71"/>
      <c r="J1102" s="73"/>
      <c r="K1102" s="73"/>
      <c r="L1102" s="69"/>
      <c r="M1102" s="69"/>
      <c r="N1102" s="69"/>
      <c r="O1102" s="74"/>
      <c r="P1102" s="60"/>
      <c r="Q1102" s="69"/>
      <c r="R1102" s="69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62"/>
      <c r="AC1102" s="72"/>
      <c r="AD1102" s="72"/>
      <c r="AE1102" s="72"/>
      <c r="AF1102" s="72"/>
      <c r="AG1102" s="72"/>
      <c r="AH1102" s="72"/>
      <c r="AI1102" s="75"/>
      <c r="AJ1102" s="75"/>
      <c r="AK1102" s="75"/>
      <c r="AL1102" s="75"/>
      <c r="AM1102" s="75"/>
      <c r="AN1102" s="75"/>
      <c r="AO1102" s="75"/>
    </row>
    <row r="1103" spans="1:41" ht="15.75">
      <c r="A1103" s="52"/>
      <c r="B1103" s="69"/>
      <c r="C1103" s="69"/>
      <c r="D1103" s="69"/>
      <c r="E1103" s="69"/>
      <c r="F1103" s="69"/>
      <c r="G1103" s="70"/>
      <c r="H1103" s="69"/>
      <c r="I1103" s="71"/>
      <c r="J1103" s="73"/>
      <c r="K1103" s="73"/>
      <c r="L1103" s="69"/>
      <c r="M1103" s="69"/>
      <c r="N1103" s="69"/>
      <c r="O1103" s="74"/>
      <c r="P1103" s="60"/>
      <c r="Q1103" s="69"/>
      <c r="R1103" s="69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62"/>
      <c r="AC1103" s="72"/>
      <c r="AD1103" s="72"/>
      <c r="AE1103" s="72"/>
      <c r="AF1103" s="72"/>
      <c r="AG1103" s="72"/>
      <c r="AH1103" s="72"/>
      <c r="AI1103" s="75"/>
      <c r="AJ1103" s="75"/>
      <c r="AK1103" s="75"/>
      <c r="AL1103" s="75"/>
      <c r="AM1103" s="75"/>
      <c r="AN1103" s="75"/>
      <c r="AO1103" s="75"/>
    </row>
    <row r="1104" spans="1:41" ht="15.75">
      <c r="A1104" s="52"/>
      <c r="B1104" s="69"/>
      <c r="C1104" s="69"/>
      <c r="D1104" s="69"/>
      <c r="E1104" s="69"/>
      <c r="F1104" s="69"/>
      <c r="G1104" s="70"/>
      <c r="H1104" s="69"/>
      <c r="I1104" s="71"/>
      <c r="J1104" s="73"/>
      <c r="K1104" s="73"/>
      <c r="L1104" s="69"/>
      <c r="M1104" s="69"/>
      <c r="N1104" s="69"/>
      <c r="O1104" s="74"/>
      <c r="P1104" s="60"/>
      <c r="Q1104" s="69"/>
      <c r="R1104" s="69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62"/>
      <c r="AC1104" s="72"/>
      <c r="AD1104" s="72"/>
      <c r="AE1104" s="72"/>
      <c r="AF1104" s="72"/>
      <c r="AG1104" s="72"/>
      <c r="AH1104" s="72"/>
      <c r="AI1104" s="75"/>
      <c r="AJ1104" s="75"/>
      <c r="AK1104" s="75"/>
      <c r="AL1104" s="75"/>
      <c r="AM1104" s="75"/>
      <c r="AN1104" s="75"/>
      <c r="AO1104" s="75"/>
    </row>
    <row r="1105" spans="1:41" ht="15.75">
      <c r="A1105" s="52"/>
      <c r="B1105" s="69"/>
      <c r="C1105" s="69"/>
      <c r="D1105" s="69"/>
      <c r="E1105" s="69"/>
      <c r="F1105" s="69"/>
      <c r="G1105" s="70"/>
      <c r="H1105" s="69"/>
      <c r="I1105" s="71"/>
      <c r="J1105" s="73"/>
      <c r="K1105" s="73"/>
      <c r="L1105" s="69"/>
      <c r="M1105" s="69"/>
      <c r="N1105" s="69"/>
      <c r="O1105" s="74"/>
      <c r="P1105" s="60"/>
      <c r="Q1105" s="69"/>
      <c r="R1105" s="69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62"/>
      <c r="AC1105" s="72"/>
      <c r="AD1105" s="72"/>
      <c r="AE1105" s="72"/>
      <c r="AF1105" s="72"/>
      <c r="AG1105" s="72"/>
      <c r="AH1105" s="72"/>
      <c r="AI1105" s="75"/>
      <c r="AJ1105" s="75"/>
      <c r="AK1105" s="75"/>
      <c r="AL1105" s="75"/>
      <c r="AM1105" s="75"/>
      <c r="AN1105" s="75"/>
      <c r="AO1105" s="75"/>
    </row>
    <row r="1106" spans="1:41" ht="15.75">
      <c r="A1106" s="52"/>
      <c r="B1106" s="69"/>
      <c r="C1106" s="69"/>
      <c r="D1106" s="69"/>
      <c r="E1106" s="69"/>
      <c r="F1106" s="69"/>
      <c r="G1106" s="70"/>
      <c r="H1106" s="69"/>
      <c r="I1106" s="71"/>
      <c r="J1106" s="73"/>
      <c r="K1106" s="73"/>
      <c r="L1106" s="69"/>
      <c r="M1106" s="69"/>
      <c r="N1106" s="69"/>
      <c r="O1106" s="74"/>
      <c r="P1106" s="60"/>
      <c r="Q1106" s="69"/>
      <c r="R1106" s="69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62"/>
      <c r="AC1106" s="72"/>
      <c r="AD1106" s="72"/>
      <c r="AE1106" s="72"/>
      <c r="AF1106" s="72"/>
      <c r="AG1106" s="72"/>
      <c r="AH1106" s="72"/>
      <c r="AI1106" s="75"/>
      <c r="AJ1106" s="75"/>
      <c r="AK1106" s="75"/>
      <c r="AL1106" s="75"/>
      <c r="AM1106" s="75"/>
      <c r="AN1106" s="75"/>
      <c r="AO1106" s="75"/>
    </row>
    <row r="1107" spans="1:41" ht="15.75">
      <c r="A1107" s="52"/>
      <c r="B1107" s="69"/>
      <c r="C1107" s="69"/>
      <c r="D1107" s="69"/>
      <c r="E1107" s="69"/>
      <c r="F1107" s="69"/>
      <c r="G1107" s="70"/>
      <c r="H1107" s="69"/>
      <c r="I1107" s="71"/>
      <c r="J1107" s="73"/>
      <c r="K1107" s="73"/>
      <c r="L1107" s="69"/>
      <c r="M1107" s="69"/>
      <c r="N1107" s="69"/>
      <c r="O1107" s="74"/>
      <c r="P1107" s="60"/>
      <c r="Q1107" s="69"/>
      <c r="R1107" s="69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62"/>
      <c r="AC1107" s="72"/>
      <c r="AD1107" s="72"/>
      <c r="AE1107" s="72"/>
      <c r="AF1107" s="72"/>
      <c r="AG1107" s="72"/>
      <c r="AH1107" s="72"/>
      <c r="AI1107" s="75"/>
      <c r="AJ1107" s="75"/>
      <c r="AK1107" s="75"/>
      <c r="AL1107" s="75"/>
      <c r="AM1107" s="75"/>
      <c r="AN1107" s="75"/>
      <c r="AO1107" s="75"/>
    </row>
    <row r="1108" spans="1:41" ht="15.75">
      <c r="A1108" s="52"/>
      <c r="B1108" s="69"/>
      <c r="C1108" s="69"/>
      <c r="D1108" s="69"/>
      <c r="E1108" s="69"/>
      <c r="F1108" s="69"/>
      <c r="G1108" s="70"/>
      <c r="H1108" s="69"/>
      <c r="I1108" s="71"/>
      <c r="J1108" s="73"/>
      <c r="K1108" s="73"/>
      <c r="L1108" s="69"/>
      <c r="M1108" s="69"/>
      <c r="N1108" s="69"/>
      <c r="O1108" s="74"/>
      <c r="P1108" s="60"/>
      <c r="Q1108" s="69"/>
      <c r="R1108" s="69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62"/>
      <c r="AC1108" s="72"/>
      <c r="AD1108" s="72"/>
      <c r="AE1108" s="72"/>
      <c r="AF1108" s="72"/>
      <c r="AG1108" s="72"/>
      <c r="AH1108" s="72"/>
      <c r="AI1108" s="75"/>
      <c r="AJ1108" s="75"/>
      <c r="AK1108" s="75"/>
      <c r="AL1108" s="75"/>
      <c r="AM1108" s="75"/>
      <c r="AN1108" s="75"/>
      <c r="AO1108" s="75"/>
    </row>
    <row r="1109" spans="1:41" ht="15.75">
      <c r="A1109" s="52"/>
      <c r="B1109" s="69"/>
      <c r="C1109" s="69"/>
      <c r="D1109" s="69"/>
      <c r="E1109" s="69"/>
      <c r="F1109" s="69"/>
      <c r="G1109" s="70"/>
      <c r="H1109" s="69"/>
      <c r="I1109" s="71"/>
      <c r="J1109" s="73"/>
      <c r="K1109" s="73"/>
      <c r="L1109" s="69"/>
      <c r="M1109" s="69"/>
      <c r="N1109" s="69"/>
      <c r="O1109" s="74"/>
      <c r="P1109" s="60"/>
      <c r="Q1109" s="69"/>
      <c r="R1109" s="69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62"/>
      <c r="AC1109" s="72"/>
      <c r="AD1109" s="72"/>
      <c r="AE1109" s="72"/>
      <c r="AF1109" s="72"/>
      <c r="AG1109" s="72"/>
      <c r="AH1109" s="72"/>
      <c r="AI1109" s="75"/>
      <c r="AJ1109" s="75"/>
      <c r="AK1109" s="75"/>
      <c r="AL1109" s="75"/>
      <c r="AM1109" s="75"/>
      <c r="AN1109" s="75"/>
      <c r="AO1109" s="75"/>
    </row>
    <row r="1110" spans="1:41" ht="15.75">
      <c r="A1110" s="52"/>
      <c r="B1110" s="69"/>
      <c r="C1110" s="69"/>
      <c r="D1110" s="69"/>
      <c r="E1110" s="69"/>
      <c r="F1110" s="69"/>
      <c r="G1110" s="70"/>
      <c r="H1110" s="69"/>
      <c r="I1110" s="71"/>
      <c r="J1110" s="73"/>
      <c r="K1110" s="73"/>
      <c r="L1110" s="69"/>
      <c r="M1110" s="69"/>
      <c r="N1110" s="69"/>
      <c r="O1110" s="74"/>
      <c r="P1110" s="60"/>
      <c r="Q1110" s="69"/>
      <c r="R1110" s="69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62"/>
      <c r="AC1110" s="72"/>
      <c r="AD1110" s="72"/>
      <c r="AE1110" s="72"/>
      <c r="AF1110" s="72"/>
      <c r="AG1110" s="72"/>
      <c r="AH1110" s="72"/>
      <c r="AI1110" s="75"/>
      <c r="AJ1110" s="75"/>
      <c r="AK1110" s="75"/>
      <c r="AL1110" s="75"/>
      <c r="AM1110" s="75"/>
      <c r="AN1110" s="75"/>
      <c r="AO1110" s="75"/>
    </row>
    <row r="1111" spans="1:41" ht="15.75">
      <c r="A1111" s="52"/>
      <c r="B1111" s="69"/>
      <c r="C1111" s="69"/>
      <c r="D1111" s="69"/>
      <c r="E1111" s="69"/>
      <c r="F1111" s="69"/>
      <c r="G1111" s="70"/>
      <c r="H1111" s="69"/>
      <c r="I1111" s="71"/>
      <c r="J1111" s="73"/>
      <c r="K1111" s="73"/>
      <c r="L1111" s="69"/>
      <c r="M1111" s="69"/>
      <c r="N1111" s="69"/>
      <c r="O1111" s="74"/>
      <c r="P1111" s="60"/>
      <c r="Q1111" s="69"/>
      <c r="R1111" s="69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62"/>
      <c r="AC1111" s="72"/>
      <c r="AD1111" s="72"/>
      <c r="AE1111" s="72"/>
      <c r="AF1111" s="72"/>
      <c r="AG1111" s="72"/>
      <c r="AH1111" s="72"/>
      <c r="AI1111" s="75"/>
      <c r="AJ1111" s="75"/>
      <c r="AK1111" s="75"/>
      <c r="AL1111" s="75"/>
      <c r="AM1111" s="75"/>
      <c r="AN1111" s="75"/>
      <c r="AO1111" s="75"/>
    </row>
    <row r="1112" spans="1:41" ht="15.75">
      <c r="A1112" s="52"/>
      <c r="B1112" s="69"/>
      <c r="C1112" s="69"/>
      <c r="D1112" s="69"/>
      <c r="E1112" s="69"/>
      <c r="F1112" s="69"/>
      <c r="G1112" s="70"/>
      <c r="H1112" s="69"/>
      <c r="I1112" s="71"/>
      <c r="J1112" s="73"/>
      <c r="K1112" s="73"/>
      <c r="L1112" s="69"/>
      <c r="M1112" s="69"/>
      <c r="N1112" s="69"/>
      <c r="O1112" s="74"/>
      <c r="P1112" s="60"/>
      <c r="Q1112" s="69"/>
      <c r="R1112" s="69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62"/>
      <c r="AC1112" s="72"/>
      <c r="AD1112" s="72"/>
      <c r="AE1112" s="72"/>
      <c r="AF1112" s="72"/>
      <c r="AG1112" s="72"/>
      <c r="AH1112" s="72"/>
      <c r="AI1112" s="75"/>
      <c r="AJ1112" s="75"/>
      <c r="AK1112" s="75"/>
      <c r="AL1112" s="75"/>
      <c r="AM1112" s="75"/>
      <c r="AN1112" s="75"/>
      <c r="AO1112" s="75"/>
    </row>
    <row r="1113" spans="1:41" ht="15.75">
      <c r="A1113" s="52"/>
      <c r="B1113" s="69"/>
      <c r="C1113" s="69"/>
      <c r="D1113" s="69"/>
      <c r="E1113" s="69"/>
      <c r="F1113" s="69"/>
      <c r="G1113" s="70"/>
      <c r="H1113" s="69"/>
      <c r="I1113" s="71"/>
      <c r="J1113" s="73"/>
      <c r="K1113" s="73"/>
      <c r="L1113" s="69"/>
      <c r="M1113" s="69"/>
      <c r="N1113" s="69"/>
      <c r="O1113" s="74"/>
      <c r="P1113" s="60"/>
      <c r="Q1113" s="69"/>
      <c r="R1113" s="69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62"/>
      <c r="AC1113" s="72"/>
      <c r="AD1113" s="72"/>
      <c r="AE1113" s="72"/>
      <c r="AF1113" s="72"/>
      <c r="AG1113" s="72"/>
      <c r="AH1113" s="72"/>
      <c r="AI1113" s="75"/>
      <c r="AJ1113" s="75"/>
      <c r="AK1113" s="75"/>
      <c r="AL1113" s="75"/>
      <c r="AM1113" s="75"/>
      <c r="AN1113" s="75"/>
      <c r="AO1113" s="75"/>
    </row>
    <row r="1114" spans="1:41" ht="15.75">
      <c r="A1114" s="52"/>
      <c r="B1114" s="69"/>
      <c r="C1114" s="69"/>
      <c r="D1114" s="69"/>
      <c r="E1114" s="69"/>
      <c r="F1114" s="69"/>
      <c r="G1114" s="70"/>
      <c r="H1114" s="69"/>
      <c r="I1114" s="71"/>
      <c r="J1114" s="73"/>
      <c r="K1114" s="73"/>
      <c r="L1114" s="69"/>
      <c r="M1114" s="69"/>
      <c r="N1114" s="69"/>
      <c r="O1114" s="74"/>
      <c r="P1114" s="60"/>
      <c r="Q1114" s="69"/>
      <c r="R1114" s="69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62"/>
      <c r="AC1114" s="72"/>
      <c r="AD1114" s="72"/>
      <c r="AE1114" s="72"/>
      <c r="AF1114" s="72"/>
      <c r="AG1114" s="72"/>
      <c r="AH1114" s="72"/>
      <c r="AI1114" s="75"/>
      <c r="AJ1114" s="75"/>
      <c r="AK1114" s="75"/>
      <c r="AL1114" s="75"/>
      <c r="AM1114" s="75"/>
      <c r="AN1114" s="75"/>
      <c r="AO1114" s="75"/>
    </row>
    <row r="1115" spans="1:41" ht="15.75">
      <c r="A1115" s="52"/>
      <c r="B1115" s="69"/>
      <c r="C1115" s="69"/>
      <c r="D1115" s="69"/>
      <c r="E1115" s="69"/>
      <c r="F1115" s="69"/>
      <c r="G1115" s="70"/>
      <c r="H1115" s="69"/>
      <c r="I1115" s="71"/>
      <c r="J1115" s="73"/>
      <c r="K1115" s="73"/>
      <c r="L1115" s="69"/>
      <c r="M1115" s="69"/>
      <c r="N1115" s="69"/>
      <c r="O1115" s="74"/>
      <c r="P1115" s="60"/>
      <c r="Q1115" s="69"/>
      <c r="R1115" s="69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62"/>
      <c r="AC1115" s="72"/>
      <c r="AD1115" s="72"/>
      <c r="AE1115" s="72"/>
      <c r="AF1115" s="72"/>
      <c r="AG1115" s="72"/>
      <c r="AH1115" s="72"/>
      <c r="AI1115" s="75"/>
      <c r="AJ1115" s="75"/>
      <c r="AK1115" s="75"/>
      <c r="AL1115" s="75"/>
      <c r="AM1115" s="75"/>
      <c r="AN1115" s="75"/>
      <c r="AO1115" s="75"/>
    </row>
    <row r="1116" spans="1:41" ht="15.75">
      <c r="A1116" s="52"/>
      <c r="B1116" s="69"/>
      <c r="C1116" s="69"/>
      <c r="D1116" s="69"/>
      <c r="E1116" s="69"/>
      <c r="F1116" s="69"/>
      <c r="G1116" s="70"/>
      <c r="H1116" s="69"/>
      <c r="I1116" s="71"/>
      <c r="J1116" s="73"/>
      <c r="K1116" s="73"/>
      <c r="L1116" s="69"/>
      <c r="M1116" s="69"/>
      <c r="N1116" s="69"/>
      <c r="O1116" s="74"/>
      <c r="P1116" s="60"/>
      <c r="Q1116" s="69"/>
      <c r="R1116" s="69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62"/>
      <c r="AC1116" s="72"/>
      <c r="AD1116" s="72"/>
      <c r="AE1116" s="72"/>
      <c r="AF1116" s="72"/>
      <c r="AG1116" s="72"/>
      <c r="AH1116" s="72"/>
      <c r="AI1116" s="75"/>
      <c r="AJ1116" s="75"/>
      <c r="AK1116" s="75"/>
      <c r="AL1116" s="75"/>
      <c r="AM1116" s="75"/>
      <c r="AN1116" s="75"/>
      <c r="AO1116" s="75"/>
    </row>
    <row r="1117" spans="1:41" ht="15.75">
      <c r="A1117" s="52"/>
      <c r="B1117" s="69"/>
      <c r="C1117" s="69"/>
      <c r="D1117" s="69"/>
      <c r="E1117" s="69"/>
      <c r="F1117" s="69"/>
      <c r="G1117" s="70"/>
      <c r="H1117" s="69"/>
      <c r="I1117" s="71"/>
      <c r="J1117" s="73"/>
      <c r="K1117" s="73"/>
      <c r="L1117" s="69"/>
      <c r="M1117" s="69"/>
      <c r="N1117" s="69"/>
      <c r="O1117" s="74"/>
      <c r="P1117" s="60"/>
      <c r="Q1117" s="69"/>
      <c r="R1117" s="69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62"/>
      <c r="AC1117" s="72"/>
      <c r="AD1117" s="72"/>
      <c r="AE1117" s="72"/>
      <c r="AF1117" s="72"/>
      <c r="AG1117" s="72"/>
      <c r="AH1117" s="72"/>
      <c r="AI1117" s="75"/>
      <c r="AJ1117" s="75"/>
      <c r="AK1117" s="75"/>
      <c r="AL1117" s="75"/>
      <c r="AM1117" s="75"/>
      <c r="AN1117" s="75"/>
      <c r="AO1117" s="75"/>
    </row>
    <row r="1118" spans="1:41" ht="15.75">
      <c r="A1118" s="52"/>
      <c r="B1118" s="69"/>
      <c r="C1118" s="69"/>
      <c r="D1118" s="69"/>
      <c r="E1118" s="69"/>
      <c r="F1118" s="69"/>
      <c r="G1118" s="70"/>
      <c r="H1118" s="69"/>
      <c r="I1118" s="71"/>
      <c r="J1118" s="73"/>
      <c r="K1118" s="73"/>
      <c r="L1118" s="69"/>
      <c r="M1118" s="69"/>
      <c r="N1118" s="69"/>
      <c r="O1118" s="74"/>
      <c r="P1118" s="60"/>
      <c r="Q1118" s="69"/>
      <c r="R1118" s="69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62"/>
      <c r="AC1118" s="72"/>
      <c r="AD1118" s="72"/>
      <c r="AE1118" s="72"/>
      <c r="AF1118" s="72"/>
      <c r="AG1118" s="72"/>
      <c r="AH1118" s="72"/>
      <c r="AI1118" s="75"/>
      <c r="AJ1118" s="75"/>
      <c r="AK1118" s="75"/>
      <c r="AL1118" s="75"/>
      <c r="AM1118" s="75"/>
      <c r="AN1118" s="75"/>
      <c r="AO1118" s="75"/>
    </row>
    <row r="1119" spans="1:41" ht="15.75">
      <c r="A1119" s="52"/>
      <c r="B1119" s="69"/>
      <c r="C1119" s="69"/>
      <c r="D1119" s="69"/>
      <c r="E1119" s="69"/>
      <c r="F1119" s="69"/>
      <c r="G1119" s="70"/>
      <c r="H1119" s="69"/>
      <c r="I1119" s="71"/>
      <c r="J1119" s="73"/>
      <c r="K1119" s="73"/>
      <c r="L1119" s="69"/>
      <c r="M1119" s="69"/>
      <c r="N1119" s="69"/>
      <c r="O1119" s="74"/>
      <c r="P1119" s="60"/>
      <c r="Q1119" s="69"/>
      <c r="R1119" s="69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62"/>
      <c r="AC1119" s="72"/>
      <c r="AD1119" s="72"/>
      <c r="AE1119" s="72"/>
      <c r="AF1119" s="72"/>
      <c r="AG1119" s="72"/>
      <c r="AH1119" s="72"/>
      <c r="AI1119" s="75"/>
      <c r="AJ1119" s="75"/>
      <c r="AK1119" s="75"/>
      <c r="AL1119" s="75"/>
      <c r="AM1119" s="75"/>
      <c r="AN1119" s="75"/>
      <c r="AO1119" s="75"/>
    </row>
    <row r="1120" spans="1:41" ht="15.75">
      <c r="A1120" s="52"/>
      <c r="B1120" s="69"/>
      <c r="C1120" s="69"/>
      <c r="D1120" s="69"/>
      <c r="E1120" s="69"/>
      <c r="F1120" s="69"/>
      <c r="G1120" s="70"/>
      <c r="H1120" s="69"/>
      <c r="I1120" s="71"/>
      <c r="J1120" s="73"/>
      <c r="K1120" s="73"/>
      <c r="L1120" s="69"/>
      <c r="M1120" s="69"/>
      <c r="N1120" s="69"/>
      <c r="O1120" s="74"/>
      <c r="P1120" s="60"/>
      <c r="Q1120" s="69"/>
      <c r="R1120" s="69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62"/>
      <c r="AC1120" s="72"/>
      <c r="AD1120" s="72"/>
      <c r="AE1120" s="72"/>
      <c r="AF1120" s="72"/>
      <c r="AG1120" s="72"/>
      <c r="AH1120" s="72"/>
      <c r="AI1120" s="75"/>
      <c r="AJ1120" s="75"/>
      <c r="AK1120" s="75"/>
      <c r="AL1120" s="75"/>
      <c r="AM1120" s="75"/>
      <c r="AN1120" s="75"/>
      <c r="AO1120" s="75"/>
    </row>
    <row r="1121" spans="1:41" ht="15.75">
      <c r="A1121" s="52"/>
      <c r="B1121" s="69"/>
      <c r="C1121" s="69"/>
      <c r="D1121" s="69"/>
      <c r="E1121" s="69"/>
      <c r="F1121" s="69"/>
      <c r="G1121" s="70"/>
      <c r="H1121" s="69"/>
      <c r="I1121" s="71"/>
      <c r="J1121" s="73"/>
      <c r="K1121" s="73"/>
      <c r="L1121" s="69"/>
      <c r="M1121" s="69"/>
      <c r="N1121" s="69"/>
      <c r="O1121" s="74"/>
      <c r="P1121" s="60"/>
      <c r="Q1121" s="69"/>
      <c r="R1121" s="69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62"/>
      <c r="AC1121" s="72"/>
      <c r="AD1121" s="72"/>
      <c r="AE1121" s="72"/>
      <c r="AF1121" s="72"/>
      <c r="AG1121" s="72"/>
      <c r="AH1121" s="72"/>
      <c r="AI1121" s="75"/>
      <c r="AJ1121" s="75"/>
      <c r="AK1121" s="75"/>
      <c r="AL1121" s="75"/>
      <c r="AM1121" s="75"/>
      <c r="AN1121" s="75"/>
      <c r="AO1121" s="75"/>
    </row>
    <row r="1122" spans="1:41" ht="15.75">
      <c r="A1122" s="52"/>
      <c r="B1122" s="69"/>
      <c r="C1122" s="69"/>
      <c r="D1122" s="69"/>
      <c r="E1122" s="69"/>
      <c r="F1122" s="69"/>
      <c r="G1122" s="70"/>
      <c r="H1122" s="69"/>
      <c r="I1122" s="71"/>
      <c r="J1122" s="73"/>
      <c r="K1122" s="73"/>
      <c r="L1122" s="69"/>
      <c r="M1122" s="69"/>
      <c r="N1122" s="69"/>
      <c r="O1122" s="74"/>
      <c r="P1122" s="60"/>
      <c r="Q1122" s="69"/>
      <c r="R1122" s="69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62"/>
      <c r="AC1122" s="72"/>
      <c r="AD1122" s="72"/>
      <c r="AE1122" s="72"/>
      <c r="AF1122" s="72"/>
      <c r="AG1122" s="72"/>
      <c r="AH1122" s="72"/>
      <c r="AI1122" s="75"/>
      <c r="AJ1122" s="75"/>
      <c r="AK1122" s="75"/>
      <c r="AL1122" s="75"/>
      <c r="AM1122" s="75"/>
      <c r="AN1122" s="75"/>
      <c r="AO1122" s="75"/>
    </row>
    <row r="1123" spans="1:41" ht="15.75">
      <c r="A1123" s="52"/>
      <c r="B1123" s="69"/>
      <c r="C1123" s="69"/>
      <c r="D1123" s="69"/>
      <c r="E1123" s="69"/>
      <c r="F1123" s="69"/>
      <c r="G1123" s="70"/>
      <c r="H1123" s="69"/>
      <c r="I1123" s="71"/>
      <c r="J1123" s="73"/>
      <c r="K1123" s="73"/>
      <c r="L1123" s="69"/>
      <c r="M1123" s="69"/>
      <c r="N1123" s="69"/>
      <c r="O1123" s="74"/>
      <c r="P1123" s="60"/>
      <c r="Q1123" s="69"/>
      <c r="R1123" s="69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62"/>
      <c r="AC1123" s="72"/>
      <c r="AD1123" s="72"/>
      <c r="AE1123" s="72"/>
      <c r="AF1123" s="72"/>
      <c r="AG1123" s="72"/>
      <c r="AH1123" s="72"/>
      <c r="AI1123" s="75"/>
      <c r="AJ1123" s="75"/>
      <c r="AK1123" s="75"/>
      <c r="AL1123" s="75"/>
      <c r="AM1123" s="75"/>
      <c r="AN1123" s="75"/>
      <c r="AO1123" s="75"/>
    </row>
    <row r="1124" spans="1:41" ht="15.75">
      <c r="A1124" s="52"/>
      <c r="B1124" s="69"/>
      <c r="C1124" s="69"/>
      <c r="D1124" s="69"/>
      <c r="E1124" s="69"/>
      <c r="F1124" s="69"/>
      <c r="G1124" s="70"/>
      <c r="H1124" s="69"/>
      <c r="I1124" s="71"/>
      <c r="J1124" s="73"/>
      <c r="K1124" s="73"/>
      <c r="L1124" s="69"/>
      <c r="M1124" s="69"/>
      <c r="N1124" s="69"/>
      <c r="O1124" s="74"/>
      <c r="P1124" s="60"/>
      <c r="Q1124" s="69"/>
      <c r="R1124" s="69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62"/>
      <c r="AC1124" s="72"/>
      <c r="AD1124" s="72"/>
      <c r="AE1124" s="72"/>
      <c r="AF1124" s="72"/>
      <c r="AG1124" s="72"/>
      <c r="AH1124" s="72"/>
      <c r="AI1124" s="75"/>
      <c r="AJ1124" s="75"/>
      <c r="AK1124" s="75"/>
      <c r="AL1124" s="75"/>
      <c r="AM1124" s="75"/>
      <c r="AN1124" s="75"/>
      <c r="AO1124" s="75"/>
    </row>
    <row r="1125" spans="1:41" ht="15.75">
      <c r="A1125" s="52"/>
      <c r="B1125" s="69"/>
      <c r="C1125" s="69"/>
      <c r="D1125" s="69"/>
      <c r="E1125" s="69"/>
      <c r="F1125" s="69"/>
      <c r="G1125" s="70"/>
      <c r="H1125" s="69"/>
      <c r="I1125" s="71"/>
      <c r="J1125" s="73"/>
      <c r="K1125" s="73"/>
      <c r="L1125" s="69"/>
      <c r="M1125" s="69"/>
      <c r="N1125" s="69"/>
      <c r="O1125" s="74"/>
      <c r="P1125" s="60"/>
      <c r="Q1125" s="69"/>
      <c r="R1125" s="69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62"/>
      <c r="AC1125" s="72"/>
      <c r="AD1125" s="72"/>
      <c r="AE1125" s="72"/>
      <c r="AF1125" s="72"/>
      <c r="AG1125" s="72"/>
      <c r="AH1125" s="72"/>
      <c r="AI1125" s="75"/>
      <c r="AJ1125" s="75"/>
      <c r="AK1125" s="75"/>
      <c r="AL1125" s="75"/>
      <c r="AM1125" s="75"/>
      <c r="AN1125" s="75"/>
      <c r="AO1125" s="75"/>
    </row>
    <row r="1126" spans="1:41" ht="15.75">
      <c r="A1126" s="52"/>
      <c r="B1126" s="69"/>
      <c r="C1126" s="69"/>
      <c r="D1126" s="69"/>
      <c r="E1126" s="69"/>
      <c r="F1126" s="69"/>
      <c r="G1126" s="70"/>
      <c r="H1126" s="69"/>
      <c r="I1126" s="71"/>
      <c r="J1126" s="73"/>
      <c r="K1126" s="73"/>
      <c r="L1126" s="69"/>
      <c r="M1126" s="69"/>
      <c r="N1126" s="69"/>
      <c r="O1126" s="74"/>
      <c r="P1126" s="60"/>
      <c r="Q1126" s="69"/>
      <c r="R1126" s="69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62"/>
      <c r="AC1126" s="72"/>
      <c r="AD1126" s="72"/>
      <c r="AE1126" s="72"/>
      <c r="AF1126" s="72"/>
      <c r="AG1126" s="72"/>
      <c r="AH1126" s="72"/>
      <c r="AI1126" s="75"/>
      <c r="AJ1126" s="75"/>
      <c r="AK1126" s="75"/>
      <c r="AL1126" s="75"/>
      <c r="AM1126" s="75"/>
      <c r="AN1126" s="75"/>
      <c r="AO1126" s="75"/>
    </row>
    <row r="1127" spans="1:41" ht="15.75">
      <c r="A1127" s="52"/>
      <c r="B1127" s="69"/>
      <c r="C1127" s="69"/>
      <c r="D1127" s="69"/>
      <c r="E1127" s="69"/>
      <c r="F1127" s="69"/>
      <c r="G1127" s="70"/>
      <c r="H1127" s="69"/>
      <c r="I1127" s="71"/>
      <c r="J1127" s="73"/>
      <c r="K1127" s="73"/>
      <c r="L1127" s="69"/>
      <c r="M1127" s="69"/>
      <c r="N1127" s="69"/>
      <c r="O1127" s="74"/>
      <c r="P1127" s="60"/>
      <c r="Q1127" s="69"/>
      <c r="R1127" s="69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62"/>
      <c r="AC1127" s="72"/>
      <c r="AD1127" s="72"/>
      <c r="AE1127" s="72"/>
      <c r="AF1127" s="72"/>
      <c r="AG1127" s="72"/>
      <c r="AH1127" s="72"/>
      <c r="AI1127" s="75"/>
      <c r="AJ1127" s="75"/>
      <c r="AK1127" s="75"/>
      <c r="AL1127" s="75"/>
      <c r="AM1127" s="75"/>
      <c r="AN1127" s="75"/>
      <c r="AO1127" s="75"/>
    </row>
    <row r="1128" spans="1:41" ht="15.75">
      <c r="A1128" s="52"/>
      <c r="B1128" s="69"/>
      <c r="C1128" s="69"/>
      <c r="D1128" s="69"/>
      <c r="E1128" s="69"/>
      <c r="F1128" s="69"/>
      <c r="G1128" s="70"/>
      <c r="H1128" s="69"/>
      <c r="I1128" s="71"/>
      <c r="J1128" s="73"/>
      <c r="K1128" s="73"/>
      <c r="L1128" s="69"/>
      <c r="M1128" s="69"/>
      <c r="N1128" s="69"/>
      <c r="O1128" s="74"/>
      <c r="P1128" s="60"/>
      <c r="Q1128" s="69"/>
      <c r="R1128" s="69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62"/>
      <c r="AC1128" s="72"/>
      <c r="AD1128" s="72"/>
      <c r="AE1128" s="72"/>
      <c r="AF1128" s="72"/>
      <c r="AG1128" s="72"/>
      <c r="AH1128" s="72"/>
      <c r="AI1128" s="75"/>
      <c r="AJ1128" s="75"/>
      <c r="AK1128" s="75"/>
      <c r="AL1128" s="75"/>
      <c r="AM1128" s="75"/>
      <c r="AN1128" s="75"/>
      <c r="AO1128" s="75"/>
    </row>
    <row r="1129" spans="1:41" ht="15.75">
      <c r="A1129" s="52"/>
      <c r="B1129" s="69"/>
      <c r="C1129" s="69"/>
      <c r="D1129" s="69"/>
      <c r="E1129" s="69"/>
      <c r="F1129" s="69"/>
      <c r="G1129" s="70"/>
      <c r="H1129" s="69"/>
      <c r="I1129" s="71"/>
      <c r="J1129" s="73"/>
      <c r="K1129" s="73"/>
      <c r="L1129" s="69"/>
      <c r="M1129" s="69"/>
      <c r="N1129" s="69"/>
      <c r="O1129" s="74"/>
      <c r="P1129" s="60"/>
      <c r="Q1129" s="69"/>
      <c r="R1129" s="69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62"/>
      <c r="AC1129" s="72"/>
      <c r="AD1129" s="72"/>
      <c r="AE1129" s="72"/>
      <c r="AF1129" s="72"/>
      <c r="AG1129" s="72"/>
      <c r="AH1129" s="72"/>
      <c r="AI1129" s="75"/>
      <c r="AJ1129" s="75"/>
      <c r="AK1129" s="75"/>
      <c r="AL1129" s="75"/>
      <c r="AM1129" s="75"/>
      <c r="AN1129" s="75"/>
      <c r="AO1129" s="75"/>
    </row>
    <row r="1130" spans="1:41" ht="15.75">
      <c r="A1130" s="52"/>
      <c r="B1130" s="69"/>
      <c r="C1130" s="69"/>
      <c r="D1130" s="69"/>
      <c r="E1130" s="69"/>
      <c r="F1130" s="69"/>
      <c r="G1130" s="70"/>
      <c r="H1130" s="69"/>
      <c r="I1130" s="71"/>
      <c r="J1130" s="73"/>
      <c r="K1130" s="73"/>
      <c r="L1130" s="69"/>
      <c r="M1130" s="69"/>
      <c r="N1130" s="69"/>
      <c r="O1130" s="74"/>
      <c r="P1130" s="60"/>
      <c r="Q1130" s="69"/>
      <c r="R1130" s="69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62"/>
      <c r="AC1130" s="72"/>
      <c r="AD1130" s="72"/>
      <c r="AE1130" s="72"/>
      <c r="AF1130" s="72"/>
      <c r="AG1130" s="72"/>
      <c r="AH1130" s="72"/>
      <c r="AI1130" s="75"/>
      <c r="AJ1130" s="75"/>
      <c r="AK1130" s="75"/>
      <c r="AL1130" s="75"/>
      <c r="AM1130" s="75"/>
      <c r="AN1130" s="75"/>
      <c r="AO1130" s="75"/>
    </row>
    <row r="1131" spans="1:41" ht="15.75">
      <c r="A1131" s="52"/>
      <c r="B1131" s="69"/>
      <c r="C1131" s="69"/>
      <c r="D1131" s="69"/>
      <c r="E1131" s="69"/>
      <c r="F1131" s="69"/>
      <c r="G1131" s="70"/>
      <c r="H1131" s="69"/>
      <c r="I1131" s="71"/>
      <c r="J1131" s="73"/>
      <c r="K1131" s="73"/>
      <c r="L1131" s="69"/>
      <c r="M1131" s="69"/>
      <c r="N1131" s="69"/>
      <c r="O1131" s="74"/>
      <c r="P1131" s="60"/>
      <c r="Q1131" s="69"/>
      <c r="R1131" s="69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62"/>
      <c r="AC1131" s="72"/>
      <c r="AD1131" s="72"/>
      <c r="AE1131" s="72"/>
      <c r="AF1131" s="72"/>
      <c r="AG1131" s="72"/>
      <c r="AH1131" s="72"/>
      <c r="AI1131" s="75"/>
      <c r="AJ1131" s="75"/>
      <c r="AK1131" s="75"/>
      <c r="AL1131" s="75"/>
      <c r="AM1131" s="75"/>
      <c r="AN1131" s="75"/>
      <c r="AO1131" s="75"/>
    </row>
    <row r="1132" spans="1:41" ht="15.75">
      <c r="A1132" s="52"/>
      <c r="B1132" s="69"/>
      <c r="C1132" s="69"/>
      <c r="D1132" s="69"/>
      <c r="E1132" s="69"/>
      <c r="F1132" s="69"/>
      <c r="G1132" s="70"/>
      <c r="H1132" s="69"/>
      <c r="I1132" s="71"/>
      <c r="J1132" s="73"/>
      <c r="K1132" s="73"/>
      <c r="L1132" s="69"/>
      <c r="M1132" s="69"/>
      <c r="N1132" s="69"/>
      <c r="O1132" s="74"/>
      <c r="P1132" s="60"/>
      <c r="Q1132" s="69"/>
      <c r="R1132" s="69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62"/>
      <c r="AC1132" s="72"/>
      <c r="AD1132" s="72"/>
      <c r="AE1132" s="72"/>
      <c r="AF1132" s="72"/>
      <c r="AG1132" s="72"/>
      <c r="AH1132" s="72"/>
      <c r="AI1132" s="75"/>
      <c r="AJ1132" s="75"/>
      <c r="AK1132" s="75"/>
      <c r="AL1132" s="75"/>
      <c r="AM1132" s="75"/>
      <c r="AN1132" s="75"/>
      <c r="AO1132" s="75"/>
    </row>
    <row r="1133" spans="1:41" ht="15.75">
      <c r="A1133" s="52"/>
      <c r="B1133" s="69"/>
      <c r="C1133" s="69"/>
      <c r="D1133" s="69"/>
      <c r="E1133" s="69"/>
      <c r="F1133" s="69"/>
      <c r="G1133" s="70"/>
      <c r="H1133" s="69"/>
      <c r="I1133" s="71"/>
      <c r="J1133" s="73"/>
      <c r="K1133" s="73"/>
      <c r="L1133" s="69"/>
      <c r="M1133" s="69"/>
      <c r="N1133" s="69"/>
      <c r="O1133" s="74"/>
      <c r="P1133" s="60"/>
      <c r="Q1133" s="69"/>
      <c r="R1133" s="69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62"/>
      <c r="AC1133" s="72"/>
      <c r="AD1133" s="72"/>
      <c r="AE1133" s="72"/>
      <c r="AF1133" s="72"/>
      <c r="AG1133" s="72"/>
      <c r="AH1133" s="72"/>
      <c r="AI1133" s="75"/>
      <c r="AJ1133" s="75"/>
      <c r="AK1133" s="75"/>
      <c r="AL1133" s="75"/>
      <c r="AM1133" s="75"/>
      <c r="AN1133" s="75"/>
      <c r="AO1133" s="75"/>
    </row>
    <row r="1134" spans="1:41" ht="15.75">
      <c r="A1134" s="52"/>
      <c r="B1134" s="69"/>
      <c r="C1134" s="69"/>
      <c r="D1134" s="69"/>
      <c r="E1134" s="69"/>
      <c r="F1134" s="69"/>
      <c r="G1134" s="70"/>
      <c r="H1134" s="69"/>
      <c r="I1134" s="71"/>
      <c r="J1134" s="73"/>
      <c r="K1134" s="73"/>
      <c r="L1134" s="69"/>
      <c r="M1134" s="69"/>
      <c r="N1134" s="69"/>
      <c r="O1134" s="74"/>
      <c r="P1134" s="60"/>
      <c r="Q1134" s="69"/>
      <c r="R1134" s="69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62"/>
      <c r="AC1134" s="72"/>
      <c r="AD1134" s="72"/>
      <c r="AE1134" s="72"/>
      <c r="AF1134" s="72"/>
      <c r="AG1134" s="72"/>
      <c r="AH1134" s="72"/>
      <c r="AI1134" s="75"/>
      <c r="AJ1134" s="75"/>
      <c r="AK1134" s="75"/>
      <c r="AL1134" s="75"/>
      <c r="AM1134" s="75"/>
      <c r="AN1134" s="75"/>
      <c r="AO1134" s="75"/>
    </row>
    <row r="1135" spans="1:41" ht="15.75">
      <c r="A1135" s="52"/>
      <c r="B1135" s="69"/>
      <c r="C1135" s="69"/>
      <c r="D1135" s="69"/>
      <c r="E1135" s="69"/>
      <c r="F1135" s="69"/>
      <c r="G1135" s="70"/>
      <c r="H1135" s="69"/>
      <c r="I1135" s="71"/>
      <c r="J1135" s="73"/>
      <c r="K1135" s="73"/>
      <c r="L1135" s="69"/>
      <c r="M1135" s="69"/>
      <c r="N1135" s="69"/>
      <c r="O1135" s="74"/>
      <c r="P1135" s="60"/>
      <c r="Q1135" s="69"/>
      <c r="R1135" s="69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62"/>
      <c r="AC1135" s="72"/>
      <c r="AD1135" s="72"/>
      <c r="AE1135" s="72"/>
      <c r="AF1135" s="72"/>
      <c r="AG1135" s="72"/>
      <c r="AH1135" s="72"/>
      <c r="AI1135" s="75"/>
      <c r="AJ1135" s="75"/>
      <c r="AK1135" s="75"/>
      <c r="AL1135" s="75"/>
      <c r="AM1135" s="75"/>
      <c r="AN1135" s="75"/>
      <c r="AO1135" s="75"/>
    </row>
    <row r="1136" spans="1:41" ht="15.75">
      <c r="A1136" s="52"/>
      <c r="B1136" s="69"/>
      <c r="C1136" s="69"/>
      <c r="D1136" s="69"/>
      <c r="E1136" s="69"/>
      <c r="F1136" s="69"/>
      <c r="G1136" s="70"/>
      <c r="H1136" s="69"/>
      <c r="I1136" s="71"/>
      <c r="J1136" s="73"/>
      <c r="K1136" s="73"/>
      <c r="L1136" s="69"/>
      <c r="M1136" s="69"/>
      <c r="N1136" s="69"/>
      <c r="O1136" s="74"/>
      <c r="P1136" s="60"/>
      <c r="Q1136" s="69"/>
      <c r="R1136" s="69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62"/>
      <c r="AC1136" s="72"/>
      <c r="AD1136" s="72"/>
      <c r="AE1136" s="72"/>
      <c r="AF1136" s="72"/>
      <c r="AG1136" s="72"/>
      <c r="AH1136" s="72"/>
      <c r="AI1136" s="75"/>
      <c r="AJ1136" s="75"/>
      <c r="AK1136" s="75"/>
      <c r="AL1136" s="75"/>
      <c r="AM1136" s="75"/>
      <c r="AN1136" s="75"/>
      <c r="AO1136" s="75"/>
    </row>
    <row r="1137" spans="1:41" ht="15.75">
      <c r="A1137" s="52"/>
      <c r="B1137" s="69"/>
      <c r="C1137" s="69"/>
      <c r="D1137" s="69"/>
      <c r="E1137" s="69"/>
      <c r="F1137" s="69"/>
      <c r="G1137" s="70"/>
      <c r="H1137" s="69"/>
      <c r="I1137" s="71"/>
      <c r="J1137" s="73"/>
      <c r="K1137" s="73"/>
      <c r="L1137" s="69"/>
      <c r="M1137" s="69"/>
      <c r="N1137" s="69"/>
      <c r="O1137" s="74"/>
      <c r="P1137" s="60"/>
      <c r="Q1137" s="69"/>
      <c r="R1137" s="69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62"/>
      <c r="AC1137" s="72"/>
      <c r="AD1137" s="72"/>
      <c r="AE1137" s="72"/>
      <c r="AF1137" s="72"/>
      <c r="AG1137" s="72"/>
      <c r="AH1137" s="72"/>
      <c r="AI1137" s="75"/>
      <c r="AJ1137" s="75"/>
      <c r="AK1137" s="75"/>
      <c r="AL1137" s="75"/>
      <c r="AM1137" s="75"/>
      <c r="AN1137" s="75"/>
      <c r="AO1137" s="75"/>
    </row>
    <row r="1138" spans="1:41" ht="15.75">
      <c r="A1138" s="52"/>
      <c r="B1138" s="69"/>
      <c r="C1138" s="69"/>
      <c r="D1138" s="69"/>
      <c r="E1138" s="69"/>
      <c r="F1138" s="69"/>
      <c r="G1138" s="70"/>
      <c r="H1138" s="69"/>
      <c r="I1138" s="71"/>
      <c r="J1138" s="73"/>
      <c r="K1138" s="73"/>
      <c r="L1138" s="69"/>
      <c r="M1138" s="69"/>
      <c r="N1138" s="69"/>
      <c r="O1138" s="74"/>
      <c r="P1138" s="60"/>
      <c r="Q1138" s="69"/>
      <c r="R1138" s="69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62"/>
      <c r="AC1138" s="72"/>
      <c r="AD1138" s="72"/>
      <c r="AE1138" s="72"/>
      <c r="AF1138" s="72"/>
      <c r="AG1138" s="72"/>
      <c r="AH1138" s="72"/>
      <c r="AI1138" s="75"/>
      <c r="AJ1138" s="75"/>
      <c r="AK1138" s="75"/>
      <c r="AL1138" s="75"/>
      <c r="AM1138" s="75"/>
      <c r="AN1138" s="75"/>
      <c r="AO1138" s="75"/>
    </row>
    <row r="1139" spans="1:41" ht="15.75">
      <c r="A1139" s="52"/>
      <c r="B1139" s="69"/>
      <c r="C1139" s="69"/>
      <c r="D1139" s="69"/>
      <c r="E1139" s="69"/>
      <c r="F1139" s="69"/>
      <c r="G1139" s="70"/>
      <c r="H1139" s="69"/>
      <c r="I1139" s="71"/>
      <c r="J1139" s="73"/>
      <c r="K1139" s="73"/>
      <c r="L1139" s="69"/>
      <c r="M1139" s="69"/>
      <c r="N1139" s="69"/>
      <c r="O1139" s="74"/>
      <c r="P1139" s="60"/>
      <c r="Q1139" s="69"/>
      <c r="R1139" s="69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62"/>
      <c r="AC1139" s="72"/>
      <c r="AD1139" s="72"/>
      <c r="AE1139" s="72"/>
      <c r="AF1139" s="72"/>
      <c r="AG1139" s="72"/>
      <c r="AH1139" s="72"/>
      <c r="AI1139" s="75"/>
      <c r="AJ1139" s="75"/>
      <c r="AK1139" s="75"/>
      <c r="AL1139" s="75"/>
      <c r="AM1139" s="75"/>
      <c r="AN1139" s="75"/>
      <c r="AO1139" s="75"/>
    </row>
    <row r="1140" spans="1:41" ht="15.75">
      <c r="A1140" s="52"/>
      <c r="B1140" s="69"/>
      <c r="C1140" s="69"/>
      <c r="D1140" s="69"/>
      <c r="E1140" s="69"/>
      <c r="F1140" s="69"/>
      <c r="G1140" s="70"/>
      <c r="H1140" s="69"/>
      <c r="I1140" s="71"/>
      <c r="J1140" s="73"/>
      <c r="K1140" s="73"/>
      <c r="L1140" s="69"/>
      <c r="M1140" s="69"/>
      <c r="N1140" s="69"/>
      <c r="O1140" s="74"/>
      <c r="P1140" s="60"/>
      <c r="Q1140" s="69"/>
      <c r="R1140" s="69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62"/>
      <c r="AC1140" s="72"/>
      <c r="AD1140" s="72"/>
      <c r="AE1140" s="72"/>
      <c r="AF1140" s="72"/>
      <c r="AG1140" s="72"/>
      <c r="AH1140" s="72"/>
      <c r="AI1140" s="75"/>
      <c r="AJ1140" s="75"/>
      <c r="AK1140" s="75"/>
      <c r="AL1140" s="75"/>
      <c r="AM1140" s="75"/>
      <c r="AN1140" s="75"/>
      <c r="AO1140" s="75"/>
    </row>
    <row r="1141" spans="1:41" ht="15.75">
      <c r="A1141" s="52"/>
      <c r="B1141" s="69"/>
      <c r="C1141" s="69"/>
      <c r="D1141" s="69"/>
      <c r="E1141" s="69"/>
      <c r="F1141" s="69"/>
      <c r="G1141" s="70"/>
      <c r="H1141" s="69"/>
      <c r="I1141" s="71"/>
      <c r="J1141" s="73"/>
      <c r="K1141" s="73"/>
      <c r="L1141" s="69"/>
      <c r="M1141" s="69"/>
      <c r="N1141" s="69"/>
      <c r="O1141" s="74"/>
      <c r="P1141" s="60"/>
      <c r="Q1141" s="69"/>
      <c r="R1141" s="69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62"/>
      <c r="AC1141" s="72"/>
      <c r="AD1141" s="72"/>
      <c r="AE1141" s="72"/>
      <c r="AF1141" s="72"/>
      <c r="AG1141" s="72"/>
      <c r="AH1141" s="72"/>
      <c r="AI1141" s="75"/>
      <c r="AJ1141" s="75"/>
      <c r="AK1141" s="75"/>
      <c r="AL1141" s="75"/>
      <c r="AM1141" s="75"/>
      <c r="AN1141" s="75"/>
      <c r="AO1141" s="75"/>
    </row>
    <row r="1142" spans="1:41" ht="15.75">
      <c r="A1142" s="52"/>
      <c r="B1142" s="69"/>
      <c r="C1142" s="69"/>
      <c r="D1142" s="69"/>
      <c r="E1142" s="69"/>
      <c r="F1142" s="69"/>
      <c r="G1142" s="70"/>
      <c r="H1142" s="69"/>
      <c r="I1142" s="71"/>
      <c r="J1142" s="73"/>
      <c r="K1142" s="73"/>
      <c r="L1142" s="69"/>
      <c r="M1142" s="69"/>
      <c r="N1142" s="69"/>
      <c r="O1142" s="74"/>
      <c r="P1142" s="60"/>
      <c r="Q1142" s="69"/>
      <c r="R1142" s="69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62"/>
      <c r="AC1142" s="72"/>
      <c r="AD1142" s="72"/>
      <c r="AE1142" s="72"/>
      <c r="AF1142" s="72"/>
      <c r="AG1142" s="72"/>
      <c r="AH1142" s="72"/>
      <c r="AI1142" s="75"/>
      <c r="AJ1142" s="75"/>
      <c r="AK1142" s="75"/>
      <c r="AL1142" s="75"/>
      <c r="AM1142" s="75"/>
      <c r="AN1142" s="75"/>
      <c r="AO1142" s="75"/>
    </row>
    <row r="1143" spans="1:41" ht="15.75">
      <c r="A1143" s="52"/>
      <c r="B1143" s="69"/>
      <c r="C1143" s="69"/>
      <c r="D1143" s="69"/>
      <c r="E1143" s="69"/>
      <c r="F1143" s="69"/>
      <c r="G1143" s="70"/>
      <c r="H1143" s="69"/>
      <c r="I1143" s="71"/>
      <c r="J1143" s="73"/>
      <c r="K1143" s="73"/>
      <c r="L1143" s="69"/>
      <c r="M1143" s="69"/>
      <c r="N1143" s="69"/>
      <c r="O1143" s="74"/>
      <c r="P1143" s="60"/>
      <c r="Q1143" s="69"/>
      <c r="R1143" s="69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62"/>
      <c r="AC1143" s="72"/>
      <c r="AD1143" s="72"/>
      <c r="AE1143" s="72"/>
      <c r="AF1143" s="72"/>
      <c r="AG1143" s="72"/>
      <c r="AH1143" s="72"/>
      <c r="AI1143" s="75"/>
      <c r="AJ1143" s="75"/>
      <c r="AK1143" s="75"/>
      <c r="AL1143" s="75"/>
      <c r="AM1143" s="75"/>
      <c r="AN1143" s="75"/>
      <c r="AO1143" s="75"/>
    </row>
    <row r="1144" spans="1:41" ht="15.75">
      <c r="A1144" s="52"/>
      <c r="B1144" s="69"/>
      <c r="C1144" s="69"/>
      <c r="D1144" s="69"/>
      <c r="E1144" s="69"/>
      <c r="F1144" s="69"/>
      <c r="G1144" s="70"/>
      <c r="H1144" s="69"/>
      <c r="I1144" s="71"/>
      <c r="J1144" s="73"/>
      <c r="K1144" s="73"/>
      <c r="L1144" s="69"/>
      <c r="M1144" s="69"/>
      <c r="N1144" s="69"/>
      <c r="O1144" s="74"/>
      <c r="P1144" s="60"/>
      <c r="Q1144" s="69"/>
      <c r="R1144" s="69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62"/>
      <c r="AC1144" s="72"/>
      <c r="AD1144" s="72"/>
      <c r="AE1144" s="72"/>
      <c r="AF1144" s="72"/>
      <c r="AG1144" s="72"/>
      <c r="AH1144" s="72"/>
      <c r="AI1144" s="75"/>
      <c r="AJ1144" s="75"/>
      <c r="AK1144" s="75"/>
      <c r="AL1144" s="75"/>
      <c r="AM1144" s="75"/>
      <c r="AN1144" s="75"/>
      <c r="AO1144" s="75"/>
    </row>
    <row r="1145" spans="1:41" ht="15.75">
      <c r="A1145" s="52"/>
      <c r="B1145" s="69"/>
      <c r="C1145" s="69"/>
      <c r="D1145" s="69"/>
      <c r="E1145" s="69"/>
      <c r="F1145" s="69"/>
      <c r="G1145" s="70"/>
      <c r="H1145" s="69"/>
      <c r="I1145" s="71"/>
      <c r="J1145" s="73"/>
      <c r="K1145" s="73"/>
      <c r="L1145" s="69"/>
      <c r="M1145" s="69"/>
      <c r="N1145" s="69"/>
      <c r="O1145" s="74"/>
      <c r="P1145" s="60"/>
      <c r="Q1145" s="69"/>
      <c r="R1145" s="69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62"/>
      <c r="AC1145" s="72"/>
      <c r="AD1145" s="72"/>
      <c r="AE1145" s="72"/>
      <c r="AF1145" s="72"/>
      <c r="AG1145" s="72"/>
      <c r="AH1145" s="72"/>
      <c r="AI1145" s="75"/>
      <c r="AJ1145" s="75"/>
      <c r="AK1145" s="75"/>
      <c r="AL1145" s="75"/>
      <c r="AM1145" s="75"/>
      <c r="AN1145" s="75"/>
      <c r="AO1145" s="75"/>
    </row>
    <row r="1146" spans="1:41" ht="15.75">
      <c r="A1146" s="52"/>
      <c r="B1146" s="69"/>
      <c r="C1146" s="69"/>
      <c r="D1146" s="69"/>
      <c r="E1146" s="69"/>
      <c r="F1146" s="69"/>
      <c r="G1146" s="70"/>
      <c r="H1146" s="69"/>
      <c r="I1146" s="71"/>
      <c r="J1146" s="73"/>
      <c r="K1146" s="73"/>
      <c r="L1146" s="69"/>
      <c r="M1146" s="69"/>
      <c r="N1146" s="69"/>
      <c r="O1146" s="74"/>
      <c r="P1146" s="60"/>
      <c r="Q1146" s="69"/>
      <c r="R1146" s="69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62"/>
      <c r="AC1146" s="72"/>
      <c r="AD1146" s="72"/>
      <c r="AE1146" s="72"/>
      <c r="AF1146" s="72"/>
      <c r="AG1146" s="72"/>
      <c r="AH1146" s="72"/>
      <c r="AI1146" s="75"/>
      <c r="AJ1146" s="75"/>
      <c r="AK1146" s="75"/>
      <c r="AL1146" s="75"/>
      <c r="AM1146" s="75"/>
      <c r="AN1146" s="75"/>
      <c r="AO1146" s="75"/>
    </row>
    <row r="1147" spans="1:41" ht="15.75">
      <c r="A1147" s="52"/>
      <c r="B1147" s="69"/>
      <c r="C1147" s="69"/>
      <c r="D1147" s="69"/>
      <c r="E1147" s="69"/>
      <c r="F1147" s="69"/>
      <c r="G1147" s="70"/>
      <c r="H1147" s="69"/>
      <c r="I1147" s="71"/>
      <c r="J1147" s="73"/>
      <c r="K1147" s="73"/>
      <c r="L1147" s="69"/>
      <c r="M1147" s="69"/>
      <c r="N1147" s="69"/>
      <c r="O1147" s="74"/>
      <c r="P1147" s="60"/>
      <c r="Q1147" s="69"/>
      <c r="R1147" s="69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62"/>
      <c r="AC1147" s="72"/>
      <c r="AD1147" s="72"/>
      <c r="AE1147" s="72"/>
      <c r="AF1147" s="72"/>
      <c r="AG1147" s="72"/>
      <c r="AH1147" s="72"/>
      <c r="AI1147" s="75"/>
      <c r="AJ1147" s="75"/>
      <c r="AK1147" s="75"/>
      <c r="AL1147" s="75"/>
      <c r="AM1147" s="75"/>
      <c r="AN1147" s="75"/>
      <c r="AO1147" s="75"/>
    </row>
    <row r="1148" spans="1:41" ht="15.75">
      <c r="A1148" s="52"/>
      <c r="B1148" s="69"/>
      <c r="C1148" s="69"/>
      <c r="D1148" s="69"/>
      <c r="E1148" s="69"/>
      <c r="F1148" s="69"/>
      <c r="G1148" s="70"/>
      <c r="H1148" s="69"/>
      <c r="I1148" s="71"/>
      <c r="J1148" s="73"/>
      <c r="K1148" s="73"/>
      <c r="L1148" s="69"/>
      <c r="M1148" s="69"/>
      <c r="N1148" s="69"/>
      <c r="O1148" s="74"/>
      <c r="P1148" s="60"/>
      <c r="Q1148" s="69"/>
      <c r="R1148" s="69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62"/>
      <c r="AC1148" s="72"/>
      <c r="AD1148" s="72"/>
      <c r="AE1148" s="72"/>
      <c r="AF1148" s="72"/>
      <c r="AG1148" s="72"/>
      <c r="AH1148" s="72"/>
      <c r="AI1148" s="75"/>
      <c r="AJ1148" s="75"/>
      <c r="AK1148" s="75"/>
      <c r="AL1148" s="75"/>
      <c r="AM1148" s="75"/>
      <c r="AN1148" s="75"/>
      <c r="AO1148" s="75"/>
    </row>
    <row r="1149" spans="1:41" ht="15.75">
      <c r="A1149" s="52"/>
      <c r="B1149" s="69"/>
      <c r="C1149" s="69"/>
      <c r="D1149" s="69"/>
      <c r="E1149" s="69"/>
      <c r="F1149" s="69"/>
      <c r="G1149" s="70"/>
      <c r="H1149" s="69"/>
      <c r="I1149" s="71"/>
      <c r="J1149" s="73"/>
      <c r="K1149" s="73"/>
      <c r="L1149" s="69"/>
      <c r="M1149" s="69"/>
      <c r="N1149" s="69"/>
      <c r="O1149" s="74"/>
      <c r="P1149" s="60"/>
      <c r="Q1149" s="69"/>
      <c r="R1149" s="69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62"/>
      <c r="AC1149" s="72"/>
      <c r="AD1149" s="72"/>
      <c r="AE1149" s="72"/>
      <c r="AF1149" s="72"/>
      <c r="AG1149" s="72"/>
      <c r="AH1149" s="72"/>
      <c r="AI1149" s="75"/>
      <c r="AJ1149" s="75"/>
      <c r="AK1149" s="75"/>
      <c r="AL1149" s="75"/>
      <c r="AM1149" s="75"/>
      <c r="AN1149" s="75"/>
      <c r="AO1149" s="75"/>
    </row>
    <row r="1150" spans="1:41" ht="15.75">
      <c r="A1150" s="52"/>
      <c r="B1150" s="69"/>
      <c r="C1150" s="69"/>
      <c r="D1150" s="69"/>
      <c r="E1150" s="69"/>
      <c r="F1150" s="69"/>
      <c r="G1150" s="70"/>
      <c r="H1150" s="69"/>
      <c r="I1150" s="71"/>
      <c r="J1150" s="73"/>
      <c r="K1150" s="73"/>
      <c r="L1150" s="69"/>
      <c r="M1150" s="69"/>
      <c r="N1150" s="69"/>
      <c r="O1150" s="74"/>
      <c r="P1150" s="60"/>
      <c r="Q1150" s="69"/>
      <c r="R1150" s="69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62"/>
      <c r="AC1150" s="72"/>
      <c r="AD1150" s="72"/>
      <c r="AE1150" s="72"/>
      <c r="AF1150" s="72"/>
      <c r="AG1150" s="72"/>
      <c r="AH1150" s="72"/>
      <c r="AI1150" s="75"/>
      <c r="AJ1150" s="75"/>
      <c r="AK1150" s="75"/>
      <c r="AL1150" s="75"/>
      <c r="AM1150" s="75"/>
      <c r="AN1150" s="75"/>
      <c r="AO1150" s="75"/>
    </row>
    <row r="1151" spans="1:41" ht="15.75">
      <c r="A1151" s="52"/>
      <c r="B1151" s="69"/>
      <c r="C1151" s="69"/>
      <c r="D1151" s="69"/>
      <c r="E1151" s="69"/>
      <c r="F1151" s="69"/>
      <c r="G1151" s="70"/>
      <c r="H1151" s="69"/>
      <c r="I1151" s="71"/>
      <c r="J1151" s="73"/>
      <c r="K1151" s="73"/>
      <c r="L1151" s="69"/>
      <c r="M1151" s="69"/>
      <c r="N1151" s="69"/>
      <c r="O1151" s="74"/>
      <c r="P1151" s="60"/>
      <c r="Q1151" s="69"/>
      <c r="R1151" s="69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62"/>
      <c r="AC1151" s="72"/>
      <c r="AD1151" s="72"/>
      <c r="AE1151" s="72"/>
      <c r="AF1151" s="72"/>
      <c r="AG1151" s="72"/>
      <c r="AH1151" s="72"/>
      <c r="AI1151" s="75"/>
      <c r="AJ1151" s="75"/>
      <c r="AK1151" s="75"/>
      <c r="AL1151" s="75"/>
      <c r="AM1151" s="75"/>
      <c r="AN1151" s="75"/>
      <c r="AO1151" s="75"/>
    </row>
    <row r="1152" spans="1:41" ht="15.75">
      <c r="A1152" s="52"/>
      <c r="B1152" s="69"/>
      <c r="C1152" s="69"/>
      <c r="D1152" s="69"/>
      <c r="E1152" s="69"/>
      <c r="F1152" s="69"/>
      <c r="G1152" s="70"/>
      <c r="H1152" s="69"/>
      <c r="I1152" s="71"/>
      <c r="J1152" s="73"/>
      <c r="K1152" s="73"/>
      <c r="L1152" s="69"/>
      <c r="M1152" s="69"/>
      <c r="N1152" s="69"/>
      <c r="O1152" s="74"/>
      <c r="P1152" s="60"/>
      <c r="Q1152" s="69"/>
      <c r="R1152" s="69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62"/>
      <c r="AC1152" s="72"/>
      <c r="AD1152" s="72"/>
      <c r="AE1152" s="72"/>
      <c r="AF1152" s="72"/>
      <c r="AG1152" s="72"/>
      <c r="AH1152" s="72"/>
      <c r="AI1152" s="75"/>
      <c r="AJ1152" s="75"/>
      <c r="AK1152" s="75"/>
      <c r="AL1152" s="75"/>
      <c r="AM1152" s="75"/>
      <c r="AN1152" s="75"/>
      <c r="AO1152" s="75"/>
    </row>
    <row r="1153" spans="1:41" ht="15.75">
      <c r="A1153" s="52"/>
      <c r="B1153" s="69"/>
      <c r="C1153" s="69"/>
      <c r="D1153" s="69"/>
      <c r="E1153" s="69"/>
      <c r="F1153" s="69"/>
      <c r="G1153" s="70"/>
      <c r="H1153" s="69"/>
      <c r="I1153" s="71"/>
      <c r="J1153" s="73"/>
      <c r="K1153" s="73"/>
      <c r="L1153" s="69"/>
      <c r="M1153" s="69"/>
      <c r="N1153" s="69"/>
      <c r="O1153" s="74"/>
      <c r="P1153" s="60"/>
      <c r="Q1153" s="69"/>
      <c r="R1153" s="69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62"/>
      <c r="AC1153" s="72"/>
      <c r="AD1153" s="72"/>
      <c r="AE1153" s="72"/>
      <c r="AF1153" s="72"/>
      <c r="AG1153" s="72"/>
      <c r="AH1153" s="72"/>
      <c r="AI1153" s="75"/>
      <c r="AJ1153" s="75"/>
      <c r="AK1153" s="75"/>
      <c r="AL1153" s="75"/>
      <c r="AM1153" s="75"/>
      <c r="AN1153" s="75"/>
      <c r="AO1153" s="75"/>
    </row>
    <row r="1154" spans="1:41" ht="15.75">
      <c r="A1154" s="52"/>
      <c r="B1154" s="69"/>
      <c r="C1154" s="69"/>
      <c r="D1154" s="69"/>
      <c r="E1154" s="69"/>
      <c r="F1154" s="69"/>
      <c r="G1154" s="70"/>
      <c r="H1154" s="69"/>
      <c r="I1154" s="71"/>
      <c r="J1154" s="73"/>
      <c r="K1154" s="73"/>
      <c r="L1154" s="69"/>
      <c r="M1154" s="69"/>
      <c r="N1154" s="69"/>
      <c r="O1154" s="74"/>
      <c r="P1154" s="60"/>
      <c r="Q1154" s="69"/>
      <c r="R1154" s="69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62"/>
      <c r="AC1154" s="72"/>
      <c r="AD1154" s="72"/>
      <c r="AE1154" s="72"/>
      <c r="AF1154" s="72"/>
      <c r="AG1154" s="72"/>
      <c r="AH1154" s="72"/>
      <c r="AI1154" s="75"/>
      <c r="AJ1154" s="75"/>
      <c r="AK1154" s="75"/>
      <c r="AL1154" s="75"/>
      <c r="AM1154" s="75"/>
      <c r="AN1154" s="75"/>
      <c r="AO1154" s="75"/>
    </row>
    <row r="1155" spans="1:41" ht="15.75">
      <c r="A1155" s="52"/>
      <c r="B1155" s="69"/>
      <c r="C1155" s="69"/>
      <c r="D1155" s="69"/>
      <c r="E1155" s="69"/>
      <c r="F1155" s="69"/>
      <c r="G1155" s="70"/>
      <c r="H1155" s="69"/>
      <c r="I1155" s="71"/>
      <c r="J1155" s="73"/>
      <c r="K1155" s="73"/>
      <c r="L1155" s="69"/>
      <c r="M1155" s="69"/>
      <c r="N1155" s="69"/>
      <c r="O1155" s="74"/>
      <c r="P1155" s="60"/>
      <c r="Q1155" s="69"/>
      <c r="R1155" s="69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62"/>
      <c r="AC1155" s="72"/>
      <c r="AD1155" s="72"/>
      <c r="AE1155" s="72"/>
      <c r="AF1155" s="72"/>
      <c r="AG1155" s="72"/>
      <c r="AH1155" s="72"/>
      <c r="AI1155" s="75"/>
      <c r="AJ1155" s="75"/>
      <c r="AK1155" s="75"/>
      <c r="AL1155" s="75"/>
      <c r="AM1155" s="75"/>
      <c r="AN1155" s="75"/>
      <c r="AO1155" s="75"/>
    </row>
    <row r="1156" spans="1:41" ht="15.75">
      <c r="A1156" s="52"/>
      <c r="B1156" s="69"/>
      <c r="C1156" s="69"/>
      <c r="D1156" s="69"/>
      <c r="E1156" s="69"/>
      <c r="F1156" s="69"/>
      <c r="G1156" s="70"/>
      <c r="H1156" s="69"/>
      <c r="I1156" s="71"/>
      <c r="J1156" s="73"/>
      <c r="K1156" s="73"/>
      <c r="L1156" s="69"/>
      <c r="M1156" s="69"/>
      <c r="N1156" s="69"/>
      <c r="O1156" s="74"/>
      <c r="P1156" s="60"/>
      <c r="Q1156" s="69"/>
      <c r="R1156" s="69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62"/>
      <c r="AC1156" s="72"/>
      <c r="AD1156" s="72"/>
      <c r="AE1156" s="72"/>
      <c r="AF1156" s="72"/>
      <c r="AG1156" s="72"/>
      <c r="AH1156" s="72"/>
      <c r="AI1156" s="75"/>
      <c r="AJ1156" s="75"/>
      <c r="AK1156" s="75"/>
      <c r="AL1156" s="75"/>
      <c r="AM1156" s="75"/>
      <c r="AN1156" s="75"/>
      <c r="AO1156" s="75"/>
    </row>
    <row r="1157" spans="1:41" ht="15.75">
      <c r="A1157" s="52"/>
      <c r="B1157" s="69"/>
      <c r="C1157" s="69"/>
      <c r="D1157" s="69"/>
      <c r="E1157" s="69"/>
      <c r="F1157" s="69"/>
      <c r="G1157" s="70"/>
      <c r="H1157" s="69"/>
      <c r="I1157" s="71"/>
      <c r="J1157" s="73"/>
      <c r="K1157" s="73"/>
      <c r="L1157" s="69"/>
      <c r="M1157" s="69"/>
      <c r="N1157" s="69"/>
      <c r="O1157" s="74"/>
      <c r="P1157" s="60"/>
      <c r="Q1157" s="69"/>
      <c r="R1157" s="69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62"/>
      <c r="AC1157" s="72"/>
      <c r="AD1157" s="72"/>
      <c r="AE1157" s="72"/>
      <c r="AF1157" s="72"/>
      <c r="AG1157" s="72"/>
      <c r="AH1157" s="72"/>
      <c r="AI1157" s="75"/>
      <c r="AJ1157" s="75"/>
      <c r="AK1157" s="75"/>
      <c r="AL1157" s="75"/>
      <c r="AM1157" s="75"/>
      <c r="AN1157" s="75"/>
      <c r="AO1157" s="75"/>
    </row>
    <row r="1158" spans="1:41" ht="15.75">
      <c r="A1158" s="52"/>
      <c r="B1158" s="69"/>
      <c r="C1158" s="69"/>
      <c r="D1158" s="69"/>
      <c r="E1158" s="69"/>
      <c r="F1158" s="69"/>
      <c r="G1158" s="70"/>
      <c r="H1158" s="69"/>
      <c r="I1158" s="71"/>
      <c r="J1158" s="73"/>
      <c r="K1158" s="73"/>
      <c r="L1158" s="69"/>
      <c r="M1158" s="69"/>
      <c r="N1158" s="69"/>
      <c r="O1158" s="74"/>
      <c r="P1158" s="60"/>
      <c r="Q1158" s="69"/>
      <c r="R1158" s="69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62"/>
      <c r="AC1158" s="72"/>
      <c r="AD1158" s="72"/>
      <c r="AE1158" s="72"/>
      <c r="AF1158" s="72"/>
      <c r="AG1158" s="72"/>
      <c r="AH1158" s="72"/>
      <c r="AI1158" s="75"/>
      <c r="AJ1158" s="75"/>
      <c r="AK1158" s="75"/>
      <c r="AL1158" s="75"/>
      <c r="AM1158" s="75"/>
      <c r="AN1158" s="75"/>
      <c r="AO1158" s="75"/>
    </row>
    <row r="1159" spans="1:41" ht="15.75">
      <c r="A1159" s="52"/>
      <c r="B1159" s="69"/>
      <c r="C1159" s="69"/>
      <c r="D1159" s="69"/>
      <c r="E1159" s="69"/>
      <c r="F1159" s="69"/>
      <c r="G1159" s="70"/>
      <c r="H1159" s="69"/>
      <c r="I1159" s="71"/>
      <c r="J1159" s="73"/>
      <c r="K1159" s="73"/>
      <c r="L1159" s="69"/>
      <c r="M1159" s="69"/>
      <c r="N1159" s="69"/>
      <c r="O1159" s="74"/>
      <c r="P1159" s="60"/>
      <c r="Q1159" s="69"/>
      <c r="R1159" s="69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62"/>
      <c r="AC1159" s="72"/>
      <c r="AD1159" s="72"/>
      <c r="AE1159" s="72"/>
      <c r="AF1159" s="72"/>
      <c r="AG1159" s="72"/>
      <c r="AH1159" s="72"/>
      <c r="AI1159" s="75"/>
      <c r="AJ1159" s="75"/>
      <c r="AK1159" s="75"/>
      <c r="AL1159" s="75"/>
      <c r="AM1159" s="75"/>
      <c r="AN1159" s="75"/>
      <c r="AO1159" s="75"/>
    </row>
    <row r="1160" spans="1:41" ht="15.75">
      <c r="A1160" s="52"/>
      <c r="B1160" s="69"/>
      <c r="C1160" s="69"/>
      <c r="D1160" s="69"/>
      <c r="E1160" s="69"/>
      <c r="F1160" s="69"/>
      <c r="G1160" s="70"/>
      <c r="H1160" s="69"/>
      <c r="I1160" s="71"/>
      <c r="J1160" s="73"/>
      <c r="K1160" s="73"/>
      <c r="L1160" s="69"/>
      <c r="M1160" s="69"/>
      <c r="N1160" s="69"/>
      <c r="O1160" s="74"/>
      <c r="P1160" s="60"/>
      <c r="Q1160" s="69"/>
      <c r="R1160" s="69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62"/>
      <c r="AC1160" s="72"/>
      <c r="AD1160" s="72"/>
      <c r="AE1160" s="72"/>
      <c r="AF1160" s="72"/>
      <c r="AG1160" s="72"/>
      <c r="AH1160" s="72"/>
      <c r="AI1160" s="75"/>
      <c r="AJ1160" s="75"/>
      <c r="AK1160" s="75"/>
      <c r="AL1160" s="75"/>
      <c r="AM1160" s="75"/>
      <c r="AN1160" s="75"/>
      <c r="AO1160" s="75"/>
    </row>
    <row r="1161" spans="1:41" ht="15.75">
      <c r="A1161" s="52"/>
      <c r="B1161" s="69"/>
      <c r="C1161" s="69"/>
      <c r="D1161" s="69"/>
      <c r="E1161" s="69"/>
      <c r="F1161" s="69"/>
      <c r="G1161" s="70"/>
      <c r="H1161" s="69"/>
      <c r="I1161" s="71"/>
      <c r="J1161" s="73"/>
      <c r="K1161" s="73"/>
      <c r="L1161" s="69"/>
      <c r="M1161" s="69"/>
      <c r="N1161" s="69"/>
      <c r="O1161" s="74"/>
      <c r="P1161" s="60"/>
      <c r="Q1161" s="69"/>
      <c r="R1161" s="69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62"/>
      <c r="AC1161" s="72"/>
      <c r="AD1161" s="72"/>
      <c r="AE1161" s="72"/>
      <c r="AF1161" s="72"/>
      <c r="AG1161" s="72"/>
      <c r="AH1161" s="72"/>
      <c r="AI1161" s="75"/>
      <c r="AJ1161" s="75"/>
      <c r="AK1161" s="75"/>
      <c r="AL1161" s="75"/>
      <c r="AM1161" s="75"/>
      <c r="AN1161" s="75"/>
      <c r="AO1161" s="75"/>
    </row>
    <row r="1162" spans="1:41" ht="15.75">
      <c r="A1162" s="52"/>
      <c r="B1162" s="69"/>
      <c r="C1162" s="69"/>
      <c r="D1162" s="69"/>
      <c r="E1162" s="69"/>
      <c r="F1162" s="69"/>
      <c r="G1162" s="70"/>
      <c r="H1162" s="69"/>
      <c r="I1162" s="71"/>
      <c r="J1162" s="73"/>
      <c r="K1162" s="73"/>
      <c r="L1162" s="69"/>
      <c r="M1162" s="69"/>
      <c r="N1162" s="69"/>
      <c r="O1162" s="74"/>
      <c r="P1162" s="60"/>
      <c r="Q1162" s="69"/>
      <c r="R1162" s="69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62"/>
      <c r="AC1162" s="72"/>
      <c r="AD1162" s="72"/>
      <c r="AE1162" s="72"/>
      <c r="AF1162" s="72"/>
      <c r="AG1162" s="72"/>
      <c r="AH1162" s="72"/>
      <c r="AI1162" s="75"/>
      <c r="AJ1162" s="75"/>
      <c r="AK1162" s="75"/>
      <c r="AL1162" s="75"/>
      <c r="AM1162" s="75"/>
      <c r="AN1162" s="75"/>
      <c r="AO1162" s="75"/>
    </row>
    <row r="1163" spans="1:41" ht="15.75">
      <c r="A1163" s="52"/>
      <c r="B1163" s="69"/>
      <c r="C1163" s="69"/>
      <c r="D1163" s="69"/>
      <c r="E1163" s="69"/>
      <c r="F1163" s="69"/>
      <c r="G1163" s="70"/>
      <c r="H1163" s="69"/>
      <c r="I1163" s="71"/>
      <c r="J1163" s="73"/>
      <c r="K1163" s="73"/>
      <c r="L1163" s="69"/>
      <c r="M1163" s="69"/>
      <c r="N1163" s="69"/>
      <c r="O1163" s="74"/>
      <c r="P1163" s="60"/>
      <c r="Q1163" s="69"/>
      <c r="R1163" s="69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62"/>
      <c r="AC1163" s="72"/>
      <c r="AD1163" s="72"/>
      <c r="AE1163" s="72"/>
      <c r="AF1163" s="72"/>
      <c r="AG1163" s="72"/>
      <c r="AH1163" s="72"/>
      <c r="AI1163" s="75"/>
      <c r="AJ1163" s="75"/>
      <c r="AK1163" s="75"/>
      <c r="AL1163" s="75"/>
      <c r="AM1163" s="75"/>
      <c r="AN1163" s="75"/>
      <c r="AO1163" s="75"/>
    </row>
    <row r="1164" spans="1:41" ht="15.75">
      <c r="A1164" s="52"/>
      <c r="B1164" s="69"/>
      <c r="C1164" s="69"/>
      <c r="D1164" s="69"/>
      <c r="E1164" s="69"/>
      <c r="F1164" s="69"/>
      <c r="G1164" s="70"/>
      <c r="H1164" s="69"/>
      <c r="I1164" s="71"/>
      <c r="J1164" s="73"/>
      <c r="K1164" s="73"/>
      <c r="L1164" s="69"/>
      <c r="M1164" s="69"/>
      <c r="N1164" s="69"/>
      <c r="O1164" s="74"/>
      <c r="P1164" s="60"/>
      <c r="Q1164" s="69"/>
      <c r="R1164" s="69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62"/>
      <c r="AC1164" s="72"/>
      <c r="AD1164" s="72"/>
      <c r="AE1164" s="72"/>
      <c r="AF1164" s="72"/>
      <c r="AG1164" s="72"/>
      <c r="AH1164" s="72"/>
      <c r="AI1164" s="75"/>
      <c r="AJ1164" s="75"/>
      <c r="AK1164" s="75"/>
      <c r="AL1164" s="75"/>
      <c r="AM1164" s="75"/>
      <c r="AN1164" s="75"/>
      <c r="AO1164" s="75"/>
    </row>
    <row r="1165" spans="1:41" ht="15.75">
      <c r="A1165" s="52"/>
      <c r="B1165" s="69"/>
      <c r="C1165" s="69"/>
      <c r="D1165" s="69"/>
      <c r="E1165" s="69"/>
      <c r="F1165" s="69"/>
      <c r="G1165" s="70"/>
      <c r="H1165" s="69"/>
      <c r="I1165" s="71"/>
      <c r="J1165" s="73"/>
      <c r="K1165" s="73"/>
      <c r="L1165" s="69"/>
      <c r="M1165" s="69"/>
      <c r="N1165" s="69"/>
      <c r="O1165" s="74"/>
      <c r="P1165" s="60"/>
      <c r="Q1165" s="69"/>
      <c r="R1165" s="69"/>
      <c r="S1165" s="72"/>
      <c r="T1165" s="72"/>
      <c r="U1165" s="72"/>
      <c r="V1165" s="72"/>
      <c r="W1165" s="72"/>
      <c r="X1165" s="72"/>
      <c r="Y1165" s="72"/>
      <c r="Z1165" s="72"/>
      <c r="AA1165" s="72"/>
      <c r="AB1165" s="62"/>
      <c r="AC1165" s="72"/>
      <c r="AD1165" s="72"/>
      <c r="AE1165" s="72"/>
      <c r="AF1165" s="72"/>
      <c r="AG1165" s="72"/>
      <c r="AH1165" s="72"/>
      <c r="AI1165" s="75"/>
      <c r="AJ1165" s="75"/>
      <c r="AK1165" s="75"/>
      <c r="AL1165" s="75"/>
      <c r="AM1165" s="75"/>
      <c r="AN1165" s="75"/>
      <c r="AO1165" s="75"/>
    </row>
    <row r="1166" spans="1:41" ht="15.75">
      <c r="A1166" s="52"/>
      <c r="B1166" s="69"/>
      <c r="C1166" s="69"/>
      <c r="D1166" s="69"/>
      <c r="E1166" s="69"/>
      <c r="F1166" s="69"/>
      <c r="G1166" s="70"/>
      <c r="H1166" s="69"/>
      <c r="I1166" s="71"/>
      <c r="J1166" s="73"/>
      <c r="K1166" s="73"/>
      <c r="L1166" s="69"/>
      <c r="M1166" s="69"/>
      <c r="N1166" s="69"/>
      <c r="O1166" s="74"/>
      <c r="P1166" s="60"/>
      <c r="Q1166" s="69"/>
      <c r="R1166" s="69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62"/>
      <c r="AC1166" s="72"/>
      <c r="AD1166" s="72"/>
      <c r="AE1166" s="72"/>
      <c r="AF1166" s="72"/>
      <c r="AG1166" s="72"/>
      <c r="AH1166" s="72"/>
      <c r="AI1166" s="75"/>
      <c r="AJ1166" s="75"/>
      <c r="AK1166" s="75"/>
      <c r="AL1166" s="75"/>
      <c r="AM1166" s="75"/>
      <c r="AN1166" s="75"/>
      <c r="AO1166" s="75"/>
    </row>
    <row r="1167" spans="1:41" ht="15.75">
      <c r="A1167" s="52"/>
      <c r="B1167" s="69"/>
      <c r="C1167" s="69"/>
      <c r="D1167" s="69"/>
      <c r="E1167" s="69"/>
      <c r="F1167" s="69"/>
      <c r="G1167" s="70"/>
      <c r="H1167" s="69"/>
      <c r="I1167" s="71"/>
      <c r="J1167" s="73"/>
      <c r="K1167" s="73"/>
      <c r="L1167" s="69"/>
      <c r="M1167" s="69"/>
      <c r="N1167" s="69"/>
      <c r="O1167" s="74"/>
      <c r="P1167" s="60"/>
      <c r="Q1167" s="69"/>
      <c r="R1167" s="69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62"/>
      <c r="AC1167" s="72"/>
      <c r="AD1167" s="72"/>
      <c r="AE1167" s="72"/>
      <c r="AF1167" s="72"/>
      <c r="AG1167" s="72"/>
      <c r="AH1167" s="72"/>
      <c r="AI1167" s="75"/>
      <c r="AJ1167" s="75"/>
      <c r="AK1167" s="75"/>
      <c r="AL1167" s="75"/>
      <c r="AM1167" s="75"/>
      <c r="AN1167" s="75"/>
      <c r="AO1167" s="75"/>
    </row>
    <row r="1168" spans="1:41" ht="15.75">
      <c r="A1168" s="52"/>
      <c r="B1168" s="69"/>
      <c r="C1168" s="69"/>
      <c r="D1168" s="69"/>
      <c r="E1168" s="69"/>
      <c r="F1168" s="69"/>
      <c r="G1168" s="70"/>
      <c r="H1168" s="69"/>
      <c r="I1168" s="71"/>
      <c r="J1168" s="73"/>
      <c r="K1168" s="73"/>
      <c r="L1168" s="69"/>
      <c r="M1168" s="69"/>
      <c r="N1168" s="69"/>
      <c r="O1168" s="74"/>
      <c r="P1168" s="60"/>
      <c r="Q1168" s="69"/>
      <c r="R1168" s="69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62"/>
      <c r="AC1168" s="72"/>
      <c r="AD1168" s="72"/>
      <c r="AE1168" s="72"/>
      <c r="AF1168" s="72"/>
      <c r="AG1168" s="72"/>
      <c r="AH1168" s="72"/>
      <c r="AI1168" s="75"/>
      <c r="AJ1168" s="75"/>
      <c r="AK1168" s="75"/>
      <c r="AL1168" s="75"/>
      <c r="AM1168" s="75"/>
      <c r="AN1168" s="75"/>
      <c r="AO1168" s="75"/>
    </row>
    <row r="1169" spans="1:41" ht="15.75">
      <c r="A1169" s="52"/>
      <c r="B1169" s="69"/>
      <c r="C1169" s="69"/>
      <c r="D1169" s="69"/>
      <c r="E1169" s="69"/>
      <c r="F1169" s="69"/>
      <c r="G1169" s="70"/>
      <c r="H1169" s="69"/>
      <c r="I1169" s="71"/>
      <c r="J1169" s="73"/>
      <c r="K1169" s="73"/>
      <c r="L1169" s="69"/>
      <c r="M1169" s="69"/>
      <c r="N1169" s="69"/>
      <c r="O1169" s="74"/>
      <c r="P1169" s="60"/>
      <c r="Q1169" s="69"/>
      <c r="R1169" s="69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62"/>
      <c r="AC1169" s="72"/>
      <c r="AD1169" s="72"/>
      <c r="AE1169" s="72"/>
      <c r="AF1169" s="72"/>
      <c r="AG1169" s="72"/>
      <c r="AH1169" s="72"/>
      <c r="AI1169" s="75"/>
      <c r="AJ1169" s="75"/>
      <c r="AK1169" s="75"/>
      <c r="AL1169" s="75"/>
      <c r="AM1169" s="75"/>
      <c r="AN1169" s="75"/>
      <c r="AO1169" s="75"/>
    </row>
    <row r="1170" spans="1:41" ht="15.75">
      <c r="A1170" s="52"/>
      <c r="B1170" s="69"/>
      <c r="C1170" s="69"/>
      <c r="D1170" s="69"/>
      <c r="E1170" s="69"/>
      <c r="F1170" s="69"/>
      <c r="G1170" s="70"/>
      <c r="H1170" s="69"/>
      <c r="I1170" s="71"/>
      <c r="J1170" s="73"/>
      <c r="K1170" s="73"/>
      <c r="L1170" s="69"/>
      <c r="M1170" s="69"/>
      <c r="N1170" s="69"/>
      <c r="O1170" s="74"/>
      <c r="P1170" s="60"/>
      <c r="Q1170" s="69"/>
      <c r="R1170" s="69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62"/>
      <c r="AC1170" s="72"/>
      <c r="AD1170" s="72"/>
      <c r="AE1170" s="72"/>
      <c r="AF1170" s="72"/>
      <c r="AG1170" s="72"/>
      <c r="AH1170" s="72"/>
      <c r="AI1170" s="75"/>
      <c r="AJ1170" s="75"/>
      <c r="AK1170" s="75"/>
      <c r="AL1170" s="75"/>
      <c r="AM1170" s="75"/>
      <c r="AN1170" s="75"/>
      <c r="AO1170" s="75"/>
    </row>
    <row r="1171" spans="1:41" ht="15.75">
      <c r="A1171" s="52"/>
      <c r="B1171" s="69"/>
      <c r="C1171" s="69"/>
      <c r="D1171" s="69"/>
      <c r="E1171" s="69"/>
      <c r="F1171" s="69"/>
      <c r="G1171" s="70"/>
      <c r="H1171" s="69"/>
      <c r="I1171" s="71"/>
      <c r="J1171" s="73"/>
      <c r="K1171" s="73"/>
      <c r="L1171" s="69"/>
      <c r="M1171" s="69"/>
      <c r="N1171" s="69"/>
      <c r="O1171" s="74"/>
      <c r="P1171" s="60"/>
      <c r="Q1171" s="69"/>
      <c r="R1171" s="69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62"/>
      <c r="AC1171" s="72"/>
      <c r="AD1171" s="72"/>
      <c r="AE1171" s="72"/>
      <c r="AF1171" s="72"/>
      <c r="AG1171" s="72"/>
      <c r="AH1171" s="72"/>
      <c r="AI1171" s="75"/>
      <c r="AJ1171" s="75"/>
      <c r="AK1171" s="75"/>
      <c r="AL1171" s="75"/>
      <c r="AM1171" s="75"/>
      <c r="AN1171" s="75"/>
      <c r="AO1171" s="75"/>
    </row>
    <row r="1172" spans="1:41" ht="15.75">
      <c r="A1172" s="52"/>
      <c r="B1172" s="69"/>
      <c r="C1172" s="69"/>
      <c r="D1172" s="69"/>
      <c r="E1172" s="69"/>
      <c r="F1172" s="69"/>
      <c r="G1172" s="70"/>
      <c r="H1172" s="69"/>
      <c r="I1172" s="71"/>
      <c r="J1172" s="73"/>
      <c r="K1172" s="73"/>
      <c r="L1172" s="69"/>
      <c r="M1172" s="69"/>
      <c r="N1172" s="69"/>
      <c r="O1172" s="74"/>
      <c r="P1172" s="60"/>
      <c r="Q1172" s="69"/>
      <c r="R1172" s="69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62"/>
      <c r="AC1172" s="72"/>
      <c r="AD1172" s="72"/>
      <c r="AE1172" s="72"/>
      <c r="AF1172" s="72"/>
      <c r="AG1172" s="72"/>
      <c r="AH1172" s="72"/>
      <c r="AI1172" s="75"/>
      <c r="AJ1172" s="75"/>
      <c r="AK1172" s="75"/>
      <c r="AL1172" s="75"/>
      <c r="AM1172" s="75"/>
      <c r="AN1172" s="75"/>
      <c r="AO1172" s="75"/>
    </row>
    <row r="1173" spans="1:41" ht="15.75">
      <c r="A1173" s="52"/>
      <c r="B1173" s="69"/>
      <c r="C1173" s="69"/>
      <c r="D1173" s="69"/>
      <c r="E1173" s="69"/>
      <c r="F1173" s="69"/>
      <c r="G1173" s="70"/>
      <c r="H1173" s="69"/>
      <c r="I1173" s="71"/>
      <c r="J1173" s="73"/>
      <c r="K1173" s="73"/>
      <c r="L1173" s="69"/>
      <c r="M1173" s="69"/>
      <c r="N1173" s="69"/>
      <c r="O1173" s="74"/>
      <c r="P1173" s="60"/>
      <c r="Q1173" s="69"/>
      <c r="R1173" s="69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62"/>
      <c r="AC1173" s="72"/>
      <c r="AD1173" s="72"/>
      <c r="AE1173" s="72"/>
      <c r="AF1173" s="72"/>
      <c r="AG1173" s="72"/>
      <c r="AH1173" s="72"/>
      <c r="AI1173" s="75"/>
      <c r="AJ1173" s="75"/>
      <c r="AK1173" s="75"/>
      <c r="AL1173" s="75"/>
      <c r="AM1173" s="75"/>
      <c r="AN1173" s="75"/>
      <c r="AO1173" s="75"/>
    </row>
    <row r="1174" spans="1:41" ht="15.75">
      <c r="A1174" s="52"/>
      <c r="B1174" s="69"/>
      <c r="C1174" s="69"/>
      <c r="D1174" s="69"/>
      <c r="E1174" s="69"/>
      <c r="F1174" s="69"/>
      <c r="G1174" s="70"/>
      <c r="H1174" s="69"/>
      <c r="I1174" s="71"/>
      <c r="J1174" s="73"/>
      <c r="K1174" s="73"/>
      <c r="L1174" s="69"/>
      <c r="M1174" s="69"/>
      <c r="N1174" s="69"/>
      <c r="O1174" s="74"/>
      <c r="P1174" s="60"/>
      <c r="Q1174" s="69"/>
      <c r="R1174" s="69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62"/>
      <c r="AC1174" s="72"/>
      <c r="AD1174" s="72"/>
      <c r="AE1174" s="72"/>
      <c r="AF1174" s="72"/>
      <c r="AG1174" s="72"/>
      <c r="AH1174" s="72"/>
      <c r="AI1174" s="75"/>
      <c r="AJ1174" s="75"/>
      <c r="AK1174" s="75"/>
      <c r="AL1174" s="75"/>
      <c r="AM1174" s="75"/>
      <c r="AN1174" s="75"/>
      <c r="AO1174" s="75"/>
    </row>
    <row r="1175" spans="1:41" ht="15.75">
      <c r="A1175" s="52"/>
      <c r="B1175" s="69"/>
      <c r="C1175" s="69"/>
      <c r="D1175" s="69"/>
      <c r="E1175" s="69"/>
      <c r="F1175" s="69"/>
      <c r="G1175" s="70"/>
      <c r="H1175" s="69"/>
      <c r="I1175" s="71"/>
      <c r="J1175" s="73"/>
      <c r="K1175" s="73"/>
      <c r="L1175" s="69"/>
      <c r="M1175" s="69"/>
      <c r="N1175" s="69"/>
      <c r="O1175" s="74"/>
      <c r="P1175" s="60"/>
      <c r="Q1175" s="69"/>
      <c r="R1175" s="69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62"/>
      <c r="AC1175" s="72"/>
      <c r="AD1175" s="72"/>
      <c r="AE1175" s="72"/>
      <c r="AF1175" s="72"/>
      <c r="AG1175" s="72"/>
      <c r="AH1175" s="72"/>
      <c r="AI1175" s="75"/>
      <c r="AJ1175" s="75"/>
      <c r="AK1175" s="75"/>
      <c r="AL1175" s="75"/>
      <c r="AM1175" s="75"/>
      <c r="AN1175" s="75"/>
      <c r="AO1175" s="75"/>
    </row>
    <row r="1176" spans="1:41" ht="15.75">
      <c r="A1176" s="52"/>
      <c r="B1176" s="69"/>
      <c r="C1176" s="69"/>
      <c r="D1176" s="69"/>
      <c r="E1176" s="69"/>
      <c r="F1176" s="69"/>
      <c r="G1176" s="70"/>
      <c r="H1176" s="69"/>
      <c r="I1176" s="71"/>
      <c r="J1176" s="73"/>
      <c r="K1176" s="73"/>
      <c r="L1176" s="69"/>
      <c r="M1176" s="69"/>
      <c r="N1176" s="69"/>
      <c r="O1176" s="74"/>
      <c r="P1176" s="60"/>
      <c r="Q1176" s="69"/>
      <c r="R1176" s="69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62"/>
      <c r="AC1176" s="72"/>
      <c r="AD1176" s="72"/>
      <c r="AE1176" s="72"/>
      <c r="AF1176" s="72"/>
      <c r="AG1176" s="72"/>
      <c r="AH1176" s="72"/>
      <c r="AI1176" s="75"/>
      <c r="AJ1176" s="75"/>
      <c r="AK1176" s="75"/>
      <c r="AL1176" s="75"/>
      <c r="AM1176" s="75"/>
      <c r="AN1176" s="75"/>
      <c r="AO1176" s="75"/>
    </row>
    <row r="1177" spans="1:41" ht="15.75">
      <c r="A1177" s="52"/>
      <c r="B1177" s="69"/>
      <c r="C1177" s="69"/>
      <c r="D1177" s="69"/>
      <c r="E1177" s="69"/>
      <c r="F1177" s="69"/>
      <c r="G1177" s="70"/>
      <c r="H1177" s="69"/>
      <c r="I1177" s="71"/>
      <c r="J1177" s="73"/>
      <c r="K1177" s="73"/>
      <c r="L1177" s="69"/>
      <c r="M1177" s="69"/>
      <c r="N1177" s="69"/>
      <c r="O1177" s="74"/>
      <c r="P1177" s="60"/>
      <c r="Q1177" s="69"/>
      <c r="R1177" s="69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62"/>
      <c r="AC1177" s="72"/>
      <c r="AD1177" s="72"/>
      <c r="AE1177" s="72"/>
      <c r="AF1177" s="72"/>
      <c r="AG1177" s="72"/>
      <c r="AH1177" s="72"/>
      <c r="AI1177" s="75"/>
      <c r="AJ1177" s="75"/>
      <c r="AK1177" s="75"/>
      <c r="AL1177" s="75"/>
      <c r="AM1177" s="75"/>
      <c r="AN1177" s="75"/>
      <c r="AO1177" s="75"/>
    </row>
    <row r="1178" spans="1:41" ht="15.75">
      <c r="A1178" s="52"/>
      <c r="B1178" s="69"/>
      <c r="C1178" s="69"/>
      <c r="D1178" s="69"/>
      <c r="E1178" s="69"/>
      <c r="F1178" s="69"/>
      <c r="G1178" s="70"/>
      <c r="H1178" s="69"/>
      <c r="I1178" s="71"/>
      <c r="J1178" s="73"/>
      <c r="K1178" s="73"/>
      <c r="L1178" s="69"/>
      <c r="M1178" s="69"/>
      <c r="N1178" s="69"/>
      <c r="O1178" s="74"/>
      <c r="P1178" s="60"/>
      <c r="Q1178" s="69"/>
      <c r="R1178" s="69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62"/>
      <c r="AC1178" s="72"/>
      <c r="AD1178" s="72"/>
      <c r="AE1178" s="72"/>
      <c r="AF1178" s="72"/>
      <c r="AG1178" s="72"/>
      <c r="AH1178" s="72"/>
      <c r="AI1178" s="75"/>
      <c r="AJ1178" s="75"/>
      <c r="AK1178" s="75"/>
      <c r="AL1178" s="75"/>
      <c r="AM1178" s="75"/>
      <c r="AN1178" s="75"/>
      <c r="AO1178" s="75"/>
    </row>
    <row r="1179" spans="1:41" ht="15.75">
      <c r="A1179" s="52"/>
      <c r="B1179" s="69"/>
      <c r="C1179" s="69"/>
      <c r="D1179" s="69"/>
      <c r="E1179" s="69"/>
      <c r="F1179" s="69"/>
      <c r="G1179" s="70"/>
      <c r="H1179" s="69"/>
      <c r="I1179" s="71"/>
      <c r="J1179" s="73"/>
      <c r="K1179" s="73"/>
      <c r="L1179" s="69"/>
      <c r="M1179" s="69"/>
      <c r="N1179" s="69"/>
      <c r="O1179" s="74"/>
      <c r="P1179" s="60"/>
      <c r="Q1179" s="69"/>
      <c r="R1179" s="69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62"/>
      <c r="AC1179" s="72"/>
      <c r="AD1179" s="72"/>
      <c r="AE1179" s="72"/>
      <c r="AF1179" s="72"/>
      <c r="AG1179" s="72"/>
      <c r="AH1179" s="72"/>
      <c r="AI1179" s="75"/>
      <c r="AJ1179" s="75"/>
      <c r="AK1179" s="75"/>
      <c r="AL1179" s="75"/>
      <c r="AM1179" s="75"/>
      <c r="AN1179" s="75"/>
      <c r="AO1179" s="75"/>
    </row>
    <row r="1180" spans="1:41" ht="15.75">
      <c r="A1180" s="52"/>
      <c r="B1180" s="69"/>
      <c r="C1180" s="69"/>
      <c r="D1180" s="69"/>
      <c r="E1180" s="69"/>
      <c r="F1180" s="69"/>
      <c r="G1180" s="70"/>
      <c r="H1180" s="69"/>
      <c r="I1180" s="71"/>
      <c r="J1180" s="73"/>
      <c r="K1180" s="73"/>
      <c r="L1180" s="69"/>
      <c r="M1180" s="69"/>
      <c r="N1180" s="69"/>
      <c r="O1180" s="74"/>
      <c r="P1180" s="60"/>
      <c r="Q1180" s="69"/>
      <c r="R1180" s="69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62"/>
      <c r="AC1180" s="72"/>
      <c r="AD1180" s="72"/>
      <c r="AE1180" s="72"/>
      <c r="AF1180" s="72"/>
      <c r="AG1180" s="72"/>
      <c r="AH1180" s="72"/>
      <c r="AI1180" s="75"/>
      <c r="AJ1180" s="75"/>
      <c r="AK1180" s="75"/>
      <c r="AL1180" s="75"/>
      <c r="AM1180" s="75"/>
      <c r="AN1180" s="75"/>
      <c r="AO1180" s="75"/>
    </row>
    <row r="1181" spans="1:41" ht="15.75">
      <c r="A1181" s="52"/>
      <c r="B1181" s="69"/>
      <c r="C1181" s="69"/>
      <c r="D1181" s="69"/>
      <c r="E1181" s="69"/>
      <c r="F1181" s="69"/>
      <c r="G1181" s="70"/>
      <c r="H1181" s="69"/>
      <c r="I1181" s="71"/>
      <c r="J1181" s="73"/>
      <c r="K1181" s="73"/>
      <c r="L1181" s="69"/>
      <c r="M1181" s="69"/>
      <c r="N1181" s="69"/>
      <c r="O1181" s="74"/>
      <c r="P1181" s="60"/>
      <c r="Q1181" s="69"/>
      <c r="R1181" s="69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62"/>
      <c r="AC1181" s="72"/>
      <c r="AD1181" s="72"/>
      <c r="AE1181" s="72"/>
      <c r="AF1181" s="72"/>
      <c r="AG1181" s="72"/>
      <c r="AH1181" s="72"/>
      <c r="AI1181" s="75"/>
      <c r="AJ1181" s="75"/>
      <c r="AK1181" s="75"/>
      <c r="AL1181" s="75"/>
      <c r="AM1181" s="75"/>
      <c r="AN1181" s="75"/>
      <c r="AO1181" s="75"/>
    </row>
    <row r="1182" spans="1:41" ht="15.75">
      <c r="A1182" s="52"/>
      <c r="B1182" s="69"/>
      <c r="C1182" s="69"/>
      <c r="D1182" s="69"/>
      <c r="E1182" s="69"/>
      <c r="F1182" s="69"/>
      <c r="G1182" s="70"/>
      <c r="H1182" s="69"/>
      <c r="I1182" s="71"/>
      <c r="J1182" s="73"/>
      <c r="K1182" s="73"/>
      <c r="L1182" s="69"/>
      <c r="M1182" s="69"/>
      <c r="N1182" s="69"/>
      <c r="O1182" s="74"/>
      <c r="P1182" s="60"/>
      <c r="Q1182" s="69"/>
      <c r="R1182" s="69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62"/>
      <c r="AC1182" s="72"/>
      <c r="AD1182" s="72"/>
      <c r="AE1182" s="72"/>
      <c r="AF1182" s="72"/>
      <c r="AG1182" s="72"/>
      <c r="AH1182" s="72"/>
      <c r="AI1182" s="75"/>
      <c r="AJ1182" s="75"/>
      <c r="AK1182" s="75"/>
      <c r="AL1182" s="75"/>
      <c r="AM1182" s="75"/>
      <c r="AN1182" s="75"/>
      <c r="AO1182" s="75"/>
    </row>
    <row r="1183" spans="1:41" ht="15.75">
      <c r="A1183" s="52"/>
      <c r="B1183" s="69"/>
      <c r="C1183" s="69"/>
      <c r="D1183" s="69"/>
      <c r="E1183" s="69"/>
      <c r="F1183" s="69"/>
      <c r="G1183" s="70"/>
      <c r="H1183" s="69"/>
      <c r="I1183" s="71"/>
      <c r="J1183" s="73"/>
      <c r="K1183" s="73"/>
      <c r="L1183" s="69"/>
      <c r="M1183" s="69"/>
      <c r="N1183" s="69"/>
      <c r="O1183" s="74"/>
      <c r="P1183" s="60"/>
      <c r="Q1183" s="69"/>
      <c r="R1183" s="69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62"/>
      <c r="AC1183" s="72"/>
      <c r="AD1183" s="72"/>
      <c r="AE1183" s="72"/>
      <c r="AF1183" s="72"/>
      <c r="AG1183" s="72"/>
      <c r="AH1183" s="72"/>
      <c r="AI1183" s="75"/>
      <c r="AJ1183" s="75"/>
      <c r="AK1183" s="75"/>
      <c r="AL1183" s="75"/>
      <c r="AM1183" s="75"/>
      <c r="AN1183" s="75"/>
      <c r="AO1183" s="75"/>
    </row>
    <row r="1184" spans="1:41" ht="15.75">
      <c r="A1184" s="52"/>
      <c r="B1184" s="69"/>
      <c r="C1184" s="69"/>
      <c r="D1184" s="69"/>
      <c r="E1184" s="69"/>
      <c r="F1184" s="69"/>
      <c r="G1184" s="70"/>
      <c r="H1184" s="69"/>
      <c r="I1184" s="71"/>
      <c r="J1184" s="73"/>
      <c r="K1184" s="73"/>
      <c r="L1184" s="69"/>
      <c r="M1184" s="69"/>
      <c r="N1184" s="69"/>
      <c r="O1184" s="74"/>
      <c r="P1184" s="60"/>
      <c r="Q1184" s="69"/>
      <c r="R1184" s="69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62"/>
      <c r="AC1184" s="72"/>
      <c r="AD1184" s="72"/>
      <c r="AE1184" s="72"/>
      <c r="AF1184" s="72"/>
      <c r="AG1184" s="72"/>
      <c r="AH1184" s="72"/>
      <c r="AI1184" s="75"/>
      <c r="AJ1184" s="75"/>
      <c r="AK1184" s="75"/>
      <c r="AL1184" s="75"/>
      <c r="AM1184" s="75"/>
      <c r="AN1184" s="75"/>
      <c r="AO1184" s="75"/>
    </row>
    <row r="1185" spans="1:578" ht="15.75">
      <c r="A1185" s="52"/>
      <c r="B1185" s="69"/>
      <c r="C1185" s="69"/>
      <c r="D1185" s="69"/>
      <c r="E1185" s="69"/>
      <c r="F1185" s="69"/>
      <c r="G1185" s="70"/>
      <c r="H1185" s="69"/>
      <c r="I1185" s="71"/>
      <c r="J1185" s="73"/>
      <c r="K1185" s="73"/>
      <c r="L1185" s="69"/>
      <c r="M1185" s="69"/>
      <c r="N1185" s="69"/>
      <c r="O1185" s="74"/>
      <c r="P1185" s="60"/>
      <c r="Q1185" s="69"/>
      <c r="R1185" s="69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62"/>
      <c r="AC1185" s="72"/>
      <c r="AD1185" s="72"/>
      <c r="AE1185" s="72"/>
      <c r="AF1185" s="72"/>
      <c r="AG1185" s="72"/>
      <c r="AH1185" s="72"/>
      <c r="AI1185" s="75"/>
      <c r="AJ1185" s="75"/>
      <c r="AK1185" s="75"/>
      <c r="AL1185" s="75"/>
      <c r="AM1185" s="75"/>
      <c r="AN1185" s="75"/>
      <c r="AO1185" s="75"/>
    </row>
    <row r="1186" spans="1:578" ht="15.75">
      <c r="A1186" s="52"/>
      <c r="B1186" s="69"/>
      <c r="C1186" s="69"/>
      <c r="D1186" s="69"/>
      <c r="E1186" s="69"/>
      <c r="F1186" s="69"/>
      <c r="G1186" s="70"/>
      <c r="H1186" s="69"/>
      <c r="I1186" s="71"/>
      <c r="J1186" s="73"/>
      <c r="K1186" s="73"/>
      <c r="L1186" s="69"/>
      <c r="M1186" s="69"/>
      <c r="N1186" s="69"/>
      <c r="O1186" s="74"/>
      <c r="P1186" s="60"/>
      <c r="Q1186" s="69"/>
      <c r="R1186" s="69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62"/>
      <c r="AC1186" s="72"/>
      <c r="AD1186" s="72"/>
      <c r="AE1186" s="72"/>
      <c r="AF1186" s="72"/>
      <c r="AG1186" s="72"/>
      <c r="AH1186" s="72"/>
      <c r="AI1186" s="75"/>
      <c r="AJ1186" s="75"/>
      <c r="AK1186" s="75"/>
      <c r="AL1186" s="75"/>
      <c r="AM1186" s="75"/>
      <c r="AN1186" s="75"/>
      <c r="AO1186" s="75"/>
    </row>
    <row r="1187" spans="1:578" ht="15.75">
      <c r="A1187" s="52"/>
      <c r="B1187" s="69"/>
      <c r="C1187" s="69"/>
      <c r="D1187" s="69"/>
      <c r="E1187" s="69"/>
      <c r="F1187" s="69"/>
      <c r="G1187" s="70"/>
      <c r="H1187" s="69"/>
      <c r="I1187" s="71"/>
      <c r="J1187" s="73"/>
      <c r="K1187" s="73"/>
      <c r="L1187" s="69"/>
      <c r="M1187" s="69"/>
      <c r="N1187" s="69"/>
      <c r="O1187" s="74"/>
      <c r="P1187" s="60"/>
      <c r="Q1187" s="69"/>
      <c r="R1187" s="69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62"/>
      <c r="AC1187" s="72"/>
      <c r="AD1187" s="72"/>
      <c r="AE1187" s="72"/>
      <c r="AF1187" s="72"/>
      <c r="AG1187" s="72"/>
      <c r="AH1187" s="72"/>
      <c r="AI1187" s="75"/>
      <c r="AJ1187" s="75"/>
      <c r="AK1187" s="75"/>
      <c r="AL1187" s="75"/>
      <c r="AM1187" s="75"/>
      <c r="AN1187" s="75"/>
      <c r="AO1187" s="75"/>
    </row>
    <row r="1188" spans="1:578" ht="15.75">
      <c r="A1188" s="52"/>
      <c r="B1188" s="69"/>
      <c r="C1188" s="69"/>
      <c r="D1188" s="69"/>
      <c r="E1188" s="69"/>
      <c r="F1188" s="69"/>
      <c r="G1188" s="70"/>
      <c r="H1188" s="69"/>
      <c r="I1188" s="71"/>
      <c r="J1188" s="73"/>
      <c r="K1188" s="73"/>
      <c r="L1188" s="69"/>
      <c r="M1188" s="69"/>
      <c r="N1188" s="69"/>
      <c r="O1188" s="74"/>
      <c r="P1188" s="60"/>
      <c r="Q1188" s="69"/>
      <c r="R1188" s="69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62"/>
      <c r="AC1188" s="72"/>
      <c r="AD1188" s="72"/>
      <c r="AE1188" s="72"/>
      <c r="AF1188" s="72"/>
      <c r="AG1188" s="72"/>
      <c r="AH1188" s="72"/>
      <c r="AI1188" s="75"/>
      <c r="AJ1188" s="75"/>
      <c r="AK1188" s="75"/>
      <c r="AL1188" s="75"/>
      <c r="AM1188" s="75"/>
      <c r="AN1188" s="75"/>
      <c r="AO1188" s="75"/>
    </row>
    <row r="1189" spans="1:578" ht="15.75">
      <c r="A1189" s="52"/>
      <c r="B1189" s="69"/>
      <c r="C1189" s="69"/>
      <c r="D1189" s="69"/>
      <c r="E1189" s="69"/>
      <c r="F1189" s="69"/>
      <c r="G1189" s="70"/>
      <c r="H1189" s="69"/>
      <c r="I1189" s="71"/>
      <c r="J1189" s="73"/>
      <c r="K1189" s="73"/>
      <c r="L1189" s="69"/>
      <c r="M1189" s="69"/>
      <c r="N1189" s="69"/>
      <c r="O1189" s="74"/>
      <c r="P1189" s="60"/>
      <c r="Q1189" s="69"/>
      <c r="R1189" s="69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62"/>
      <c r="AC1189" s="72"/>
      <c r="AD1189" s="72"/>
      <c r="AE1189" s="72"/>
      <c r="AF1189" s="72"/>
      <c r="AG1189" s="72"/>
      <c r="AH1189" s="72"/>
      <c r="AI1189" s="75"/>
      <c r="AJ1189" s="75"/>
      <c r="AK1189" s="75"/>
      <c r="AL1189" s="75"/>
      <c r="AM1189" s="75"/>
      <c r="AN1189" s="75"/>
      <c r="AO1189" s="75"/>
    </row>
    <row r="1190" spans="1:578" ht="15.75">
      <c r="A1190" s="52"/>
      <c r="B1190" s="69"/>
      <c r="C1190" s="69"/>
      <c r="D1190" s="69"/>
      <c r="E1190" s="69"/>
      <c r="F1190" s="69"/>
      <c r="G1190" s="70"/>
      <c r="H1190" s="69"/>
      <c r="I1190" s="71"/>
      <c r="J1190" s="73"/>
      <c r="K1190" s="73"/>
      <c r="L1190" s="69"/>
      <c r="M1190" s="69"/>
      <c r="N1190" s="69"/>
      <c r="O1190" s="74"/>
      <c r="P1190" s="60"/>
      <c r="Q1190" s="69"/>
      <c r="R1190" s="69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62"/>
      <c r="AC1190" s="72"/>
      <c r="AD1190" s="72"/>
      <c r="AE1190" s="72"/>
      <c r="AF1190" s="72"/>
      <c r="AG1190" s="72"/>
      <c r="AH1190" s="72"/>
      <c r="AI1190" s="75"/>
      <c r="AJ1190" s="75"/>
      <c r="AK1190" s="75"/>
      <c r="AL1190" s="75"/>
      <c r="AM1190" s="75"/>
      <c r="AN1190" s="75"/>
      <c r="AO1190" s="75"/>
    </row>
    <row r="1191" spans="1:578" ht="15.75">
      <c r="A1191" s="52"/>
      <c r="B1191" s="69"/>
      <c r="C1191" s="69"/>
      <c r="D1191" s="69"/>
      <c r="E1191" s="69"/>
      <c r="F1191" s="69"/>
      <c r="G1191" s="70"/>
      <c r="H1191" s="69"/>
      <c r="I1191" s="71"/>
      <c r="J1191" s="73"/>
      <c r="K1191" s="73"/>
      <c r="L1191" s="69"/>
      <c r="M1191" s="69"/>
      <c r="N1191" s="69"/>
      <c r="O1191" s="74"/>
      <c r="P1191" s="60"/>
      <c r="Q1191" s="69"/>
      <c r="R1191" s="69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62"/>
      <c r="AC1191" s="72"/>
      <c r="AD1191" s="72"/>
      <c r="AE1191" s="72"/>
      <c r="AF1191" s="72"/>
      <c r="AG1191" s="72"/>
      <c r="AH1191" s="72"/>
      <c r="AI1191" s="75"/>
      <c r="AJ1191" s="75"/>
      <c r="AK1191" s="75"/>
      <c r="AL1191" s="75"/>
      <c r="AM1191" s="75"/>
      <c r="AN1191" s="75"/>
      <c r="AO1191" s="75"/>
    </row>
    <row r="1192" spans="1:578" ht="15.75">
      <c r="A1192" s="52"/>
      <c r="B1192" s="69"/>
      <c r="C1192" s="69"/>
      <c r="D1192" s="69"/>
      <c r="E1192" s="69"/>
      <c r="F1192" s="69"/>
      <c r="G1192" s="70"/>
      <c r="H1192" s="69"/>
      <c r="I1192" s="71"/>
      <c r="J1192" s="73"/>
      <c r="K1192" s="73"/>
      <c r="L1192" s="69"/>
      <c r="M1192" s="69"/>
      <c r="N1192" s="69"/>
      <c r="O1192" s="74"/>
      <c r="P1192" s="60"/>
      <c r="Q1192" s="69"/>
      <c r="R1192" s="69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62"/>
      <c r="AC1192" s="72"/>
      <c r="AD1192" s="72"/>
      <c r="AE1192" s="72"/>
      <c r="AF1192" s="72"/>
      <c r="AG1192" s="72"/>
      <c r="AH1192" s="72"/>
      <c r="AI1192" s="75"/>
      <c r="AJ1192" s="75"/>
      <c r="AK1192" s="75"/>
      <c r="AL1192" s="75"/>
      <c r="AM1192" s="75"/>
      <c r="AN1192" s="75"/>
      <c r="AO1192" s="75"/>
    </row>
    <row r="1193" spans="1:578" ht="15">
      <c r="A1193" s="52"/>
      <c r="B1193" s="54"/>
      <c r="C1193" s="54"/>
      <c r="D1193" s="54"/>
      <c r="E1193" s="54"/>
      <c r="F1193" s="54"/>
      <c r="G1193" s="55"/>
      <c r="H1193" s="54"/>
      <c r="I1193" s="56"/>
      <c r="J1193" s="76"/>
      <c r="K1193" s="76"/>
      <c r="L1193" s="54"/>
      <c r="M1193" s="54"/>
      <c r="N1193" s="54"/>
      <c r="O1193" s="4"/>
      <c r="P1193" s="60"/>
      <c r="Q1193" s="54"/>
      <c r="R1193" s="54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62"/>
      <c r="AC1193" s="57"/>
      <c r="AD1193" s="57"/>
      <c r="AE1193" s="57"/>
      <c r="AF1193" s="57"/>
      <c r="AG1193" s="57"/>
      <c r="AH1193" s="57"/>
    </row>
    <row r="1194" spans="1:578" ht="15">
      <c r="A1194" s="52"/>
      <c r="B1194" s="54"/>
      <c r="C1194" s="54"/>
      <c r="D1194" s="54"/>
      <c r="E1194" s="54"/>
      <c r="F1194" s="54"/>
      <c r="G1194" s="55"/>
      <c r="H1194" s="54"/>
      <c r="I1194" s="56"/>
      <c r="J1194" s="76"/>
      <c r="K1194" s="76"/>
      <c r="L1194" s="54"/>
      <c r="M1194" s="54"/>
      <c r="N1194" s="54"/>
      <c r="O1194" s="4"/>
      <c r="P1194" s="60"/>
      <c r="Q1194" s="54"/>
      <c r="R1194" s="54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62"/>
      <c r="AC1194" s="57"/>
      <c r="AD1194" s="57"/>
      <c r="AE1194" s="57"/>
      <c r="AF1194" s="57"/>
      <c r="AG1194" s="57"/>
      <c r="AH1194" s="57"/>
    </row>
    <row r="1195" spans="1:578" ht="15">
      <c r="A1195" s="52"/>
      <c r="B1195" s="54"/>
      <c r="C1195" s="54"/>
      <c r="D1195" s="54"/>
      <c r="E1195" s="54"/>
      <c r="F1195" s="54"/>
      <c r="G1195" s="55"/>
      <c r="H1195" s="54"/>
      <c r="I1195" s="56"/>
      <c r="J1195" s="76"/>
      <c r="K1195" s="76"/>
      <c r="L1195" s="54"/>
      <c r="M1195" s="54"/>
      <c r="N1195" s="54"/>
      <c r="O1195" s="4"/>
      <c r="P1195" s="60"/>
      <c r="Q1195" s="54"/>
      <c r="R1195" s="54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62"/>
      <c r="AC1195" s="57"/>
      <c r="AD1195" s="57"/>
      <c r="AE1195" s="57"/>
      <c r="AF1195" s="57"/>
      <c r="AG1195" s="57"/>
      <c r="AH1195" s="57"/>
    </row>
    <row r="1196" spans="1:578" ht="15">
      <c r="A1196" s="52"/>
      <c r="B1196" s="54"/>
      <c r="C1196" s="54"/>
      <c r="D1196" s="54"/>
      <c r="E1196" s="54"/>
      <c r="F1196" s="54"/>
      <c r="G1196" s="55"/>
      <c r="H1196" s="54"/>
      <c r="I1196" s="56"/>
      <c r="J1196" s="76"/>
      <c r="K1196" s="76"/>
      <c r="L1196" s="54"/>
      <c r="M1196" s="54"/>
      <c r="N1196" s="54"/>
      <c r="O1196" s="4"/>
      <c r="P1196" s="60"/>
      <c r="Q1196" s="54"/>
      <c r="R1196" s="54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62"/>
      <c r="AC1196" s="57"/>
      <c r="AD1196" s="57"/>
      <c r="AE1196" s="57"/>
      <c r="AF1196" s="57"/>
      <c r="AG1196" s="57"/>
      <c r="AH1196" s="57"/>
    </row>
    <row r="1197" spans="1:578" s="77" customFormat="1" ht="15">
      <c r="A1197" s="52"/>
      <c r="B1197" s="54"/>
      <c r="C1197" s="54"/>
      <c r="D1197" s="54"/>
      <c r="E1197" s="54"/>
      <c r="F1197" s="54"/>
      <c r="G1197" s="55"/>
      <c r="H1197" s="54"/>
      <c r="I1197" s="56"/>
      <c r="J1197" s="76"/>
      <c r="K1197" s="76"/>
      <c r="L1197" s="54"/>
      <c r="M1197" s="54"/>
      <c r="N1197" s="54"/>
      <c r="O1197" s="4"/>
      <c r="P1197" s="60"/>
      <c r="Q1197" s="54"/>
      <c r="R1197" s="54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62"/>
      <c r="AC1197" s="57"/>
      <c r="AD1197" s="57"/>
      <c r="AE1197" s="57"/>
      <c r="AF1197" s="57"/>
      <c r="AG1197" s="57"/>
      <c r="AH1197" s="57"/>
      <c r="AI1197" s="6"/>
      <c r="AJ1197" s="6"/>
      <c r="AK1197" s="6"/>
      <c r="AL1197" s="6"/>
      <c r="AM1197" s="6"/>
      <c r="AN1197" s="6"/>
      <c r="AO1197" s="6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  <c r="IW1197" s="8"/>
      <c r="IX1197" s="8"/>
      <c r="IY1197" s="8"/>
      <c r="IZ1197" s="8"/>
      <c r="JA1197" s="8"/>
      <c r="JB1197" s="8"/>
      <c r="JC1197" s="8"/>
      <c r="JD1197" s="8"/>
      <c r="JE1197" s="8"/>
      <c r="JF1197" s="8"/>
      <c r="JG1197" s="8"/>
      <c r="JH1197" s="8"/>
      <c r="JI1197" s="8"/>
      <c r="JJ1197" s="8"/>
      <c r="JK1197" s="8"/>
      <c r="JL1197" s="8"/>
      <c r="JM1197" s="8"/>
      <c r="JN1197" s="8"/>
      <c r="JO1197" s="8"/>
      <c r="JP1197" s="8"/>
      <c r="JQ1197" s="8"/>
      <c r="JR1197" s="8"/>
      <c r="JS1197" s="8"/>
      <c r="JT1197" s="8"/>
      <c r="JU1197" s="8"/>
      <c r="JV1197" s="8"/>
      <c r="JW1197" s="8"/>
      <c r="JX1197" s="8"/>
      <c r="JY1197" s="8"/>
      <c r="JZ1197" s="8"/>
      <c r="KA1197" s="8"/>
      <c r="KB1197" s="8"/>
      <c r="KC1197" s="8"/>
      <c r="KD1197" s="8"/>
      <c r="KE1197" s="8"/>
      <c r="KF1197" s="8"/>
      <c r="KG1197" s="8"/>
      <c r="KH1197" s="8"/>
      <c r="KI1197" s="8"/>
      <c r="KJ1197" s="8"/>
      <c r="KK1197" s="8"/>
      <c r="KL1197" s="8"/>
      <c r="KM1197" s="8"/>
      <c r="KN1197" s="8"/>
      <c r="KO1197" s="8"/>
      <c r="KP1197" s="8"/>
      <c r="KQ1197" s="8"/>
      <c r="KR1197" s="8"/>
      <c r="KS1197" s="8"/>
      <c r="KT1197" s="8"/>
      <c r="KU1197" s="8"/>
      <c r="KV1197" s="8"/>
      <c r="KW1197" s="8"/>
      <c r="KX1197" s="8"/>
      <c r="KY1197" s="8"/>
      <c r="KZ1197" s="8"/>
      <c r="LA1197" s="8"/>
      <c r="LB1197" s="8"/>
      <c r="LC1197" s="8"/>
      <c r="LD1197" s="8"/>
      <c r="LE1197" s="8"/>
      <c r="LF1197" s="8"/>
      <c r="LG1197" s="8"/>
      <c r="LH1197" s="8"/>
      <c r="LI1197" s="8"/>
      <c r="LJ1197" s="8"/>
      <c r="LK1197" s="8"/>
      <c r="LL1197" s="8"/>
      <c r="LM1197" s="8"/>
      <c r="LN1197" s="8"/>
      <c r="LO1197" s="8"/>
      <c r="LP1197" s="8"/>
      <c r="LQ1197" s="8"/>
      <c r="LR1197" s="8"/>
      <c r="LS1197" s="8"/>
      <c r="LT1197" s="8"/>
      <c r="LU1197" s="8"/>
      <c r="LV1197" s="8"/>
      <c r="LW1197" s="8"/>
      <c r="LX1197" s="8"/>
      <c r="LY1197" s="8"/>
      <c r="LZ1197" s="8"/>
      <c r="MA1197" s="8"/>
      <c r="MB1197" s="8"/>
      <c r="MC1197" s="8"/>
      <c r="MD1197" s="8"/>
      <c r="ME1197" s="8"/>
      <c r="MF1197" s="8"/>
      <c r="MG1197" s="8"/>
      <c r="MH1197" s="8"/>
      <c r="MI1197" s="8"/>
      <c r="MJ1197" s="8"/>
      <c r="MK1197" s="8"/>
      <c r="ML1197" s="8"/>
      <c r="MM1197" s="8"/>
      <c r="MN1197" s="8"/>
      <c r="MO1197" s="8"/>
      <c r="MP1197" s="8"/>
      <c r="MQ1197" s="8"/>
      <c r="MR1197" s="8"/>
      <c r="MS1197" s="8"/>
      <c r="MT1197" s="8"/>
      <c r="MU1197" s="8"/>
      <c r="MV1197" s="8"/>
      <c r="MW1197" s="8"/>
      <c r="MX1197" s="8"/>
      <c r="MY1197" s="8"/>
      <c r="MZ1197" s="8"/>
      <c r="NA1197" s="8"/>
      <c r="NB1197" s="8"/>
      <c r="NC1197" s="8"/>
      <c r="ND1197" s="8"/>
      <c r="NE1197" s="8"/>
      <c r="NF1197" s="8"/>
      <c r="NG1197" s="8"/>
      <c r="NH1197" s="8"/>
      <c r="NI1197" s="8"/>
      <c r="NJ1197" s="8"/>
      <c r="NK1197" s="8"/>
      <c r="NL1197" s="8"/>
      <c r="NM1197" s="8"/>
      <c r="NN1197" s="8"/>
      <c r="NO1197" s="8"/>
      <c r="NP1197" s="8"/>
      <c r="NQ1197" s="8"/>
      <c r="NR1197" s="8"/>
      <c r="NS1197" s="8"/>
      <c r="NT1197" s="8"/>
      <c r="NU1197" s="8"/>
      <c r="NV1197" s="8"/>
      <c r="NW1197" s="8"/>
      <c r="NX1197" s="8"/>
      <c r="NY1197" s="8"/>
      <c r="NZ1197" s="8"/>
      <c r="OA1197" s="8"/>
      <c r="OB1197" s="8"/>
      <c r="OC1197" s="8"/>
      <c r="OD1197" s="8"/>
      <c r="OE1197" s="8"/>
      <c r="OF1197" s="8"/>
      <c r="OG1197" s="8"/>
      <c r="OH1197" s="8"/>
      <c r="OI1197" s="8"/>
      <c r="OJ1197" s="8"/>
      <c r="OK1197" s="8"/>
      <c r="OL1197" s="8"/>
      <c r="OM1197" s="8"/>
      <c r="ON1197" s="8"/>
      <c r="OO1197" s="8"/>
      <c r="OP1197" s="8"/>
      <c r="OQ1197" s="8"/>
      <c r="OR1197" s="8"/>
      <c r="OS1197" s="8"/>
      <c r="OT1197" s="8"/>
      <c r="OU1197" s="8"/>
      <c r="OV1197" s="8"/>
      <c r="OW1197" s="8"/>
      <c r="OX1197" s="8"/>
      <c r="OY1197" s="8"/>
      <c r="OZ1197" s="8"/>
      <c r="PA1197" s="8"/>
      <c r="PB1197" s="8"/>
      <c r="PC1197" s="8"/>
      <c r="PD1197" s="8"/>
      <c r="PE1197" s="8"/>
      <c r="PF1197" s="8"/>
      <c r="PG1197" s="8"/>
      <c r="PH1197" s="8"/>
      <c r="PI1197" s="8"/>
      <c r="PJ1197" s="8"/>
      <c r="PK1197" s="8"/>
      <c r="PL1197" s="8"/>
      <c r="PM1197" s="8"/>
      <c r="PN1197" s="8"/>
      <c r="PO1197" s="8"/>
      <c r="PP1197" s="8"/>
      <c r="PQ1197" s="8"/>
      <c r="PR1197" s="8"/>
      <c r="PS1197" s="8"/>
      <c r="PT1197" s="8"/>
      <c r="PU1197" s="8"/>
      <c r="PV1197" s="8"/>
      <c r="PW1197" s="8"/>
      <c r="PX1197" s="8"/>
      <c r="PY1197" s="8"/>
      <c r="PZ1197" s="8"/>
      <c r="QA1197" s="8"/>
      <c r="QB1197" s="8"/>
      <c r="QC1197" s="8"/>
      <c r="QD1197" s="8"/>
      <c r="QE1197" s="8"/>
      <c r="QF1197" s="8"/>
      <c r="QG1197" s="8"/>
      <c r="QH1197" s="8"/>
      <c r="QI1197" s="8"/>
      <c r="QJ1197" s="8"/>
      <c r="QK1197" s="8"/>
      <c r="QL1197" s="8"/>
      <c r="QM1197" s="8"/>
      <c r="QN1197" s="8"/>
      <c r="QO1197" s="8"/>
      <c r="QP1197" s="8"/>
      <c r="QQ1197" s="8"/>
      <c r="QR1197" s="8"/>
      <c r="QS1197" s="8"/>
      <c r="QT1197" s="8"/>
      <c r="QU1197" s="8"/>
      <c r="QV1197" s="8"/>
      <c r="QW1197" s="8"/>
      <c r="QX1197" s="8"/>
      <c r="QY1197" s="8"/>
      <c r="QZ1197" s="8"/>
      <c r="RA1197" s="8"/>
      <c r="RB1197" s="8"/>
      <c r="RC1197" s="8"/>
      <c r="RD1197" s="8"/>
      <c r="RE1197" s="8"/>
      <c r="RF1197" s="8"/>
      <c r="RG1197" s="8"/>
      <c r="RH1197" s="8"/>
      <c r="RI1197" s="8"/>
      <c r="RJ1197" s="8"/>
      <c r="RK1197" s="8"/>
      <c r="RL1197" s="8"/>
      <c r="RM1197" s="8"/>
      <c r="RN1197" s="8"/>
      <c r="RO1197" s="8"/>
      <c r="RP1197" s="8"/>
      <c r="RQ1197" s="8"/>
      <c r="RR1197" s="8"/>
      <c r="RS1197" s="8"/>
      <c r="RT1197" s="8"/>
      <c r="RU1197" s="8"/>
      <c r="RV1197" s="8"/>
      <c r="RW1197" s="8"/>
      <c r="RX1197" s="8"/>
      <c r="RY1197" s="8"/>
      <c r="RZ1197" s="8"/>
      <c r="SA1197" s="8"/>
      <c r="SB1197" s="8"/>
      <c r="SC1197" s="8"/>
      <c r="SD1197" s="8"/>
      <c r="SE1197" s="8"/>
      <c r="SF1197" s="8"/>
      <c r="SG1197" s="8"/>
      <c r="SH1197" s="8"/>
      <c r="SI1197" s="8"/>
      <c r="SJ1197" s="8"/>
      <c r="SK1197" s="8"/>
      <c r="SL1197" s="8"/>
      <c r="SM1197" s="8"/>
      <c r="SN1197" s="8"/>
      <c r="SO1197" s="8"/>
      <c r="SP1197" s="8"/>
      <c r="SQ1197" s="8"/>
      <c r="SR1197" s="8"/>
      <c r="SS1197" s="8"/>
      <c r="ST1197" s="8"/>
      <c r="SU1197" s="8"/>
      <c r="SV1197" s="8"/>
      <c r="SW1197" s="8"/>
      <c r="SX1197" s="8"/>
      <c r="SY1197" s="8"/>
      <c r="SZ1197" s="8"/>
      <c r="TA1197" s="8"/>
      <c r="TB1197" s="8"/>
      <c r="TC1197" s="8"/>
      <c r="TD1197" s="8"/>
      <c r="TE1197" s="8"/>
      <c r="TF1197" s="8"/>
      <c r="TG1197" s="8"/>
      <c r="TH1197" s="8"/>
      <c r="TI1197" s="8"/>
      <c r="TJ1197" s="8"/>
      <c r="TK1197" s="8"/>
      <c r="TL1197" s="8"/>
      <c r="TM1197" s="8"/>
      <c r="TN1197" s="8"/>
      <c r="TO1197" s="8"/>
      <c r="TP1197" s="8"/>
      <c r="TQ1197" s="8"/>
      <c r="TR1197" s="8"/>
      <c r="TS1197" s="8"/>
      <c r="TT1197" s="8"/>
      <c r="TU1197" s="8"/>
      <c r="TV1197" s="8"/>
      <c r="TW1197" s="8"/>
      <c r="TX1197" s="8"/>
      <c r="TY1197" s="8"/>
      <c r="TZ1197" s="8"/>
      <c r="UA1197" s="8"/>
      <c r="UB1197" s="8"/>
      <c r="UC1197" s="8"/>
      <c r="UD1197" s="8"/>
      <c r="UE1197" s="8"/>
      <c r="UF1197" s="8"/>
      <c r="UG1197" s="8"/>
      <c r="UH1197" s="8"/>
      <c r="UI1197" s="8"/>
      <c r="UJ1197" s="8"/>
      <c r="UK1197" s="8"/>
      <c r="UL1197" s="8"/>
      <c r="UM1197" s="8"/>
      <c r="UN1197" s="8"/>
      <c r="UO1197" s="8"/>
      <c r="UP1197" s="8"/>
      <c r="UQ1197" s="8"/>
      <c r="UR1197" s="8"/>
      <c r="US1197" s="8"/>
      <c r="UT1197" s="8"/>
      <c r="UU1197" s="8"/>
      <c r="UV1197" s="8"/>
      <c r="UW1197" s="8"/>
      <c r="UX1197" s="8"/>
      <c r="UY1197" s="8"/>
      <c r="UZ1197" s="8"/>
      <c r="VA1197" s="8"/>
      <c r="VB1197" s="8"/>
      <c r="VC1197" s="8"/>
      <c r="VD1197" s="8"/>
      <c r="VE1197" s="8"/>
      <c r="VF1197" s="8"/>
    </row>
    <row r="1198" spans="1:578" s="77" customFormat="1" ht="15">
      <c r="A1198" s="52"/>
      <c r="B1198" s="54"/>
      <c r="C1198" s="54"/>
      <c r="D1198" s="54"/>
      <c r="E1198" s="54"/>
      <c r="F1198" s="54"/>
      <c r="G1198" s="55"/>
      <c r="H1198" s="54"/>
      <c r="I1198" s="56"/>
      <c r="J1198" s="76"/>
      <c r="K1198" s="76"/>
      <c r="L1198" s="54"/>
      <c r="M1198" s="54"/>
      <c r="N1198" s="54"/>
      <c r="O1198" s="4"/>
      <c r="P1198" s="60"/>
      <c r="Q1198" s="54"/>
      <c r="R1198" s="54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62"/>
      <c r="AC1198" s="57"/>
      <c r="AD1198" s="57"/>
      <c r="AE1198" s="57"/>
      <c r="AF1198" s="57"/>
      <c r="AG1198" s="57"/>
      <c r="AH1198" s="57"/>
      <c r="AI1198" s="6"/>
      <c r="AJ1198" s="6"/>
      <c r="AK1198" s="6"/>
      <c r="AL1198" s="6"/>
      <c r="AM1198" s="6"/>
      <c r="AN1198" s="6"/>
      <c r="AO1198" s="6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  <c r="IW1198" s="8"/>
      <c r="IX1198" s="8"/>
      <c r="IY1198" s="8"/>
      <c r="IZ1198" s="8"/>
      <c r="JA1198" s="8"/>
      <c r="JB1198" s="8"/>
      <c r="JC1198" s="8"/>
      <c r="JD1198" s="8"/>
      <c r="JE1198" s="8"/>
      <c r="JF1198" s="8"/>
      <c r="JG1198" s="8"/>
      <c r="JH1198" s="8"/>
      <c r="JI1198" s="8"/>
      <c r="JJ1198" s="8"/>
      <c r="JK1198" s="8"/>
      <c r="JL1198" s="8"/>
      <c r="JM1198" s="8"/>
      <c r="JN1198" s="8"/>
      <c r="JO1198" s="8"/>
      <c r="JP1198" s="8"/>
      <c r="JQ1198" s="8"/>
      <c r="JR1198" s="8"/>
      <c r="JS1198" s="8"/>
      <c r="JT1198" s="8"/>
      <c r="JU1198" s="8"/>
      <c r="JV1198" s="8"/>
      <c r="JW1198" s="8"/>
      <c r="JX1198" s="8"/>
      <c r="JY1198" s="8"/>
      <c r="JZ1198" s="8"/>
      <c r="KA1198" s="8"/>
      <c r="KB1198" s="8"/>
      <c r="KC1198" s="8"/>
      <c r="KD1198" s="8"/>
      <c r="KE1198" s="8"/>
      <c r="KF1198" s="8"/>
      <c r="KG1198" s="8"/>
      <c r="KH1198" s="8"/>
      <c r="KI1198" s="8"/>
      <c r="KJ1198" s="8"/>
      <c r="KK1198" s="8"/>
      <c r="KL1198" s="8"/>
      <c r="KM1198" s="8"/>
      <c r="KN1198" s="8"/>
      <c r="KO1198" s="8"/>
      <c r="KP1198" s="8"/>
      <c r="KQ1198" s="8"/>
      <c r="KR1198" s="8"/>
      <c r="KS1198" s="8"/>
      <c r="KT1198" s="8"/>
      <c r="KU1198" s="8"/>
      <c r="KV1198" s="8"/>
      <c r="KW1198" s="8"/>
      <c r="KX1198" s="8"/>
      <c r="KY1198" s="8"/>
      <c r="KZ1198" s="8"/>
      <c r="LA1198" s="8"/>
      <c r="LB1198" s="8"/>
      <c r="LC1198" s="8"/>
      <c r="LD1198" s="8"/>
      <c r="LE1198" s="8"/>
      <c r="LF1198" s="8"/>
      <c r="LG1198" s="8"/>
      <c r="LH1198" s="8"/>
      <c r="LI1198" s="8"/>
      <c r="LJ1198" s="8"/>
      <c r="LK1198" s="8"/>
      <c r="LL1198" s="8"/>
      <c r="LM1198" s="8"/>
      <c r="LN1198" s="8"/>
      <c r="LO1198" s="8"/>
      <c r="LP1198" s="8"/>
      <c r="LQ1198" s="8"/>
      <c r="LR1198" s="8"/>
      <c r="LS1198" s="8"/>
      <c r="LT1198" s="8"/>
      <c r="LU1198" s="8"/>
      <c r="LV1198" s="8"/>
      <c r="LW1198" s="8"/>
      <c r="LX1198" s="8"/>
      <c r="LY1198" s="8"/>
      <c r="LZ1198" s="8"/>
      <c r="MA1198" s="8"/>
      <c r="MB1198" s="8"/>
      <c r="MC1198" s="8"/>
      <c r="MD1198" s="8"/>
      <c r="ME1198" s="8"/>
      <c r="MF1198" s="8"/>
      <c r="MG1198" s="8"/>
      <c r="MH1198" s="8"/>
      <c r="MI1198" s="8"/>
      <c r="MJ1198" s="8"/>
      <c r="MK1198" s="8"/>
      <c r="ML1198" s="8"/>
      <c r="MM1198" s="8"/>
      <c r="MN1198" s="8"/>
      <c r="MO1198" s="8"/>
      <c r="MP1198" s="8"/>
      <c r="MQ1198" s="8"/>
      <c r="MR1198" s="8"/>
      <c r="MS1198" s="8"/>
      <c r="MT1198" s="8"/>
      <c r="MU1198" s="8"/>
      <c r="MV1198" s="8"/>
      <c r="MW1198" s="8"/>
      <c r="MX1198" s="8"/>
      <c r="MY1198" s="8"/>
      <c r="MZ1198" s="8"/>
      <c r="NA1198" s="8"/>
      <c r="NB1198" s="8"/>
      <c r="NC1198" s="8"/>
      <c r="ND1198" s="8"/>
      <c r="NE1198" s="8"/>
      <c r="NF1198" s="8"/>
      <c r="NG1198" s="8"/>
      <c r="NH1198" s="8"/>
      <c r="NI1198" s="8"/>
      <c r="NJ1198" s="8"/>
      <c r="NK1198" s="8"/>
      <c r="NL1198" s="8"/>
      <c r="NM1198" s="8"/>
      <c r="NN1198" s="8"/>
      <c r="NO1198" s="8"/>
      <c r="NP1198" s="8"/>
      <c r="NQ1198" s="8"/>
      <c r="NR1198" s="8"/>
      <c r="NS1198" s="8"/>
      <c r="NT1198" s="8"/>
      <c r="NU1198" s="8"/>
      <c r="NV1198" s="8"/>
      <c r="NW1198" s="8"/>
      <c r="NX1198" s="8"/>
      <c r="NY1198" s="8"/>
      <c r="NZ1198" s="8"/>
      <c r="OA1198" s="8"/>
      <c r="OB1198" s="8"/>
      <c r="OC1198" s="8"/>
      <c r="OD1198" s="8"/>
      <c r="OE1198" s="8"/>
      <c r="OF1198" s="8"/>
      <c r="OG1198" s="8"/>
      <c r="OH1198" s="8"/>
      <c r="OI1198" s="8"/>
      <c r="OJ1198" s="8"/>
      <c r="OK1198" s="8"/>
      <c r="OL1198" s="8"/>
      <c r="OM1198" s="8"/>
      <c r="ON1198" s="8"/>
      <c r="OO1198" s="8"/>
      <c r="OP1198" s="8"/>
      <c r="OQ1198" s="8"/>
      <c r="OR1198" s="8"/>
      <c r="OS1198" s="8"/>
      <c r="OT1198" s="8"/>
      <c r="OU1198" s="8"/>
      <c r="OV1198" s="8"/>
      <c r="OW1198" s="8"/>
      <c r="OX1198" s="8"/>
      <c r="OY1198" s="8"/>
      <c r="OZ1198" s="8"/>
      <c r="PA1198" s="8"/>
      <c r="PB1198" s="8"/>
      <c r="PC1198" s="8"/>
      <c r="PD1198" s="8"/>
      <c r="PE1198" s="8"/>
      <c r="PF1198" s="8"/>
      <c r="PG1198" s="8"/>
      <c r="PH1198" s="8"/>
      <c r="PI1198" s="8"/>
      <c r="PJ1198" s="8"/>
      <c r="PK1198" s="8"/>
      <c r="PL1198" s="8"/>
      <c r="PM1198" s="8"/>
      <c r="PN1198" s="8"/>
      <c r="PO1198" s="8"/>
      <c r="PP1198" s="8"/>
      <c r="PQ1198" s="8"/>
      <c r="PR1198" s="8"/>
      <c r="PS1198" s="8"/>
      <c r="PT1198" s="8"/>
      <c r="PU1198" s="8"/>
      <c r="PV1198" s="8"/>
      <c r="PW1198" s="8"/>
      <c r="PX1198" s="8"/>
      <c r="PY1198" s="8"/>
      <c r="PZ1198" s="8"/>
      <c r="QA1198" s="8"/>
      <c r="QB1198" s="8"/>
      <c r="QC1198" s="8"/>
      <c r="QD1198" s="8"/>
      <c r="QE1198" s="8"/>
      <c r="QF1198" s="8"/>
      <c r="QG1198" s="8"/>
      <c r="QH1198" s="8"/>
      <c r="QI1198" s="8"/>
      <c r="QJ1198" s="8"/>
      <c r="QK1198" s="8"/>
      <c r="QL1198" s="8"/>
      <c r="QM1198" s="8"/>
      <c r="QN1198" s="8"/>
      <c r="QO1198" s="8"/>
      <c r="QP1198" s="8"/>
      <c r="QQ1198" s="8"/>
      <c r="QR1198" s="8"/>
      <c r="QS1198" s="8"/>
      <c r="QT1198" s="8"/>
      <c r="QU1198" s="8"/>
      <c r="QV1198" s="8"/>
      <c r="QW1198" s="8"/>
      <c r="QX1198" s="8"/>
      <c r="QY1198" s="8"/>
      <c r="QZ1198" s="8"/>
      <c r="RA1198" s="8"/>
      <c r="RB1198" s="8"/>
      <c r="RC1198" s="8"/>
      <c r="RD1198" s="8"/>
      <c r="RE1198" s="8"/>
      <c r="RF1198" s="8"/>
      <c r="RG1198" s="8"/>
      <c r="RH1198" s="8"/>
      <c r="RI1198" s="8"/>
      <c r="RJ1198" s="8"/>
      <c r="RK1198" s="8"/>
      <c r="RL1198" s="8"/>
      <c r="RM1198" s="8"/>
      <c r="RN1198" s="8"/>
      <c r="RO1198" s="8"/>
      <c r="RP1198" s="8"/>
      <c r="RQ1198" s="8"/>
      <c r="RR1198" s="8"/>
      <c r="RS1198" s="8"/>
      <c r="RT1198" s="8"/>
      <c r="RU1198" s="8"/>
      <c r="RV1198" s="8"/>
      <c r="RW1198" s="8"/>
      <c r="RX1198" s="8"/>
      <c r="RY1198" s="8"/>
      <c r="RZ1198" s="8"/>
      <c r="SA1198" s="8"/>
      <c r="SB1198" s="8"/>
      <c r="SC1198" s="8"/>
      <c r="SD1198" s="8"/>
      <c r="SE1198" s="8"/>
      <c r="SF1198" s="8"/>
      <c r="SG1198" s="8"/>
      <c r="SH1198" s="8"/>
      <c r="SI1198" s="8"/>
      <c r="SJ1198" s="8"/>
      <c r="SK1198" s="8"/>
      <c r="SL1198" s="8"/>
      <c r="SM1198" s="8"/>
      <c r="SN1198" s="8"/>
      <c r="SO1198" s="8"/>
      <c r="SP1198" s="8"/>
      <c r="SQ1198" s="8"/>
      <c r="SR1198" s="8"/>
      <c r="SS1198" s="8"/>
      <c r="ST1198" s="8"/>
      <c r="SU1198" s="8"/>
      <c r="SV1198" s="8"/>
      <c r="SW1198" s="8"/>
      <c r="SX1198" s="8"/>
      <c r="SY1198" s="8"/>
      <c r="SZ1198" s="8"/>
      <c r="TA1198" s="8"/>
      <c r="TB1198" s="8"/>
      <c r="TC1198" s="8"/>
      <c r="TD1198" s="8"/>
      <c r="TE1198" s="8"/>
      <c r="TF1198" s="8"/>
      <c r="TG1198" s="8"/>
      <c r="TH1198" s="8"/>
      <c r="TI1198" s="8"/>
      <c r="TJ1198" s="8"/>
      <c r="TK1198" s="8"/>
      <c r="TL1198" s="8"/>
      <c r="TM1198" s="8"/>
      <c r="TN1198" s="8"/>
      <c r="TO1198" s="8"/>
      <c r="TP1198" s="8"/>
      <c r="TQ1198" s="8"/>
      <c r="TR1198" s="8"/>
      <c r="TS1198" s="8"/>
      <c r="TT1198" s="8"/>
      <c r="TU1198" s="8"/>
      <c r="TV1198" s="8"/>
      <c r="TW1198" s="8"/>
      <c r="TX1198" s="8"/>
      <c r="TY1198" s="8"/>
      <c r="TZ1198" s="8"/>
      <c r="UA1198" s="8"/>
      <c r="UB1198" s="8"/>
      <c r="UC1198" s="8"/>
      <c r="UD1198" s="8"/>
      <c r="UE1198" s="8"/>
      <c r="UF1198" s="8"/>
      <c r="UG1198" s="8"/>
      <c r="UH1198" s="8"/>
      <c r="UI1198" s="8"/>
      <c r="UJ1198" s="8"/>
      <c r="UK1198" s="8"/>
      <c r="UL1198" s="8"/>
      <c r="UM1198" s="8"/>
      <c r="UN1198" s="8"/>
      <c r="UO1198" s="8"/>
      <c r="UP1198" s="8"/>
      <c r="UQ1198" s="8"/>
      <c r="UR1198" s="8"/>
      <c r="US1198" s="8"/>
      <c r="UT1198" s="8"/>
      <c r="UU1198" s="8"/>
      <c r="UV1198" s="8"/>
      <c r="UW1198" s="8"/>
      <c r="UX1198" s="8"/>
      <c r="UY1198" s="8"/>
      <c r="UZ1198" s="8"/>
      <c r="VA1198" s="8"/>
      <c r="VB1198" s="8"/>
      <c r="VC1198" s="8"/>
      <c r="VD1198" s="8"/>
      <c r="VE1198" s="8"/>
      <c r="VF1198" s="8"/>
    </row>
    <row r="1199" spans="1:578" s="77" customFormat="1" ht="15">
      <c r="A1199" s="52"/>
      <c r="B1199" s="54"/>
      <c r="C1199" s="54"/>
      <c r="D1199" s="54"/>
      <c r="E1199" s="54"/>
      <c r="F1199" s="54"/>
      <c r="G1199" s="55"/>
      <c r="H1199" s="54"/>
      <c r="I1199" s="56"/>
      <c r="J1199" s="76"/>
      <c r="K1199" s="76"/>
      <c r="L1199" s="54"/>
      <c r="M1199" s="54"/>
      <c r="N1199" s="54"/>
      <c r="O1199" s="4"/>
      <c r="P1199" s="60"/>
      <c r="Q1199" s="54"/>
      <c r="R1199" s="54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62"/>
      <c r="AC1199" s="57"/>
      <c r="AD1199" s="57"/>
      <c r="AE1199" s="57"/>
      <c r="AF1199" s="57"/>
      <c r="AG1199" s="57"/>
      <c r="AH1199" s="57"/>
      <c r="AI1199" s="6"/>
      <c r="AJ1199" s="6"/>
      <c r="AK1199" s="6"/>
      <c r="AL1199" s="6"/>
      <c r="AM1199" s="6"/>
      <c r="AN1199" s="6"/>
      <c r="AO1199" s="6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  <c r="IW1199" s="8"/>
      <c r="IX1199" s="8"/>
      <c r="IY1199" s="8"/>
      <c r="IZ1199" s="8"/>
      <c r="JA1199" s="8"/>
      <c r="JB1199" s="8"/>
      <c r="JC1199" s="8"/>
      <c r="JD1199" s="8"/>
      <c r="JE1199" s="8"/>
      <c r="JF1199" s="8"/>
      <c r="JG1199" s="8"/>
      <c r="JH1199" s="8"/>
      <c r="JI1199" s="8"/>
      <c r="JJ1199" s="8"/>
      <c r="JK1199" s="8"/>
      <c r="JL1199" s="8"/>
      <c r="JM1199" s="8"/>
      <c r="JN1199" s="8"/>
      <c r="JO1199" s="8"/>
      <c r="JP1199" s="8"/>
      <c r="JQ1199" s="8"/>
      <c r="JR1199" s="8"/>
      <c r="JS1199" s="8"/>
      <c r="JT1199" s="8"/>
      <c r="JU1199" s="8"/>
      <c r="JV1199" s="8"/>
      <c r="JW1199" s="8"/>
      <c r="JX1199" s="8"/>
      <c r="JY1199" s="8"/>
      <c r="JZ1199" s="8"/>
      <c r="KA1199" s="8"/>
      <c r="KB1199" s="8"/>
      <c r="KC1199" s="8"/>
      <c r="KD1199" s="8"/>
      <c r="KE1199" s="8"/>
      <c r="KF1199" s="8"/>
      <c r="KG1199" s="8"/>
      <c r="KH1199" s="8"/>
      <c r="KI1199" s="8"/>
      <c r="KJ1199" s="8"/>
      <c r="KK1199" s="8"/>
      <c r="KL1199" s="8"/>
      <c r="KM1199" s="8"/>
      <c r="KN1199" s="8"/>
      <c r="KO1199" s="8"/>
      <c r="KP1199" s="8"/>
      <c r="KQ1199" s="8"/>
      <c r="KR1199" s="8"/>
      <c r="KS1199" s="8"/>
      <c r="KT1199" s="8"/>
      <c r="KU1199" s="8"/>
      <c r="KV1199" s="8"/>
      <c r="KW1199" s="8"/>
      <c r="KX1199" s="8"/>
      <c r="KY1199" s="8"/>
      <c r="KZ1199" s="8"/>
      <c r="LA1199" s="8"/>
      <c r="LB1199" s="8"/>
      <c r="LC1199" s="8"/>
      <c r="LD1199" s="8"/>
      <c r="LE1199" s="8"/>
      <c r="LF1199" s="8"/>
      <c r="LG1199" s="8"/>
      <c r="LH1199" s="8"/>
      <c r="LI1199" s="8"/>
      <c r="LJ1199" s="8"/>
      <c r="LK1199" s="8"/>
      <c r="LL1199" s="8"/>
      <c r="LM1199" s="8"/>
      <c r="LN1199" s="8"/>
      <c r="LO1199" s="8"/>
      <c r="LP1199" s="8"/>
      <c r="LQ1199" s="8"/>
      <c r="LR1199" s="8"/>
      <c r="LS1199" s="8"/>
      <c r="LT1199" s="8"/>
      <c r="LU1199" s="8"/>
      <c r="LV1199" s="8"/>
      <c r="LW1199" s="8"/>
      <c r="LX1199" s="8"/>
      <c r="LY1199" s="8"/>
      <c r="LZ1199" s="8"/>
      <c r="MA1199" s="8"/>
      <c r="MB1199" s="8"/>
      <c r="MC1199" s="8"/>
      <c r="MD1199" s="8"/>
      <c r="ME1199" s="8"/>
      <c r="MF1199" s="8"/>
      <c r="MG1199" s="8"/>
      <c r="MH1199" s="8"/>
      <c r="MI1199" s="8"/>
      <c r="MJ1199" s="8"/>
      <c r="MK1199" s="8"/>
      <c r="ML1199" s="8"/>
      <c r="MM1199" s="8"/>
      <c r="MN1199" s="8"/>
      <c r="MO1199" s="8"/>
      <c r="MP1199" s="8"/>
      <c r="MQ1199" s="8"/>
      <c r="MR1199" s="8"/>
      <c r="MS1199" s="8"/>
      <c r="MT1199" s="8"/>
      <c r="MU1199" s="8"/>
      <c r="MV1199" s="8"/>
      <c r="MW1199" s="8"/>
      <c r="MX1199" s="8"/>
      <c r="MY1199" s="8"/>
      <c r="MZ1199" s="8"/>
      <c r="NA1199" s="8"/>
      <c r="NB1199" s="8"/>
      <c r="NC1199" s="8"/>
      <c r="ND1199" s="8"/>
      <c r="NE1199" s="8"/>
      <c r="NF1199" s="8"/>
      <c r="NG1199" s="8"/>
      <c r="NH1199" s="8"/>
      <c r="NI1199" s="8"/>
      <c r="NJ1199" s="8"/>
      <c r="NK1199" s="8"/>
      <c r="NL1199" s="8"/>
      <c r="NM1199" s="8"/>
      <c r="NN1199" s="8"/>
      <c r="NO1199" s="8"/>
      <c r="NP1199" s="8"/>
      <c r="NQ1199" s="8"/>
      <c r="NR1199" s="8"/>
      <c r="NS1199" s="8"/>
      <c r="NT1199" s="8"/>
      <c r="NU1199" s="8"/>
      <c r="NV1199" s="8"/>
      <c r="NW1199" s="8"/>
      <c r="NX1199" s="8"/>
      <c r="NY1199" s="8"/>
      <c r="NZ1199" s="8"/>
      <c r="OA1199" s="8"/>
      <c r="OB1199" s="8"/>
      <c r="OC1199" s="8"/>
      <c r="OD1199" s="8"/>
      <c r="OE1199" s="8"/>
      <c r="OF1199" s="8"/>
      <c r="OG1199" s="8"/>
      <c r="OH1199" s="8"/>
      <c r="OI1199" s="8"/>
      <c r="OJ1199" s="8"/>
      <c r="OK1199" s="8"/>
      <c r="OL1199" s="8"/>
      <c r="OM1199" s="8"/>
      <c r="ON1199" s="8"/>
      <c r="OO1199" s="8"/>
      <c r="OP1199" s="8"/>
      <c r="OQ1199" s="8"/>
      <c r="OR1199" s="8"/>
      <c r="OS1199" s="8"/>
      <c r="OT1199" s="8"/>
      <c r="OU1199" s="8"/>
      <c r="OV1199" s="8"/>
      <c r="OW1199" s="8"/>
      <c r="OX1199" s="8"/>
      <c r="OY1199" s="8"/>
      <c r="OZ1199" s="8"/>
      <c r="PA1199" s="8"/>
      <c r="PB1199" s="8"/>
      <c r="PC1199" s="8"/>
      <c r="PD1199" s="8"/>
      <c r="PE1199" s="8"/>
      <c r="PF1199" s="8"/>
      <c r="PG1199" s="8"/>
      <c r="PH1199" s="8"/>
      <c r="PI1199" s="8"/>
      <c r="PJ1199" s="8"/>
      <c r="PK1199" s="8"/>
      <c r="PL1199" s="8"/>
      <c r="PM1199" s="8"/>
      <c r="PN1199" s="8"/>
      <c r="PO1199" s="8"/>
      <c r="PP1199" s="8"/>
      <c r="PQ1199" s="8"/>
      <c r="PR1199" s="8"/>
      <c r="PS1199" s="8"/>
      <c r="PT1199" s="8"/>
      <c r="PU1199" s="8"/>
      <c r="PV1199" s="8"/>
      <c r="PW1199" s="8"/>
      <c r="PX1199" s="8"/>
      <c r="PY1199" s="8"/>
      <c r="PZ1199" s="8"/>
      <c r="QA1199" s="8"/>
      <c r="QB1199" s="8"/>
      <c r="QC1199" s="8"/>
      <c r="QD1199" s="8"/>
      <c r="QE1199" s="8"/>
      <c r="QF1199" s="8"/>
      <c r="QG1199" s="8"/>
      <c r="QH1199" s="8"/>
      <c r="QI1199" s="8"/>
      <c r="QJ1199" s="8"/>
      <c r="QK1199" s="8"/>
      <c r="QL1199" s="8"/>
      <c r="QM1199" s="8"/>
      <c r="QN1199" s="8"/>
      <c r="QO1199" s="8"/>
      <c r="QP1199" s="8"/>
      <c r="QQ1199" s="8"/>
      <c r="QR1199" s="8"/>
      <c r="QS1199" s="8"/>
      <c r="QT1199" s="8"/>
      <c r="QU1199" s="8"/>
      <c r="QV1199" s="8"/>
      <c r="QW1199" s="8"/>
      <c r="QX1199" s="8"/>
      <c r="QY1199" s="8"/>
      <c r="QZ1199" s="8"/>
      <c r="RA1199" s="8"/>
      <c r="RB1199" s="8"/>
      <c r="RC1199" s="8"/>
      <c r="RD1199" s="8"/>
      <c r="RE1199" s="8"/>
      <c r="RF1199" s="8"/>
      <c r="RG1199" s="8"/>
      <c r="RH1199" s="8"/>
      <c r="RI1199" s="8"/>
      <c r="RJ1199" s="8"/>
      <c r="RK1199" s="8"/>
      <c r="RL1199" s="8"/>
      <c r="RM1199" s="8"/>
      <c r="RN1199" s="8"/>
      <c r="RO1199" s="8"/>
      <c r="RP1199" s="8"/>
      <c r="RQ1199" s="8"/>
      <c r="RR1199" s="8"/>
      <c r="RS1199" s="8"/>
      <c r="RT1199" s="8"/>
      <c r="RU1199" s="8"/>
      <c r="RV1199" s="8"/>
      <c r="RW1199" s="8"/>
      <c r="RX1199" s="8"/>
      <c r="RY1199" s="8"/>
      <c r="RZ1199" s="8"/>
      <c r="SA1199" s="8"/>
      <c r="SB1199" s="8"/>
      <c r="SC1199" s="8"/>
      <c r="SD1199" s="8"/>
      <c r="SE1199" s="8"/>
      <c r="SF1199" s="8"/>
      <c r="SG1199" s="8"/>
      <c r="SH1199" s="8"/>
      <c r="SI1199" s="8"/>
      <c r="SJ1199" s="8"/>
      <c r="SK1199" s="8"/>
      <c r="SL1199" s="8"/>
      <c r="SM1199" s="8"/>
      <c r="SN1199" s="8"/>
      <c r="SO1199" s="8"/>
      <c r="SP1199" s="8"/>
      <c r="SQ1199" s="8"/>
      <c r="SR1199" s="8"/>
      <c r="SS1199" s="8"/>
      <c r="ST1199" s="8"/>
      <c r="SU1199" s="8"/>
      <c r="SV1199" s="8"/>
      <c r="SW1199" s="8"/>
      <c r="SX1199" s="8"/>
      <c r="SY1199" s="8"/>
      <c r="SZ1199" s="8"/>
      <c r="TA1199" s="8"/>
      <c r="TB1199" s="8"/>
      <c r="TC1199" s="8"/>
      <c r="TD1199" s="8"/>
      <c r="TE1199" s="8"/>
      <c r="TF1199" s="8"/>
      <c r="TG1199" s="8"/>
      <c r="TH1199" s="8"/>
      <c r="TI1199" s="8"/>
      <c r="TJ1199" s="8"/>
      <c r="TK1199" s="8"/>
      <c r="TL1199" s="8"/>
      <c r="TM1199" s="8"/>
      <c r="TN1199" s="8"/>
      <c r="TO1199" s="8"/>
      <c r="TP1199" s="8"/>
      <c r="TQ1199" s="8"/>
      <c r="TR1199" s="8"/>
      <c r="TS1199" s="8"/>
      <c r="TT1199" s="8"/>
      <c r="TU1199" s="8"/>
      <c r="TV1199" s="8"/>
      <c r="TW1199" s="8"/>
      <c r="TX1199" s="8"/>
      <c r="TY1199" s="8"/>
      <c r="TZ1199" s="8"/>
      <c r="UA1199" s="8"/>
      <c r="UB1199" s="8"/>
      <c r="UC1199" s="8"/>
      <c r="UD1199" s="8"/>
      <c r="UE1199" s="8"/>
      <c r="UF1199" s="8"/>
      <c r="UG1199" s="8"/>
      <c r="UH1199" s="8"/>
      <c r="UI1199" s="8"/>
      <c r="UJ1199" s="8"/>
      <c r="UK1199" s="8"/>
      <c r="UL1199" s="8"/>
      <c r="UM1199" s="8"/>
      <c r="UN1199" s="8"/>
      <c r="UO1199" s="8"/>
      <c r="UP1199" s="8"/>
      <c r="UQ1199" s="8"/>
      <c r="UR1199" s="8"/>
      <c r="US1199" s="8"/>
      <c r="UT1199" s="8"/>
      <c r="UU1199" s="8"/>
      <c r="UV1199" s="8"/>
      <c r="UW1199" s="8"/>
      <c r="UX1199" s="8"/>
      <c r="UY1199" s="8"/>
      <c r="UZ1199" s="8"/>
      <c r="VA1199" s="8"/>
      <c r="VB1199" s="8"/>
      <c r="VC1199" s="8"/>
      <c r="VD1199" s="8"/>
      <c r="VE1199" s="8"/>
      <c r="VF1199" s="8"/>
    </row>
    <row r="1200" spans="1:578" s="77" customFormat="1" ht="15">
      <c r="A1200" s="52"/>
      <c r="B1200" s="54"/>
      <c r="C1200" s="54"/>
      <c r="D1200" s="54"/>
      <c r="E1200" s="54"/>
      <c r="F1200" s="54"/>
      <c r="G1200" s="55"/>
      <c r="H1200" s="54"/>
      <c r="I1200" s="56"/>
      <c r="J1200" s="76"/>
      <c r="K1200" s="76"/>
      <c r="L1200" s="54"/>
      <c r="M1200" s="54"/>
      <c r="N1200" s="54"/>
      <c r="O1200" s="4"/>
      <c r="P1200" s="60"/>
      <c r="Q1200" s="54"/>
      <c r="R1200" s="54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62"/>
      <c r="AC1200" s="57"/>
      <c r="AD1200" s="57"/>
      <c r="AE1200" s="57"/>
      <c r="AF1200" s="57"/>
      <c r="AG1200" s="57"/>
      <c r="AH1200" s="57"/>
      <c r="AI1200" s="6"/>
      <c r="AJ1200" s="6"/>
      <c r="AK1200" s="6"/>
      <c r="AL1200" s="6"/>
      <c r="AM1200" s="6"/>
      <c r="AN1200" s="6"/>
      <c r="AO1200" s="6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  <c r="IW1200" s="8"/>
      <c r="IX1200" s="8"/>
      <c r="IY1200" s="8"/>
      <c r="IZ1200" s="8"/>
      <c r="JA1200" s="8"/>
      <c r="JB1200" s="8"/>
      <c r="JC1200" s="8"/>
      <c r="JD1200" s="8"/>
      <c r="JE1200" s="8"/>
      <c r="JF1200" s="8"/>
      <c r="JG1200" s="8"/>
      <c r="JH1200" s="8"/>
      <c r="JI1200" s="8"/>
      <c r="JJ1200" s="8"/>
      <c r="JK1200" s="8"/>
      <c r="JL1200" s="8"/>
      <c r="JM1200" s="8"/>
      <c r="JN1200" s="8"/>
      <c r="JO1200" s="8"/>
      <c r="JP1200" s="8"/>
      <c r="JQ1200" s="8"/>
      <c r="JR1200" s="8"/>
      <c r="JS1200" s="8"/>
      <c r="JT1200" s="8"/>
      <c r="JU1200" s="8"/>
      <c r="JV1200" s="8"/>
      <c r="JW1200" s="8"/>
      <c r="JX1200" s="8"/>
      <c r="JY1200" s="8"/>
      <c r="JZ1200" s="8"/>
      <c r="KA1200" s="8"/>
      <c r="KB1200" s="8"/>
      <c r="KC1200" s="8"/>
      <c r="KD1200" s="8"/>
      <c r="KE1200" s="8"/>
      <c r="KF1200" s="8"/>
      <c r="KG1200" s="8"/>
      <c r="KH1200" s="8"/>
      <c r="KI1200" s="8"/>
      <c r="KJ1200" s="8"/>
      <c r="KK1200" s="8"/>
      <c r="KL1200" s="8"/>
      <c r="KM1200" s="8"/>
      <c r="KN1200" s="8"/>
      <c r="KO1200" s="8"/>
      <c r="KP1200" s="8"/>
      <c r="KQ1200" s="8"/>
      <c r="KR1200" s="8"/>
      <c r="KS1200" s="8"/>
      <c r="KT1200" s="8"/>
      <c r="KU1200" s="8"/>
      <c r="KV1200" s="8"/>
      <c r="KW1200" s="8"/>
      <c r="KX1200" s="8"/>
      <c r="KY1200" s="8"/>
      <c r="KZ1200" s="8"/>
      <c r="LA1200" s="8"/>
      <c r="LB1200" s="8"/>
      <c r="LC1200" s="8"/>
      <c r="LD1200" s="8"/>
      <c r="LE1200" s="8"/>
      <c r="LF1200" s="8"/>
      <c r="LG1200" s="8"/>
      <c r="LH1200" s="8"/>
      <c r="LI1200" s="8"/>
      <c r="LJ1200" s="8"/>
      <c r="LK1200" s="8"/>
      <c r="LL1200" s="8"/>
      <c r="LM1200" s="8"/>
      <c r="LN1200" s="8"/>
      <c r="LO1200" s="8"/>
      <c r="LP1200" s="8"/>
      <c r="LQ1200" s="8"/>
      <c r="LR1200" s="8"/>
      <c r="LS1200" s="8"/>
      <c r="LT1200" s="8"/>
      <c r="LU1200" s="8"/>
      <c r="LV1200" s="8"/>
      <c r="LW1200" s="8"/>
      <c r="LX1200" s="8"/>
      <c r="LY1200" s="8"/>
      <c r="LZ1200" s="8"/>
      <c r="MA1200" s="8"/>
      <c r="MB1200" s="8"/>
      <c r="MC1200" s="8"/>
      <c r="MD1200" s="8"/>
      <c r="ME1200" s="8"/>
      <c r="MF1200" s="8"/>
      <c r="MG1200" s="8"/>
      <c r="MH1200" s="8"/>
      <c r="MI1200" s="8"/>
      <c r="MJ1200" s="8"/>
      <c r="MK1200" s="8"/>
      <c r="ML1200" s="8"/>
      <c r="MM1200" s="8"/>
      <c r="MN1200" s="8"/>
      <c r="MO1200" s="8"/>
      <c r="MP1200" s="8"/>
      <c r="MQ1200" s="8"/>
      <c r="MR1200" s="8"/>
      <c r="MS1200" s="8"/>
      <c r="MT1200" s="8"/>
      <c r="MU1200" s="8"/>
      <c r="MV1200" s="8"/>
      <c r="MW1200" s="8"/>
      <c r="MX1200" s="8"/>
      <c r="MY1200" s="8"/>
      <c r="MZ1200" s="8"/>
      <c r="NA1200" s="8"/>
      <c r="NB1200" s="8"/>
      <c r="NC1200" s="8"/>
      <c r="ND1200" s="8"/>
      <c r="NE1200" s="8"/>
      <c r="NF1200" s="8"/>
      <c r="NG1200" s="8"/>
      <c r="NH1200" s="8"/>
      <c r="NI1200" s="8"/>
      <c r="NJ1200" s="8"/>
      <c r="NK1200" s="8"/>
      <c r="NL1200" s="8"/>
      <c r="NM1200" s="8"/>
      <c r="NN1200" s="8"/>
      <c r="NO1200" s="8"/>
      <c r="NP1200" s="8"/>
      <c r="NQ1200" s="8"/>
      <c r="NR1200" s="8"/>
      <c r="NS1200" s="8"/>
      <c r="NT1200" s="8"/>
      <c r="NU1200" s="8"/>
      <c r="NV1200" s="8"/>
      <c r="NW1200" s="8"/>
      <c r="NX1200" s="8"/>
      <c r="NY1200" s="8"/>
      <c r="NZ1200" s="8"/>
      <c r="OA1200" s="8"/>
      <c r="OB1200" s="8"/>
      <c r="OC1200" s="8"/>
      <c r="OD1200" s="8"/>
      <c r="OE1200" s="8"/>
      <c r="OF1200" s="8"/>
      <c r="OG1200" s="8"/>
      <c r="OH1200" s="8"/>
      <c r="OI1200" s="8"/>
      <c r="OJ1200" s="8"/>
      <c r="OK1200" s="8"/>
      <c r="OL1200" s="8"/>
      <c r="OM1200" s="8"/>
      <c r="ON1200" s="8"/>
      <c r="OO1200" s="8"/>
      <c r="OP1200" s="8"/>
      <c r="OQ1200" s="8"/>
      <c r="OR1200" s="8"/>
      <c r="OS1200" s="8"/>
      <c r="OT1200" s="8"/>
      <c r="OU1200" s="8"/>
      <c r="OV1200" s="8"/>
      <c r="OW1200" s="8"/>
      <c r="OX1200" s="8"/>
      <c r="OY1200" s="8"/>
      <c r="OZ1200" s="8"/>
      <c r="PA1200" s="8"/>
      <c r="PB1200" s="8"/>
      <c r="PC1200" s="8"/>
      <c r="PD1200" s="8"/>
      <c r="PE1200" s="8"/>
      <c r="PF1200" s="8"/>
      <c r="PG1200" s="8"/>
      <c r="PH1200" s="8"/>
      <c r="PI1200" s="8"/>
      <c r="PJ1200" s="8"/>
      <c r="PK1200" s="8"/>
      <c r="PL1200" s="8"/>
      <c r="PM1200" s="8"/>
      <c r="PN1200" s="8"/>
      <c r="PO1200" s="8"/>
      <c r="PP1200" s="8"/>
      <c r="PQ1200" s="8"/>
      <c r="PR1200" s="8"/>
      <c r="PS1200" s="8"/>
      <c r="PT1200" s="8"/>
      <c r="PU1200" s="8"/>
      <c r="PV1200" s="8"/>
      <c r="PW1200" s="8"/>
      <c r="PX1200" s="8"/>
      <c r="PY1200" s="8"/>
      <c r="PZ1200" s="8"/>
      <c r="QA1200" s="8"/>
      <c r="QB1200" s="8"/>
      <c r="QC1200" s="8"/>
      <c r="QD1200" s="8"/>
      <c r="QE1200" s="8"/>
      <c r="QF1200" s="8"/>
      <c r="QG1200" s="8"/>
      <c r="QH1200" s="8"/>
      <c r="QI1200" s="8"/>
      <c r="QJ1200" s="8"/>
      <c r="QK1200" s="8"/>
      <c r="QL1200" s="8"/>
      <c r="QM1200" s="8"/>
      <c r="QN1200" s="8"/>
      <c r="QO1200" s="8"/>
      <c r="QP1200" s="8"/>
      <c r="QQ1200" s="8"/>
      <c r="QR1200" s="8"/>
      <c r="QS1200" s="8"/>
      <c r="QT1200" s="8"/>
      <c r="QU1200" s="8"/>
      <c r="QV1200" s="8"/>
      <c r="QW1200" s="8"/>
      <c r="QX1200" s="8"/>
      <c r="QY1200" s="8"/>
      <c r="QZ1200" s="8"/>
      <c r="RA1200" s="8"/>
      <c r="RB1200" s="8"/>
      <c r="RC1200" s="8"/>
      <c r="RD1200" s="8"/>
      <c r="RE1200" s="8"/>
      <c r="RF1200" s="8"/>
      <c r="RG1200" s="8"/>
      <c r="RH1200" s="8"/>
      <c r="RI1200" s="8"/>
      <c r="RJ1200" s="8"/>
      <c r="RK1200" s="8"/>
      <c r="RL1200" s="8"/>
      <c r="RM1200" s="8"/>
      <c r="RN1200" s="8"/>
      <c r="RO1200" s="8"/>
      <c r="RP1200" s="8"/>
      <c r="RQ1200" s="8"/>
      <c r="RR1200" s="8"/>
      <c r="RS1200" s="8"/>
      <c r="RT1200" s="8"/>
      <c r="RU1200" s="8"/>
      <c r="RV1200" s="8"/>
      <c r="RW1200" s="8"/>
      <c r="RX1200" s="8"/>
      <c r="RY1200" s="8"/>
      <c r="RZ1200" s="8"/>
      <c r="SA1200" s="8"/>
      <c r="SB1200" s="8"/>
      <c r="SC1200" s="8"/>
      <c r="SD1200" s="8"/>
      <c r="SE1200" s="8"/>
      <c r="SF1200" s="8"/>
      <c r="SG1200" s="8"/>
      <c r="SH1200" s="8"/>
      <c r="SI1200" s="8"/>
      <c r="SJ1200" s="8"/>
      <c r="SK1200" s="8"/>
      <c r="SL1200" s="8"/>
      <c r="SM1200" s="8"/>
      <c r="SN1200" s="8"/>
      <c r="SO1200" s="8"/>
      <c r="SP1200" s="8"/>
      <c r="SQ1200" s="8"/>
      <c r="SR1200" s="8"/>
      <c r="SS1200" s="8"/>
      <c r="ST1200" s="8"/>
      <c r="SU1200" s="8"/>
      <c r="SV1200" s="8"/>
      <c r="SW1200" s="8"/>
      <c r="SX1200" s="8"/>
      <c r="SY1200" s="8"/>
      <c r="SZ1200" s="8"/>
      <c r="TA1200" s="8"/>
      <c r="TB1200" s="8"/>
      <c r="TC1200" s="8"/>
      <c r="TD1200" s="8"/>
      <c r="TE1200" s="8"/>
      <c r="TF1200" s="8"/>
      <c r="TG1200" s="8"/>
      <c r="TH1200" s="8"/>
      <c r="TI1200" s="8"/>
      <c r="TJ1200" s="8"/>
      <c r="TK1200" s="8"/>
      <c r="TL1200" s="8"/>
      <c r="TM1200" s="8"/>
      <c r="TN1200" s="8"/>
      <c r="TO1200" s="8"/>
      <c r="TP1200" s="8"/>
      <c r="TQ1200" s="8"/>
      <c r="TR1200" s="8"/>
      <c r="TS1200" s="8"/>
      <c r="TT1200" s="8"/>
      <c r="TU1200" s="8"/>
      <c r="TV1200" s="8"/>
      <c r="TW1200" s="8"/>
      <c r="TX1200" s="8"/>
      <c r="TY1200" s="8"/>
      <c r="TZ1200" s="8"/>
      <c r="UA1200" s="8"/>
      <c r="UB1200" s="8"/>
      <c r="UC1200" s="8"/>
      <c r="UD1200" s="8"/>
      <c r="UE1200" s="8"/>
      <c r="UF1200" s="8"/>
      <c r="UG1200" s="8"/>
      <c r="UH1200" s="8"/>
      <c r="UI1200" s="8"/>
      <c r="UJ1200" s="8"/>
      <c r="UK1200" s="8"/>
      <c r="UL1200" s="8"/>
      <c r="UM1200" s="8"/>
      <c r="UN1200" s="8"/>
      <c r="UO1200" s="8"/>
      <c r="UP1200" s="8"/>
      <c r="UQ1200" s="8"/>
      <c r="UR1200" s="8"/>
      <c r="US1200" s="8"/>
      <c r="UT1200" s="8"/>
      <c r="UU1200" s="8"/>
      <c r="UV1200" s="8"/>
      <c r="UW1200" s="8"/>
      <c r="UX1200" s="8"/>
      <c r="UY1200" s="8"/>
      <c r="UZ1200" s="8"/>
      <c r="VA1200" s="8"/>
      <c r="VB1200" s="8"/>
      <c r="VC1200" s="8"/>
      <c r="VD1200" s="8"/>
      <c r="VE1200" s="8"/>
      <c r="VF1200" s="8"/>
    </row>
    <row r="1201" spans="1:578" s="77" customFormat="1" ht="15">
      <c r="A1201" s="52"/>
      <c r="B1201" s="54"/>
      <c r="C1201" s="54"/>
      <c r="D1201" s="54"/>
      <c r="E1201" s="54"/>
      <c r="F1201" s="54"/>
      <c r="G1201" s="55"/>
      <c r="H1201" s="54"/>
      <c r="I1201" s="56"/>
      <c r="J1201" s="76"/>
      <c r="K1201" s="76"/>
      <c r="L1201" s="54"/>
      <c r="M1201" s="54"/>
      <c r="N1201" s="54"/>
      <c r="O1201" s="4"/>
      <c r="P1201" s="60"/>
      <c r="Q1201" s="54"/>
      <c r="R1201" s="54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62"/>
      <c r="AC1201" s="57"/>
      <c r="AD1201" s="57"/>
      <c r="AE1201" s="57"/>
      <c r="AF1201" s="57"/>
      <c r="AG1201" s="57"/>
      <c r="AH1201" s="57"/>
      <c r="AI1201" s="6"/>
      <c r="AJ1201" s="6"/>
      <c r="AK1201" s="6"/>
      <c r="AL1201" s="6"/>
      <c r="AM1201" s="6"/>
      <c r="AN1201" s="6"/>
      <c r="AO1201" s="6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  <c r="IW1201" s="8"/>
      <c r="IX1201" s="8"/>
      <c r="IY1201" s="8"/>
      <c r="IZ1201" s="8"/>
      <c r="JA1201" s="8"/>
      <c r="JB1201" s="8"/>
      <c r="JC1201" s="8"/>
      <c r="JD1201" s="8"/>
      <c r="JE1201" s="8"/>
      <c r="JF1201" s="8"/>
      <c r="JG1201" s="8"/>
      <c r="JH1201" s="8"/>
      <c r="JI1201" s="8"/>
      <c r="JJ1201" s="8"/>
      <c r="JK1201" s="8"/>
      <c r="JL1201" s="8"/>
      <c r="JM1201" s="8"/>
      <c r="JN1201" s="8"/>
      <c r="JO1201" s="8"/>
      <c r="JP1201" s="8"/>
      <c r="JQ1201" s="8"/>
      <c r="JR1201" s="8"/>
      <c r="JS1201" s="8"/>
      <c r="JT1201" s="8"/>
      <c r="JU1201" s="8"/>
      <c r="JV1201" s="8"/>
      <c r="JW1201" s="8"/>
      <c r="JX1201" s="8"/>
      <c r="JY1201" s="8"/>
      <c r="JZ1201" s="8"/>
      <c r="KA1201" s="8"/>
      <c r="KB1201" s="8"/>
      <c r="KC1201" s="8"/>
      <c r="KD1201" s="8"/>
      <c r="KE1201" s="8"/>
      <c r="KF1201" s="8"/>
      <c r="KG1201" s="8"/>
      <c r="KH1201" s="8"/>
      <c r="KI1201" s="8"/>
      <c r="KJ1201" s="8"/>
      <c r="KK1201" s="8"/>
      <c r="KL1201" s="8"/>
      <c r="KM1201" s="8"/>
      <c r="KN1201" s="8"/>
      <c r="KO1201" s="8"/>
      <c r="KP1201" s="8"/>
      <c r="KQ1201" s="8"/>
      <c r="KR1201" s="8"/>
      <c r="KS1201" s="8"/>
      <c r="KT1201" s="8"/>
      <c r="KU1201" s="8"/>
      <c r="KV1201" s="8"/>
      <c r="KW1201" s="8"/>
      <c r="KX1201" s="8"/>
      <c r="KY1201" s="8"/>
      <c r="KZ1201" s="8"/>
      <c r="LA1201" s="8"/>
      <c r="LB1201" s="8"/>
      <c r="LC1201" s="8"/>
      <c r="LD1201" s="8"/>
      <c r="LE1201" s="8"/>
      <c r="LF1201" s="8"/>
      <c r="LG1201" s="8"/>
      <c r="LH1201" s="8"/>
      <c r="LI1201" s="8"/>
      <c r="LJ1201" s="8"/>
      <c r="LK1201" s="8"/>
      <c r="LL1201" s="8"/>
      <c r="LM1201" s="8"/>
      <c r="LN1201" s="8"/>
      <c r="LO1201" s="8"/>
      <c r="LP1201" s="8"/>
      <c r="LQ1201" s="8"/>
      <c r="LR1201" s="8"/>
      <c r="LS1201" s="8"/>
      <c r="LT1201" s="8"/>
      <c r="LU1201" s="8"/>
      <c r="LV1201" s="8"/>
      <c r="LW1201" s="8"/>
      <c r="LX1201" s="8"/>
      <c r="LY1201" s="8"/>
      <c r="LZ1201" s="8"/>
      <c r="MA1201" s="8"/>
      <c r="MB1201" s="8"/>
      <c r="MC1201" s="8"/>
      <c r="MD1201" s="8"/>
      <c r="ME1201" s="8"/>
      <c r="MF1201" s="8"/>
      <c r="MG1201" s="8"/>
      <c r="MH1201" s="8"/>
      <c r="MI1201" s="8"/>
      <c r="MJ1201" s="8"/>
      <c r="MK1201" s="8"/>
      <c r="ML1201" s="8"/>
      <c r="MM1201" s="8"/>
      <c r="MN1201" s="8"/>
      <c r="MO1201" s="8"/>
      <c r="MP1201" s="8"/>
      <c r="MQ1201" s="8"/>
      <c r="MR1201" s="8"/>
      <c r="MS1201" s="8"/>
      <c r="MT1201" s="8"/>
      <c r="MU1201" s="8"/>
      <c r="MV1201" s="8"/>
      <c r="MW1201" s="8"/>
      <c r="MX1201" s="8"/>
      <c r="MY1201" s="8"/>
      <c r="MZ1201" s="8"/>
      <c r="NA1201" s="8"/>
      <c r="NB1201" s="8"/>
      <c r="NC1201" s="8"/>
      <c r="ND1201" s="8"/>
      <c r="NE1201" s="8"/>
      <c r="NF1201" s="8"/>
      <c r="NG1201" s="8"/>
      <c r="NH1201" s="8"/>
      <c r="NI1201" s="8"/>
      <c r="NJ1201" s="8"/>
      <c r="NK1201" s="8"/>
      <c r="NL1201" s="8"/>
      <c r="NM1201" s="8"/>
      <c r="NN1201" s="8"/>
      <c r="NO1201" s="8"/>
      <c r="NP1201" s="8"/>
      <c r="NQ1201" s="8"/>
      <c r="NR1201" s="8"/>
      <c r="NS1201" s="8"/>
      <c r="NT1201" s="8"/>
      <c r="NU1201" s="8"/>
      <c r="NV1201" s="8"/>
      <c r="NW1201" s="8"/>
      <c r="NX1201" s="8"/>
      <c r="NY1201" s="8"/>
      <c r="NZ1201" s="8"/>
      <c r="OA1201" s="8"/>
      <c r="OB1201" s="8"/>
      <c r="OC1201" s="8"/>
      <c r="OD1201" s="8"/>
      <c r="OE1201" s="8"/>
      <c r="OF1201" s="8"/>
      <c r="OG1201" s="8"/>
      <c r="OH1201" s="8"/>
      <c r="OI1201" s="8"/>
      <c r="OJ1201" s="8"/>
      <c r="OK1201" s="8"/>
      <c r="OL1201" s="8"/>
      <c r="OM1201" s="8"/>
      <c r="ON1201" s="8"/>
      <c r="OO1201" s="8"/>
      <c r="OP1201" s="8"/>
      <c r="OQ1201" s="8"/>
      <c r="OR1201" s="8"/>
      <c r="OS1201" s="8"/>
      <c r="OT1201" s="8"/>
      <c r="OU1201" s="8"/>
      <c r="OV1201" s="8"/>
      <c r="OW1201" s="8"/>
      <c r="OX1201" s="8"/>
      <c r="OY1201" s="8"/>
      <c r="OZ1201" s="8"/>
      <c r="PA1201" s="8"/>
      <c r="PB1201" s="8"/>
      <c r="PC1201" s="8"/>
      <c r="PD1201" s="8"/>
      <c r="PE1201" s="8"/>
      <c r="PF1201" s="8"/>
      <c r="PG1201" s="8"/>
      <c r="PH1201" s="8"/>
      <c r="PI1201" s="8"/>
      <c r="PJ1201" s="8"/>
      <c r="PK1201" s="8"/>
      <c r="PL1201" s="8"/>
      <c r="PM1201" s="8"/>
      <c r="PN1201" s="8"/>
      <c r="PO1201" s="8"/>
      <c r="PP1201" s="8"/>
      <c r="PQ1201" s="8"/>
      <c r="PR1201" s="8"/>
      <c r="PS1201" s="8"/>
      <c r="PT1201" s="8"/>
      <c r="PU1201" s="8"/>
      <c r="PV1201" s="8"/>
      <c r="PW1201" s="8"/>
      <c r="PX1201" s="8"/>
      <c r="PY1201" s="8"/>
      <c r="PZ1201" s="8"/>
      <c r="QA1201" s="8"/>
      <c r="QB1201" s="8"/>
      <c r="QC1201" s="8"/>
      <c r="QD1201" s="8"/>
      <c r="QE1201" s="8"/>
      <c r="QF1201" s="8"/>
      <c r="QG1201" s="8"/>
      <c r="QH1201" s="8"/>
      <c r="QI1201" s="8"/>
      <c r="QJ1201" s="8"/>
      <c r="QK1201" s="8"/>
      <c r="QL1201" s="8"/>
      <c r="QM1201" s="8"/>
      <c r="QN1201" s="8"/>
      <c r="QO1201" s="8"/>
      <c r="QP1201" s="8"/>
      <c r="QQ1201" s="8"/>
      <c r="QR1201" s="8"/>
      <c r="QS1201" s="8"/>
      <c r="QT1201" s="8"/>
      <c r="QU1201" s="8"/>
      <c r="QV1201" s="8"/>
      <c r="QW1201" s="8"/>
      <c r="QX1201" s="8"/>
      <c r="QY1201" s="8"/>
      <c r="QZ1201" s="8"/>
      <c r="RA1201" s="8"/>
      <c r="RB1201" s="8"/>
      <c r="RC1201" s="8"/>
      <c r="RD1201" s="8"/>
      <c r="RE1201" s="8"/>
      <c r="RF1201" s="8"/>
      <c r="RG1201" s="8"/>
      <c r="RH1201" s="8"/>
      <c r="RI1201" s="8"/>
      <c r="RJ1201" s="8"/>
      <c r="RK1201" s="8"/>
      <c r="RL1201" s="8"/>
      <c r="RM1201" s="8"/>
      <c r="RN1201" s="8"/>
      <c r="RO1201" s="8"/>
      <c r="RP1201" s="8"/>
      <c r="RQ1201" s="8"/>
      <c r="RR1201" s="8"/>
      <c r="RS1201" s="8"/>
      <c r="RT1201" s="8"/>
      <c r="RU1201" s="8"/>
      <c r="RV1201" s="8"/>
      <c r="RW1201" s="8"/>
      <c r="RX1201" s="8"/>
      <c r="RY1201" s="8"/>
      <c r="RZ1201" s="8"/>
      <c r="SA1201" s="8"/>
      <c r="SB1201" s="8"/>
      <c r="SC1201" s="8"/>
      <c r="SD1201" s="8"/>
      <c r="SE1201" s="8"/>
      <c r="SF1201" s="8"/>
      <c r="SG1201" s="8"/>
      <c r="SH1201" s="8"/>
      <c r="SI1201" s="8"/>
      <c r="SJ1201" s="8"/>
      <c r="SK1201" s="8"/>
      <c r="SL1201" s="8"/>
      <c r="SM1201" s="8"/>
      <c r="SN1201" s="8"/>
      <c r="SO1201" s="8"/>
      <c r="SP1201" s="8"/>
      <c r="SQ1201" s="8"/>
      <c r="SR1201" s="8"/>
      <c r="SS1201" s="8"/>
      <c r="ST1201" s="8"/>
      <c r="SU1201" s="8"/>
      <c r="SV1201" s="8"/>
      <c r="SW1201" s="8"/>
      <c r="SX1201" s="8"/>
      <c r="SY1201" s="8"/>
      <c r="SZ1201" s="8"/>
      <c r="TA1201" s="8"/>
      <c r="TB1201" s="8"/>
      <c r="TC1201" s="8"/>
      <c r="TD1201" s="8"/>
      <c r="TE1201" s="8"/>
      <c r="TF1201" s="8"/>
      <c r="TG1201" s="8"/>
      <c r="TH1201" s="8"/>
      <c r="TI1201" s="8"/>
      <c r="TJ1201" s="8"/>
      <c r="TK1201" s="8"/>
      <c r="TL1201" s="8"/>
      <c r="TM1201" s="8"/>
      <c r="TN1201" s="8"/>
      <c r="TO1201" s="8"/>
      <c r="TP1201" s="8"/>
      <c r="TQ1201" s="8"/>
      <c r="TR1201" s="8"/>
      <c r="TS1201" s="8"/>
      <c r="TT1201" s="8"/>
      <c r="TU1201" s="8"/>
      <c r="TV1201" s="8"/>
      <c r="TW1201" s="8"/>
      <c r="TX1201" s="8"/>
      <c r="TY1201" s="8"/>
      <c r="TZ1201" s="8"/>
      <c r="UA1201" s="8"/>
      <c r="UB1201" s="8"/>
      <c r="UC1201" s="8"/>
      <c r="UD1201" s="8"/>
      <c r="UE1201" s="8"/>
      <c r="UF1201" s="8"/>
      <c r="UG1201" s="8"/>
      <c r="UH1201" s="8"/>
      <c r="UI1201" s="8"/>
      <c r="UJ1201" s="8"/>
      <c r="UK1201" s="8"/>
      <c r="UL1201" s="8"/>
      <c r="UM1201" s="8"/>
      <c r="UN1201" s="8"/>
      <c r="UO1201" s="8"/>
      <c r="UP1201" s="8"/>
      <c r="UQ1201" s="8"/>
      <c r="UR1201" s="8"/>
      <c r="US1201" s="8"/>
      <c r="UT1201" s="8"/>
      <c r="UU1201" s="8"/>
      <c r="UV1201" s="8"/>
      <c r="UW1201" s="8"/>
      <c r="UX1201" s="8"/>
      <c r="UY1201" s="8"/>
      <c r="UZ1201" s="8"/>
      <c r="VA1201" s="8"/>
      <c r="VB1201" s="8"/>
      <c r="VC1201" s="8"/>
      <c r="VD1201" s="8"/>
      <c r="VE1201" s="8"/>
      <c r="VF1201" s="8"/>
    </row>
    <row r="1202" spans="1:578" s="77" customFormat="1" ht="15">
      <c r="A1202" s="52"/>
      <c r="B1202" s="54"/>
      <c r="C1202" s="54"/>
      <c r="D1202" s="54"/>
      <c r="E1202" s="54"/>
      <c r="F1202" s="54"/>
      <c r="G1202" s="55"/>
      <c r="H1202" s="54"/>
      <c r="I1202" s="56"/>
      <c r="J1202" s="76"/>
      <c r="K1202" s="76"/>
      <c r="L1202" s="54"/>
      <c r="M1202" s="54"/>
      <c r="N1202" s="54"/>
      <c r="O1202" s="4"/>
      <c r="P1202" s="60"/>
      <c r="Q1202" s="54"/>
      <c r="R1202" s="54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62"/>
      <c r="AC1202" s="57"/>
      <c r="AD1202" s="57"/>
      <c r="AE1202" s="57"/>
      <c r="AF1202" s="57"/>
      <c r="AG1202" s="57"/>
      <c r="AH1202" s="57"/>
      <c r="AI1202" s="6"/>
      <c r="AJ1202" s="6"/>
      <c r="AK1202" s="6"/>
      <c r="AL1202" s="6"/>
      <c r="AM1202" s="6"/>
      <c r="AN1202" s="6"/>
      <c r="AO1202" s="6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  <c r="IW1202" s="8"/>
      <c r="IX1202" s="8"/>
      <c r="IY1202" s="8"/>
      <c r="IZ1202" s="8"/>
      <c r="JA1202" s="8"/>
      <c r="JB1202" s="8"/>
      <c r="JC1202" s="8"/>
      <c r="JD1202" s="8"/>
      <c r="JE1202" s="8"/>
      <c r="JF1202" s="8"/>
      <c r="JG1202" s="8"/>
      <c r="JH1202" s="8"/>
      <c r="JI1202" s="8"/>
      <c r="JJ1202" s="8"/>
      <c r="JK1202" s="8"/>
      <c r="JL1202" s="8"/>
      <c r="JM1202" s="8"/>
      <c r="JN1202" s="8"/>
      <c r="JO1202" s="8"/>
      <c r="JP1202" s="8"/>
      <c r="JQ1202" s="8"/>
      <c r="JR1202" s="8"/>
      <c r="JS1202" s="8"/>
      <c r="JT1202" s="8"/>
      <c r="JU1202" s="8"/>
      <c r="JV1202" s="8"/>
      <c r="JW1202" s="8"/>
      <c r="JX1202" s="8"/>
      <c r="JY1202" s="8"/>
      <c r="JZ1202" s="8"/>
      <c r="KA1202" s="8"/>
      <c r="KB1202" s="8"/>
      <c r="KC1202" s="8"/>
      <c r="KD1202" s="8"/>
      <c r="KE1202" s="8"/>
      <c r="KF1202" s="8"/>
      <c r="KG1202" s="8"/>
      <c r="KH1202" s="8"/>
      <c r="KI1202" s="8"/>
      <c r="KJ1202" s="8"/>
      <c r="KK1202" s="8"/>
      <c r="KL1202" s="8"/>
      <c r="KM1202" s="8"/>
      <c r="KN1202" s="8"/>
      <c r="KO1202" s="8"/>
      <c r="KP1202" s="8"/>
      <c r="KQ1202" s="8"/>
      <c r="KR1202" s="8"/>
      <c r="KS1202" s="8"/>
      <c r="KT1202" s="8"/>
      <c r="KU1202" s="8"/>
      <c r="KV1202" s="8"/>
      <c r="KW1202" s="8"/>
      <c r="KX1202" s="8"/>
      <c r="KY1202" s="8"/>
      <c r="KZ1202" s="8"/>
      <c r="LA1202" s="8"/>
      <c r="LB1202" s="8"/>
      <c r="LC1202" s="8"/>
      <c r="LD1202" s="8"/>
      <c r="LE1202" s="8"/>
      <c r="LF1202" s="8"/>
      <c r="LG1202" s="8"/>
      <c r="LH1202" s="8"/>
      <c r="LI1202" s="8"/>
      <c r="LJ1202" s="8"/>
      <c r="LK1202" s="8"/>
      <c r="LL1202" s="8"/>
      <c r="LM1202" s="8"/>
      <c r="LN1202" s="8"/>
      <c r="LO1202" s="8"/>
      <c r="LP1202" s="8"/>
      <c r="LQ1202" s="8"/>
      <c r="LR1202" s="8"/>
      <c r="LS1202" s="8"/>
      <c r="LT1202" s="8"/>
      <c r="LU1202" s="8"/>
      <c r="LV1202" s="8"/>
      <c r="LW1202" s="8"/>
      <c r="LX1202" s="8"/>
      <c r="LY1202" s="8"/>
      <c r="LZ1202" s="8"/>
      <c r="MA1202" s="8"/>
      <c r="MB1202" s="8"/>
      <c r="MC1202" s="8"/>
      <c r="MD1202" s="8"/>
      <c r="ME1202" s="8"/>
      <c r="MF1202" s="8"/>
      <c r="MG1202" s="8"/>
      <c r="MH1202" s="8"/>
      <c r="MI1202" s="8"/>
      <c r="MJ1202" s="8"/>
      <c r="MK1202" s="8"/>
      <c r="ML1202" s="8"/>
      <c r="MM1202" s="8"/>
      <c r="MN1202" s="8"/>
      <c r="MO1202" s="8"/>
      <c r="MP1202" s="8"/>
      <c r="MQ1202" s="8"/>
      <c r="MR1202" s="8"/>
      <c r="MS1202" s="8"/>
      <c r="MT1202" s="8"/>
      <c r="MU1202" s="8"/>
      <c r="MV1202" s="8"/>
      <c r="MW1202" s="8"/>
      <c r="MX1202" s="8"/>
      <c r="MY1202" s="8"/>
      <c r="MZ1202" s="8"/>
      <c r="NA1202" s="8"/>
      <c r="NB1202" s="8"/>
      <c r="NC1202" s="8"/>
      <c r="ND1202" s="8"/>
      <c r="NE1202" s="8"/>
      <c r="NF1202" s="8"/>
      <c r="NG1202" s="8"/>
      <c r="NH1202" s="8"/>
      <c r="NI1202" s="8"/>
      <c r="NJ1202" s="8"/>
      <c r="NK1202" s="8"/>
      <c r="NL1202" s="8"/>
      <c r="NM1202" s="8"/>
      <c r="NN1202" s="8"/>
      <c r="NO1202" s="8"/>
      <c r="NP1202" s="8"/>
      <c r="NQ1202" s="8"/>
      <c r="NR1202" s="8"/>
      <c r="NS1202" s="8"/>
      <c r="NT1202" s="8"/>
      <c r="NU1202" s="8"/>
      <c r="NV1202" s="8"/>
      <c r="NW1202" s="8"/>
      <c r="NX1202" s="8"/>
      <c r="NY1202" s="8"/>
      <c r="NZ1202" s="8"/>
      <c r="OA1202" s="8"/>
      <c r="OB1202" s="8"/>
      <c r="OC1202" s="8"/>
      <c r="OD1202" s="8"/>
      <c r="OE1202" s="8"/>
      <c r="OF1202" s="8"/>
      <c r="OG1202" s="8"/>
      <c r="OH1202" s="8"/>
      <c r="OI1202" s="8"/>
      <c r="OJ1202" s="8"/>
      <c r="OK1202" s="8"/>
      <c r="OL1202" s="8"/>
      <c r="OM1202" s="8"/>
      <c r="ON1202" s="8"/>
      <c r="OO1202" s="8"/>
      <c r="OP1202" s="8"/>
      <c r="OQ1202" s="8"/>
      <c r="OR1202" s="8"/>
      <c r="OS1202" s="8"/>
      <c r="OT1202" s="8"/>
      <c r="OU1202" s="8"/>
      <c r="OV1202" s="8"/>
      <c r="OW1202" s="8"/>
      <c r="OX1202" s="8"/>
      <c r="OY1202" s="8"/>
      <c r="OZ1202" s="8"/>
      <c r="PA1202" s="8"/>
      <c r="PB1202" s="8"/>
      <c r="PC1202" s="8"/>
      <c r="PD1202" s="8"/>
      <c r="PE1202" s="8"/>
      <c r="PF1202" s="8"/>
      <c r="PG1202" s="8"/>
      <c r="PH1202" s="8"/>
      <c r="PI1202" s="8"/>
      <c r="PJ1202" s="8"/>
      <c r="PK1202" s="8"/>
      <c r="PL1202" s="8"/>
      <c r="PM1202" s="8"/>
      <c r="PN1202" s="8"/>
      <c r="PO1202" s="8"/>
      <c r="PP1202" s="8"/>
      <c r="PQ1202" s="8"/>
      <c r="PR1202" s="8"/>
      <c r="PS1202" s="8"/>
      <c r="PT1202" s="8"/>
      <c r="PU1202" s="8"/>
      <c r="PV1202" s="8"/>
      <c r="PW1202" s="8"/>
      <c r="PX1202" s="8"/>
      <c r="PY1202" s="8"/>
      <c r="PZ1202" s="8"/>
      <c r="QA1202" s="8"/>
      <c r="QB1202" s="8"/>
      <c r="QC1202" s="8"/>
      <c r="QD1202" s="8"/>
      <c r="QE1202" s="8"/>
      <c r="QF1202" s="8"/>
      <c r="QG1202" s="8"/>
      <c r="QH1202" s="8"/>
      <c r="QI1202" s="8"/>
      <c r="QJ1202" s="8"/>
      <c r="QK1202" s="8"/>
      <c r="QL1202" s="8"/>
      <c r="QM1202" s="8"/>
      <c r="QN1202" s="8"/>
      <c r="QO1202" s="8"/>
      <c r="QP1202" s="8"/>
      <c r="QQ1202" s="8"/>
      <c r="QR1202" s="8"/>
      <c r="QS1202" s="8"/>
      <c r="QT1202" s="8"/>
      <c r="QU1202" s="8"/>
      <c r="QV1202" s="8"/>
      <c r="QW1202" s="8"/>
      <c r="QX1202" s="8"/>
      <c r="QY1202" s="8"/>
      <c r="QZ1202" s="8"/>
      <c r="RA1202" s="8"/>
      <c r="RB1202" s="8"/>
      <c r="RC1202" s="8"/>
      <c r="RD1202" s="8"/>
      <c r="RE1202" s="8"/>
      <c r="RF1202" s="8"/>
      <c r="RG1202" s="8"/>
      <c r="RH1202" s="8"/>
      <c r="RI1202" s="8"/>
      <c r="RJ1202" s="8"/>
      <c r="RK1202" s="8"/>
      <c r="RL1202" s="8"/>
      <c r="RM1202" s="8"/>
      <c r="RN1202" s="8"/>
      <c r="RO1202" s="8"/>
      <c r="RP1202" s="8"/>
      <c r="RQ1202" s="8"/>
      <c r="RR1202" s="8"/>
      <c r="RS1202" s="8"/>
      <c r="RT1202" s="8"/>
      <c r="RU1202" s="8"/>
      <c r="RV1202" s="8"/>
      <c r="RW1202" s="8"/>
      <c r="RX1202" s="8"/>
      <c r="RY1202" s="8"/>
      <c r="RZ1202" s="8"/>
      <c r="SA1202" s="8"/>
      <c r="SB1202" s="8"/>
      <c r="SC1202" s="8"/>
      <c r="SD1202" s="8"/>
      <c r="SE1202" s="8"/>
      <c r="SF1202" s="8"/>
      <c r="SG1202" s="8"/>
      <c r="SH1202" s="8"/>
      <c r="SI1202" s="8"/>
      <c r="SJ1202" s="8"/>
      <c r="SK1202" s="8"/>
      <c r="SL1202" s="8"/>
      <c r="SM1202" s="8"/>
      <c r="SN1202" s="8"/>
      <c r="SO1202" s="8"/>
      <c r="SP1202" s="8"/>
      <c r="SQ1202" s="8"/>
      <c r="SR1202" s="8"/>
      <c r="SS1202" s="8"/>
      <c r="ST1202" s="8"/>
      <c r="SU1202" s="8"/>
      <c r="SV1202" s="8"/>
      <c r="SW1202" s="8"/>
      <c r="SX1202" s="8"/>
      <c r="SY1202" s="8"/>
      <c r="SZ1202" s="8"/>
      <c r="TA1202" s="8"/>
      <c r="TB1202" s="8"/>
      <c r="TC1202" s="8"/>
      <c r="TD1202" s="8"/>
      <c r="TE1202" s="8"/>
      <c r="TF1202" s="8"/>
      <c r="TG1202" s="8"/>
      <c r="TH1202" s="8"/>
      <c r="TI1202" s="8"/>
      <c r="TJ1202" s="8"/>
      <c r="TK1202" s="8"/>
      <c r="TL1202" s="8"/>
      <c r="TM1202" s="8"/>
      <c r="TN1202" s="8"/>
      <c r="TO1202" s="8"/>
      <c r="TP1202" s="8"/>
      <c r="TQ1202" s="8"/>
      <c r="TR1202" s="8"/>
      <c r="TS1202" s="8"/>
      <c r="TT1202" s="8"/>
      <c r="TU1202" s="8"/>
      <c r="TV1202" s="8"/>
      <c r="TW1202" s="8"/>
      <c r="TX1202" s="8"/>
      <c r="TY1202" s="8"/>
      <c r="TZ1202" s="8"/>
      <c r="UA1202" s="8"/>
      <c r="UB1202" s="8"/>
      <c r="UC1202" s="8"/>
      <c r="UD1202" s="8"/>
      <c r="UE1202" s="8"/>
      <c r="UF1202" s="8"/>
      <c r="UG1202" s="8"/>
      <c r="UH1202" s="8"/>
      <c r="UI1202" s="8"/>
      <c r="UJ1202" s="8"/>
      <c r="UK1202" s="8"/>
      <c r="UL1202" s="8"/>
      <c r="UM1202" s="8"/>
      <c r="UN1202" s="8"/>
      <c r="UO1202" s="8"/>
      <c r="UP1202" s="8"/>
      <c r="UQ1202" s="8"/>
      <c r="UR1202" s="8"/>
      <c r="US1202" s="8"/>
      <c r="UT1202" s="8"/>
      <c r="UU1202" s="8"/>
      <c r="UV1202" s="8"/>
      <c r="UW1202" s="8"/>
      <c r="UX1202" s="8"/>
      <c r="UY1202" s="8"/>
      <c r="UZ1202" s="8"/>
      <c r="VA1202" s="8"/>
      <c r="VB1202" s="8"/>
      <c r="VC1202" s="8"/>
      <c r="VD1202" s="8"/>
      <c r="VE1202" s="8"/>
      <c r="VF1202" s="8"/>
    </row>
    <row r="1203" spans="1:578" s="77" customFormat="1" ht="15">
      <c r="A1203" s="52"/>
      <c r="B1203" s="54"/>
      <c r="C1203" s="54"/>
      <c r="D1203" s="54"/>
      <c r="E1203" s="54"/>
      <c r="F1203" s="54"/>
      <c r="G1203" s="55"/>
      <c r="H1203" s="54"/>
      <c r="I1203" s="56"/>
      <c r="J1203" s="76"/>
      <c r="K1203" s="76"/>
      <c r="L1203" s="54"/>
      <c r="M1203" s="54"/>
      <c r="N1203" s="54"/>
      <c r="O1203" s="4"/>
      <c r="P1203" s="60"/>
      <c r="Q1203" s="54"/>
      <c r="R1203" s="54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62"/>
      <c r="AC1203" s="57"/>
      <c r="AD1203" s="57"/>
      <c r="AE1203" s="57"/>
      <c r="AF1203" s="57"/>
      <c r="AG1203" s="57"/>
      <c r="AH1203" s="57"/>
      <c r="AI1203" s="6"/>
      <c r="AJ1203" s="6"/>
      <c r="AK1203" s="6"/>
      <c r="AL1203" s="6"/>
      <c r="AM1203" s="6"/>
      <c r="AN1203" s="6"/>
      <c r="AO1203" s="6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  <c r="IW1203" s="8"/>
      <c r="IX1203" s="8"/>
      <c r="IY1203" s="8"/>
      <c r="IZ1203" s="8"/>
      <c r="JA1203" s="8"/>
      <c r="JB1203" s="8"/>
      <c r="JC1203" s="8"/>
      <c r="JD1203" s="8"/>
      <c r="JE1203" s="8"/>
      <c r="JF1203" s="8"/>
      <c r="JG1203" s="8"/>
      <c r="JH1203" s="8"/>
      <c r="JI1203" s="8"/>
      <c r="JJ1203" s="8"/>
      <c r="JK1203" s="8"/>
      <c r="JL1203" s="8"/>
      <c r="JM1203" s="8"/>
      <c r="JN1203" s="8"/>
      <c r="JO1203" s="8"/>
      <c r="JP1203" s="8"/>
      <c r="JQ1203" s="8"/>
      <c r="JR1203" s="8"/>
      <c r="JS1203" s="8"/>
      <c r="JT1203" s="8"/>
      <c r="JU1203" s="8"/>
      <c r="JV1203" s="8"/>
      <c r="JW1203" s="8"/>
      <c r="JX1203" s="8"/>
      <c r="JY1203" s="8"/>
      <c r="JZ1203" s="8"/>
      <c r="KA1203" s="8"/>
      <c r="KB1203" s="8"/>
      <c r="KC1203" s="8"/>
      <c r="KD1203" s="8"/>
      <c r="KE1203" s="8"/>
      <c r="KF1203" s="8"/>
      <c r="KG1203" s="8"/>
      <c r="KH1203" s="8"/>
      <c r="KI1203" s="8"/>
      <c r="KJ1203" s="8"/>
      <c r="KK1203" s="8"/>
      <c r="KL1203" s="8"/>
      <c r="KM1203" s="8"/>
      <c r="KN1203" s="8"/>
      <c r="KO1203" s="8"/>
      <c r="KP1203" s="8"/>
      <c r="KQ1203" s="8"/>
      <c r="KR1203" s="8"/>
      <c r="KS1203" s="8"/>
      <c r="KT1203" s="8"/>
      <c r="KU1203" s="8"/>
      <c r="KV1203" s="8"/>
      <c r="KW1203" s="8"/>
      <c r="KX1203" s="8"/>
      <c r="KY1203" s="8"/>
      <c r="KZ1203" s="8"/>
      <c r="LA1203" s="8"/>
      <c r="LB1203" s="8"/>
      <c r="LC1203" s="8"/>
      <c r="LD1203" s="8"/>
      <c r="LE1203" s="8"/>
      <c r="LF1203" s="8"/>
      <c r="LG1203" s="8"/>
      <c r="LH1203" s="8"/>
      <c r="LI1203" s="8"/>
      <c r="LJ1203" s="8"/>
      <c r="LK1203" s="8"/>
      <c r="LL1203" s="8"/>
      <c r="LM1203" s="8"/>
      <c r="LN1203" s="8"/>
      <c r="LO1203" s="8"/>
      <c r="LP1203" s="8"/>
      <c r="LQ1203" s="8"/>
      <c r="LR1203" s="8"/>
      <c r="LS1203" s="8"/>
      <c r="LT1203" s="8"/>
      <c r="LU1203" s="8"/>
      <c r="LV1203" s="8"/>
      <c r="LW1203" s="8"/>
      <c r="LX1203" s="8"/>
      <c r="LY1203" s="8"/>
      <c r="LZ1203" s="8"/>
      <c r="MA1203" s="8"/>
      <c r="MB1203" s="8"/>
      <c r="MC1203" s="8"/>
      <c r="MD1203" s="8"/>
      <c r="ME1203" s="8"/>
      <c r="MF1203" s="8"/>
      <c r="MG1203" s="8"/>
      <c r="MH1203" s="8"/>
      <c r="MI1203" s="8"/>
      <c r="MJ1203" s="8"/>
      <c r="MK1203" s="8"/>
      <c r="ML1203" s="8"/>
      <c r="MM1203" s="8"/>
      <c r="MN1203" s="8"/>
      <c r="MO1203" s="8"/>
      <c r="MP1203" s="8"/>
      <c r="MQ1203" s="8"/>
      <c r="MR1203" s="8"/>
      <c r="MS1203" s="8"/>
      <c r="MT1203" s="8"/>
      <c r="MU1203" s="8"/>
      <c r="MV1203" s="8"/>
      <c r="MW1203" s="8"/>
      <c r="MX1203" s="8"/>
      <c r="MY1203" s="8"/>
      <c r="MZ1203" s="8"/>
      <c r="NA1203" s="8"/>
      <c r="NB1203" s="8"/>
      <c r="NC1203" s="8"/>
      <c r="ND1203" s="8"/>
      <c r="NE1203" s="8"/>
      <c r="NF1203" s="8"/>
      <c r="NG1203" s="8"/>
      <c r="NH1203" s="8"/>
      <c r="NI1203" s="8"/>
      <c r="NJ1203" s="8"/>
      <c r="NK1203" s="8"/>
      <c r="NL1203" s="8"/>
      <c r="NM1203" s="8"/>
      <c r="NN1203" s="8"/>
      <c r="NO1203" s="8"/>
      <c r="NP1203" s="8"/>
      <c r="NQ1203" s="8"/>
      <c r="NR1203" s="8"/>
      <c r="NS1203" s="8"/>
      <c r="NT1203" s="8"/>
      <c r="NU1203" s="8"/>
      <c r="NV1203" s="8"/>
      <c r="NW1203" s="8"/>
      <c r="NX1203" s="8"/>
      <c r="NY1203" s="8"/>
      <c r="NZ1203" s="8"/>
      <c r="OA1203" s="8"/>
      <c r="OB1203" s="8"/>
      <c r="OC1203" s="8"/>
      <c r="OD1203" s="8"/>
      <c r="OE1203" s="8"/>
      <c r="OF1203" s="8"/>
      <c r="OG1203" s="8"/>
      <c r="OH1203" s="8"/>
      <c r="OI1203" s="8"/>
      <c r="OJ1203" s="8"/>
      <c r="OK1203" s="8"/>
      <c r="OL1203" s="8"/>
      <c r="OM1203" s="8"/>
      <c r="ON1203" s="8"/>
      <c r="OO1203" s="8"/>
      <c r="OP1203" s="8"/>
      <c r="OQ1203" s="8"/>
      <c r="OR1203" s="8"/>
      <c r="OS1203" s="8"/>
      <c r="OT1203" s="8"/>
      <c r="OU1203" s="8"/>
      <c r="OV1203" s="8"/>
      <c r="OW1203" s="8"/>
      <c r="OX1203" s="8"/>
      <c r="OY1203" s="8"/>
      <c r="OZ1203" s="8"/>
      <c r="PA1203" s="8"/>
      <c r="PB1203" s="8"/>
      <c r="PC1203" s="8"/>
      <c r="PD1203" s="8"/>
      <c r="PE1203" s="8"/>
      <c r="PF1203" s="8"/>
      <c r="PG1203" s="8"/>
      <c r="PH1203" s="8"/>
      <c r="PI1203" s="8"/>
      <c r="PJ1203" s="8"/>
      <c r="PK1203" s="8"/>
      <c r="PL1203" s="8"/>
      <c r="PM1203" s="8"/>
      <c r="PN1203" s="8"/>
      <c r="PO1203" s="8"/>
      <c r="PP1203" s="8"/>
      <c r="PQ1203" s="8"/>
      <c r="PR1203" s="8"/>
      <c r="PS1203" s="8"/>
      <c r="PT1203" s="8"/>
      <c r="PU1203" s="8"/>
      <c r="PV1203" s="8"/>
      <c r="PW1203" s="8"/>
      <c r="PX1203" s="8"/>
      <c r="PY1203" s="8"/>
      <c r="PZ1203" s="8"/>
      <c r="QA1203" s="8"/>
      <c r="QB1203" s="8"/>
      <c r="QC1203" s="8"/>
      <c r="QD1203" s="8"/>
      <c r="QE1203" s="8"/>
      <c r="QF1203" s="8"/>
      <c r="QG1203" s="8"/>
      <c r="QH1203" s="8"/>
      <c r="QI1203" s="8"/>
      <c r="QJ1203" s="8"/>
      <c r="QK1203" s="8"/>
      <c r="QL1203" s="8"/>
      <c r="QM1203" s="8"/>
      <c r="QN1203" s="8"/>
      <c r="QO1203" s="8"/>
      <c r="QP1203" s="8"/>
      <c r="QQ1203" s="8"/>
      <c r="QR1203" s="8"/>
      <c r="QS1203" s="8"/>
      <c r="QT1203" s="8"/>
      <c r="QU1203" s="8"/>
      <c r="QV1203" s="8"/>
      <c r="QW1203" s="8"/>
      <c r="QX1203" s="8"/>
      <c r="QY1203" s="8"/>
      <c r="QZ1203" s="8"/>
      <c r="RA1203" s="8"/>
      <c r="RB1203" s="8"/>
      <c r="RC1203" s="8"/>
      <c r="RD1203" s="8"/>
      <c r="RE1203" s="8"/>
      <c r="RF1203" s="8"/>
      <c r="RG1203" s="8"/>
      <c r="RH1203" s="8"/>
      <c r="RI1203" s="8"/>
      <c r="RJ1203" s="8"/>
      <c r="RK1203" s="8"/>
      <c r="RL1203" s="8"/>
      <c r="RM1203" s="8"/>
      <c r="RN1203" s="8"/>
      <c r="RO1203" s="8"/>
      <c r="RP1203" s="8"/>
      <c r="RQ1203" s="8"/>
      <c r="RR1203" s="8"/>
      <c r="RS1203" s="8"/>
      <c r="RT1203" s="8"/>
      <c r="RU1203" s="8"/>
      <c r="RV1203" s="8"/>
      <c r="RW1203" s="8"/>
      <c r="RX1203" s="8"/>
      <c r="RY1203" s="8"/>
      <c r="RZ1203" s="8"/>
      <c r="SA1203" s="8"/>
      <c r="SB1203" s="8"/>
      <c r="SC1203" s="8"/>
      <c r="SD1203" s="8"/>
      <c r="SE1203" s="8"/>
      <c r="SF1203" s="8"/>
      <c r="SG1203" s="8"/>
      <c r="SH1203" s="8"/>
      <c r="SI1203" s="8"/>
      <c r="SJ1203" s="8"/>
      <c r="SK1203" s="8"/>
      <c r="SL1203" s="8"/>
      <c r="SM1203" s="8"/>
      <c r="SN1203" s="8"/>
      <c r="SO1203" s="8"/>
      <c r="SP1203" s="8"/>
      <c r="SQ1203" s="8"/>
      <c r="SR1203" s="8"/>
      <c r="SS1203" s="8"/>
      <c r="ST1203" s="8"/>
      <c r="SU1203" s="8"/>
      <c r="SV1203" s="8"/>
      <c r="SW1203" s="8"/>
      <c r="SX1203" s="8"/>
      <c r="SY1203" s="8"/>
      <c r="SZ1203" s="8"/>
      <c r="TA1203" s="8"/>
      <c r="TB1203" s="8"/>
      <c r="TC1203" s="8"/>
      <c r="TD1203" s="8"/>
      <c r="TE1203" s="8"/>
      <c r="TF1203" s="8"/>
      <c r="TG1203" s="8"/>
      <c r="TH1203" s="8"/>
      <c r="TI1203" s="8"/>
      <c r="TJ1203" s="8"/>
      <c r="TK1203" s="8"/>
      <c r="TL1203" s="8"/>
      <c r="TM1203" s="8"/>
      <c r="TN1203" s="8"/>
      <c r="TO1203" s="8"/>
      <c r="TP1203" s="8"/>
      <c r="TQ1203" s="8"/>
      <c r="TR1203" s="8"/>
      <c r="TS1203" s="8"/>
      <c r="TT1203" s="8"/>
      <c r="TU1203" s="8"/>
      <c r="TV1203" s="8"/>
      <c r="TW1203" s="8"/>
      <c r="TX1203" s="8"/>
      <c r="TY1203" s="8"/>
      <c r="TZ1203" s="8"/>
      <c r="UA1203" s="8"/>
      <c r="UB1203" s="8"/>
      <c r="UC1203" s="8"/>
      <c r="UD1203" s="8"/>
      <c r="UE1203" s="8"/>
      <c r="UF1203" s="8"/>
      <c r="UG1203" s="8"/>
      <c r="UH1203" s="8"/>
      <c r="UI1203" s="8"/>
      <c r="UJ1203" s="8"/>
      <c r="UK1203" s="8"/>
      <c r="UL1203" s="8"/>
      <c r="UM1203" s="8"/>
      <c r="UN1203" s="8"/>
      <c r="UO1203" s="8"/>
      <c r="UP1203" s="8"/>
      <c r="UQ1203" s="8"/>
      <c r="UR1203" s="8"/>
      <c r="US1203" s="8"/>
      <c r="UT1203" s="8"/>
      <c r="UU1203" s="8"/>
      <c r="UV1203" s="8"/>
      <c r="UW1203" s="8"/>
      <c r="UX1203" s="8"/>
      <c r="UY1203" s="8"/>
      <c r="UZ1203" s="8"/>
      <c r="VA1203" s="8"/>
      <c r="VB1203" s="8"/>
      <c r="VC1203" s="8"/>
      <c r="VD1203" s="8"/>
      <c r="VE1203" s="8"/>
      <c r="VF1203" s="8"/>
    </row>
    <row r="1204" spans="1:578" s="77" customFormat="1" ht="15">
      <c r="A1204" s="52"/>
      <c r="B1204" s="54"/>
      <c r="C1204" s="54"/>
      <c r="D1204" s="54"/>
      <c r="E1204" s="54"/>
      <c r="F1204" s="54"/>
      <c r="G1204" s="55"/>
      <c r="H1204" s="54"/>
      <c r="I1204" s="56"/>
      <c r="J1204" s="76"/>
      <c r="K1204" s="76"/>
      <c r="L1204" s="54"/>
      <c r="M1204" s="54"/>
      <c r="N1204" s="54"/>
      <c r="O1204" s="4"/>
      <c r="P1204" s="60"/>
      <c r="Q1204" s="54"/>
      <c r="R1204" s="54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62"/>
      <c r="AC1204" s="57"/>
      <c r="AD1204" s="57"/>
      <c r="AE1204" s="57"/>
      <c r="AF1204" s="57"/>
      <c r="AG1204" s="57"/>
      <c r="AH1204" s="57"/>
      <c r="AI1204" s="6"/>
      <c r="AJ1204" s="6"/>
      <c r="AK1204" s="6"/>
      <c r="AL1204" s="6"/>
      <c r="AM1204" s="6"/>
      <c r="AN1204" s="6"/>
      <c r="AO1204" s="6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  <c r="IW1204" s="8"/>
      <c r="IX1204" s="8"/>
      <c r="IY1204" s="8"/>
      <c r="IZ1204" s="8"/>
      <c r="JA1204" s="8"/>
      <c r="JB1204" s="8"/>
      <c r="JC1204" s="8"/>
      <c r="JD1204" s="8"/>
      <c r="JE1204" s="8"/>
      <c r="JF1204" s="8"/>
      <c r="JG1204" s="8"/>
      <c r="JH1204" s="8"/>
      <c r="JI1204" s="8"/>
      <c r="JJ1204" s="8"/>
      <c r="JK1204" s="8"/>
      <c r="JL1204" s="8"/>
      <c r="JM1204" s="8"/>
      <c r="JN1204" s="8"/>
      <c r="JO1204" s="8"/>
      <c r="JP1204" s="8"/>
      <c r="JQ1204" s="8"/>
      <c r="JR1204" s="8"/>
      <c r="JS1204" s="8"/>
      <c r="JT1204" s="8"/>
      <c r="JU1204" s="8"/>
      <c r="JV1204" s="8"/>
      <c r="JW1204" s="8"/>
      <c r="JX1204" s="8"/>
      <c r="JY1204" s="8"/>
      <c r="JZ1204" s="8"/>
      <c r="KA1204" s="8"/>
      <c r="KB1204" s="8"/>
      <c r="KC1204" s="8"/>
      <c r="KD1204" s="8"/>
      <c r="KE1204" s="8"/>
      <c r="KF1204" s="8"/>
      <c r="KG1204" s="8"/>
      <c r="KH1204" s="8"/>
      <c r="KI1204" s="8"/>
      <c r="KJ1204" s="8"/>
      <c r="KK1204" s="8"/>
      <c r="KL1204" s="8"/>
      <c r="KM1204" s="8"/>
      <c r="KN1204" s="8"/>
      <c r="KO1204" s="8"/>
      <c r="KP1204" s="8"/>
      <c r="KQ1204" s="8"/>
      <c r="KR1204" s="8"/>
      <c r="KS1204" s="8"/>
      <c r="KT1204" s="8"/>
      <c r="KU1204" s="8"/>
      <c r="KV1204" s="8"/>
      <c r="KW1204" s="8"/>
      <c r="KX1204" s="8"/>
      <c r="KY1204" s="8"/>
      <c r="KZ1204" s="8"/>
      <c r="LA1204" s="8"/>
      <c r="LB1204" s="8"/>
      <c r="LC1204" s="8"/>
      <c r="LD1204" s="8"/>
      <c r="LE1204" s="8"/>
      <c r="LF1204" s="8"/>
      <c r="LG1204" s="8"/>
      <c r="LH1204" s="8"/>
      <c r="LI1204" s="8"/>
      <c r="LJ1204" s="8"/>
      <c r="LK1204" s="8"/>
      <c r="LL1204" s="8"/>
      <c r="LM1204" s="8"/>
      <c r="LN1204" s="8"/>
      <c r="LO1204" s="8"/>
      <c r="LP1204" s="8"/>
      <c r="LQ1204" s="8"/>
      <c r="LR1204" s="8"/>
      <c r="LS1204" s="8"/>
      <c r="LT1204" s="8"/>
      <c r="LU1204" s="8"/>
      <c r="LV1204" s="8"/>
      <c r="LW1204" s="8"/>
      <c r="LX1204" s="8"/>
      <c r="LY1204" s="8"/>
      <c r="LZ1204" s="8"/>
      <c r="MA1204" s="8"/>
      <c r="MB1204" s="8"/>
      <c r="MC1204" s="8"/>
      <c r="MD1204" s="8"/>
      <c r="ME1204" s="8"/>
      <c r="MF1204" s="8"/>
      <c r="MG1204" s="8"/>
      <c r="MH1204" s="8"/>
      <c r="MI1204" s="8"/>
      <c r="MJ1204" s="8"/>
      <c r="MK1204" s="8"/>
      <c r="ML1204" s="8"/>
      <c r="MM1204" s="8"/>
      <c r="MN1204" s="8"/>
      <c r="MO1204" s="8"/>
      <c r="MP1204" s="8"/>
      <c r="MQ1204" s="8"/>
      <c r="MR1204" s="8"/>
      <c r="MS1204" s="8"/>
      <c r="MT1204" s="8"/>
      <c r="MU1204" s="8"/>
      <c r="MV1204" s="8"/>
      <c r="MW1204" s="8"/>
      <c r="MX1204" s="8"/>
      <c r="MY1204" s="8"/>
      <c r="MZ1204" s="8"/>
      <c r="NA1204" s="8"/>
      <c r="NB1204" s="8"/>
      <c r="NC1204" s="8"/>
      <c r="ND1204" s="8"/>
      <c r="NE1204" s="8"/>
      <c r="NF1204" s="8"/>
      <c r="NG1204" s="8"/>
      <c r="NH1204" s="8"/>
      <c r="NI1204" s="8"/>
      <c r="NJ1204" s="8"/>
      <c r="NK1204" s="8"/>
      <c r="NL1204" s="8"/>
      <c r="NM1204" s="8"/>
      <c r="NN1204" s="8"/>
      <c r="NO1204" s="8"/>
      <c r="NP1204" s="8"/>
      <c r="NQ1204" s="8"/>
      <c r="NR1204" s="8"/>
      <c r="NS1204" s="8"/>
      <c r="NT1204" s="8"/>
      <c r="NU1204" s="8"/>
      <c r="NV1204" s="8"/>
      <c r="NW1204" s="8"/>
      <c r="NX1204" s="8"/>
      <c r="NY1204" s="8"/>
      <c r="NZ1204" s="8"/>
      <c r="OA1204" s="8"/>
      <c r="OB1204" s="8"/>
      <c r="OC1204" s="8"/>
      <c r="OD1204" s="8"/>
      <c r="OE1204" s="8"/>
      <c r="OF1204" s="8"/>
      <c r="OG1204" s="8"/>
      <c r="OH1204" s="8"/>
      <c r="OI1204" s="8"/>
      <c r="OJ1204" s="8"/>
      <c r="OK1204" s="8"/>
      <c r="OL1204" s="8"/>
      <c r="OM1204" s="8"/>
      <c r="ON1204" s="8"/>
      <c r="OO1204" s="8"/>
      <c r="OP1204" s="8"/>
      <c r="OQ1204" s="8"/>
      <c r="OR1204" s="8"/>
      <c r="OS1204" s="8"/>
      <c r="OT1204" s="8"/>
      <c r="OU1204" s="8"/>
      <c r="OV1204" s="8"/>
      <c r="OW1204" s="8"/>
      <c r="OX1204" s="8"/>
      <c r="OY1204" s="8"/>
      <c r="OZ1204" s="8"/>
      <c r="PA1204" s="8"/>
      <c r="PB1204" s="8"/>
      <c r="PC1204" s="8"/>
      <c r="PD1204" s="8"/>
      <c r="PE1204" s="8"/>
      <c r="PF1204" s="8"/>
      <c r="PG1204" s="8"/>
      <c r="PH1204" s="8"/>
      <c r="PI1204" s="8"/>
      <c r="PJ1204" s="8"/>
      <c r="PK1204" s="8"/>
      <c r="PL1204" s="8"/>
      <c r="PM1204" s="8"/>
      <c r="PN1204" s="8"/>
      <c r="PO1204" s="8"/>
      <c r="PP1204" s="8"/>
      <c r="PQ1204" s="8"/>
      <c r="PR1204" s="8"/>
      <c r="PS1204" s="8"/>
      <c r="PT1204" s="8"/>
      <c r="PU1204" s="8"/>
      <c r="PV1204" s="8"/>
      <c r="PW1204" s="8"/>
      <c r="PX1204" s="8"/>
      <c r="PY1204" s="8"/>
      <c r="PZ1204" s="8"/>
      <c r="QA1204" s="8"/>
      <c r="QB1204" s="8"/>
      <c r="QC1204" s="8"/>
      <c r="QD1204" s="8"/>
      <c r="QE1204" s="8"/>
      <c r="QF1204" s="8"/>
      <c r="QG1204" s="8"/>
      <c r="QH1204" s="8"/>
      <c r="QI1204" s="8"/>
      <c r="QJ1204" s="8"/>
      <c r="QK1204" s="8"/>
      <c r="QL1204" s="8"/>
      <c r="QM1204" s="8"/>
      <c r="QN1204" s="8"/>
      <c r="QO1204" s="8"/>
      <c r="QP1204" s="8"/>
      <c r="QQ1204" s="8"/>
      <c r="QR1204" s="8"/>
      <c r="QS1204" s="8"/>
      <c r="QT1204" s="8"/>
      <c r="QU1204" s="8"/>
      <c r="QV1204" s="8"/>
      <c r="QW1204" s="8"/>
      <c r="QX1204" s="8"/>
      <c r="QY1204" s="8"/>
      <c r="QZ1204" s="8"/>
      <c r="RA1204" s="8"/>
      <c r="RB1204" s="8"/>
      <c r="RC1204" s="8"/>
      <c r="RD1204" s="8"/>
      <c r="RE1204" s="8"/>
      <c r="RF1204" s="8"/>
      <c r="RG1204" s="8"/>
      <c r="RH1204" s="8"/>
      <c r="RI1204" s="8"/>
      <c r="RJ1204" s="8"/>
      <c r="RK1204" s="8"/>
      <c r="RL1204" s="8"/>
      <c r="RM1204" s="8"/>
      <c r="RN1204" s="8"/>
      <c r="RO1204" s="8"/>
      <c r="RP1204" s="8"/>
      <c r="RQ1204" s="8"/>
      <c r="RR1204" s="8"/>
      <c r="RS1204" s="8"/>
      <c r="RT1204" s="8"/>
      <c r="RU1204" s="8"/>
      <c r="RV1204" s="8"/>
      <c r="RW1204" s="8"/>
      <c r="RX1204" s="8"/>
      <c r="RY1204" s="8"/>
      <c r="RZ1204" s="8"/>
      <c r="SA1204" s="8"/>
      <c r="SB1204" s="8"/>
      <c r="SC1204" s="8"/>
      <c r="SD1204" s="8"/>
      <c r="SE1204" s="8"/>
      <c r="SF1204" s="8"/>
      <c r="SG1204" s="8"/>
      <c r="SH1204" s="8"/>
      <c r="SI1204" s="8"/>
      <c r="SJ1204" s="8"/>
      <c r="SK1204" s="8"/>
      <c r="SL1204" s="8"/>
      <c r="SM1204" s="8"/>
      <c r="SN1204" s="8"/>
      <c r="SO1204" s="8"/>
      <c r="SP1204" s="8"/>
      <c r="SQ1204" s="8"/>
      <c r="SR1204" s="8"/>
      <c r="SS1204" s="8"/>
      <c r="ST1204" s="8"/>
      <c r="SU1204" s="8"/>
      <c r="SV1204" s="8"/>
      <c r="SW1204" s="8"/>
      <c r="SX1204" s="8"/>
      <c r="SY1204" s="8"/>
      <c r="SZ1204" s="8"/>
      <c r="TA1204" s="8"/>
      <c r="TB1204" s="8"/>
      <c r="TC1204" s="8"/>
      <c r="TD1204" s="8"/>
      <c r="TE1204" s="8"/>
      <c r="TF1204" s="8"/>
      <c r="TG1204" s="8"/>
      <c r="TH1204" s="8"/>
      <c r="TI1204" s="8"/>
      <c r="TJ1204" s="8"/>
      <c r="TK1204" s="8"/>
      <c r="TL1204" s="8"/>
      <c r="TM1204" s="8"/>
      <c r="TN1204" s="8"/>
      <c r="TO1204" s="8"/>
      <c r="TP1204" s="8"/>
      <c r="TQ1204" s="8"/>
      <c r="TR1204" s="8"/>
      <c r="TS1204" s="8"/>
      <c r="TT1204" s="8"/>
      <c r="TU1204" s="8"/>
      <c r="TV1204" s="8"/>
      <c r="TW1204" s="8"/>
      <c r="TX1204" s="8"/>
      <c r="TY1204" s="8"/>
      <c r="TZ1204" s="8"/>
      <c r="UA1204" s="8"/>
      <c r="UB1204" s="8"/>
      <c r="UC1204" s="8"/>
      <c r="UD1204" s="8"/>
      <c r="UE1204" s="8"/>
      <c r="UF1204" s="8"/>
      <c r="UG1204" s="8"/>
      <c r="UH1204" s="8"/>
      <c r="UI1204" s="8"/>
      <c r="UJ1204" s="8"/>
      <c r="UK1204" s="8"/>
      <c r="UL1204" s="8"/>
      <c r="UM1204" s="8"/>
      <c r="UN1204" s="8"/>
      <c r="UO1204" s="8"/>
      <c r="UP1204" s="8"/>
      <c r="UQ1204" s="8"/>
      <c r="UR1204" s="8"/>
      <c r="US1204" s="8"/>
      <c r="UT1204" s="8"/>
      <c r="UU1204" s="8"/>
      <c r="UV1204" s="8"/>
      <c r="UW1204" s="8"/>
      <c r="UX1204" s="8"/>
      <c r="UY1204" s="8"/>
      <c r="UZ1204" s="8"/>
      <c r="VA1204" s="8"/>
      <c r="VB1204" s="8"/>
      <c r="VC1204" s="8"/>
      <c r="VD1204" s="8"/>
      <c r="VE1204" s="8"/>
      <c r="VF1204" s="8"/>
    </row>
    <row r="1205" spans="1:578" s="77" customFormat="1" ht="15">
      <c r="A1205" s="52"/>
      <c r="B1205" s="54"/>
      <c r="C1205" s="54"/>
      <c r="D1205" s="54"/>
      <c r="E1205" s="54"/>
      <c r="F1205" s="54"/>
      <c r="G1205" s="55"/>
      <c r="H1205" s="54"/>
      <c r="I1205" s="56"/>
      <c r="J1205" s="76"/>
      <c r="K1205" s="76"/>
      <c r="L1205" s="54"/>
      <c r="M1205" s="54"/>
      <c r="N1205" s="54"/>
      <c r="O1205" s="4"/>
      <c r="P1205" s="60"/>
      <c r="Q1205" s="54"/>
      <c r="R1205" s="54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62"/>
      <c r="AC1205" s="57"/>
      <c r="AD1205" s="57"/>
      <c r="AE1205" s="57"/>
      <c r="AF1205" s="57"/>
      <c r="AG1205" s="57"/>
      <c r="AH1205" s="57"/>
      <c r="AI1205" s="6"/>
      <c r="AJ1205" s="6"/>
      <c r="AK1205" s="6"/>
      <c r="AL1205" s="6"/>
      <c r="AM1205" s="6"/>
      <c r="AN1205" s="6"/>
      <c r="AO1205" s="6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  <c r="IW1205" s="8"/>
      <c r="IX1205" s="8"/>
      <c r="IY1205" s="8"/>
      <c r="IZ1205" s="8"/>
      <c r="JA1205" s="8"/>
      <c r="JB1205" s="8"/>
      <c r="JC1205" s="8"/>
      <c r="JD1205" s="8"/>
      <c r="JE1205" s="8"/>
      <c r="JF1205" s="8"/>
      <c r="JG1205" s="8"/>
      <c r="JH1205" s="8"/>
      <c r="JI1205" s="8"/>
      <c r="JJ1205" s="8"/>
      <c r="JK1205" s="8"/>
      <c r="JL1205" s="8"/>
      <c r="JM1205" s="8"/>
      <c r="JN1205" s="8"/>
      <c r="JO1205" s="8"/>
      <c r="JP1205" s="8"/>
      <c r="JQ1205" s="8"/>
      <c r="JR1205" s="8"/>
      <c r="JS1205" s="8"/>
      <c r="JT1205" s="8"/>
      <c r="JU1205" s="8"/>
      <c r="JV1205" s="8"/>
      <c r="JW1205" s="8"/>
      <c r="JX1205" s="8"/>
      <c r="JY1205" s="8"/>
      <c r="JZ1205" s="8"/>
      <c r="KA1205" s="8"/>
      <c r="KB1205" s="8"/>
      <c r="KC1205" s="8"/>
      <c r="KD1205" s="8"/>
      <c r="KE1205" s="8"/>
      <c r="KF1205" s="8"/>
      <c r="KG1205" s="8"/>
      <c r="KH1205" s="8"/>
      <c r="KI1205" s="8"/>
      <c r="KJ1205" s="8"/>
      <c r="KK1205" s="8"/>
      <c r="KL1205" s="8"/>
      <c r="KM1205" s="8"/>
      <c r="KN1205" s="8"/>
      <c r="KO1205" s="8"/>
      <c r="KP1205" s="8"/>
      <c r="KQ1205" s="8"/>
      <c r="KR1205" s="8"/>
      <c r="KS1205" s="8"/>
      <c r="KT1205" s="8"/>
      <c r="KU1205" s="8"/>
      <c r="KV1205" s="8"/>
      <c r="KW1205" s="8"/>
      <c r="KX1205" s="8"/>
      <c r="KY1205" s="8"/>
      <c r="KZ1205" s="8"/>
      <c r="LA1205" s="8"/>
      <c r="LB1205" s="8"/>
      <c r="LC1205" s="8"/>
      <c r="LD1205" s="8"/>
      <c r="LE1205" s="8"/>
      <c r="LF1205" s="8"/>
      <c r="LG1205" s="8"/>
      <c r="LH1205" s="8"/>
      <c r="LI1205" s="8"/>
      <c r="LJ1205" s="8"/>
      <c r="LK1205" s="8"/>
      <c r="LL1205" s="8"/>
      <c r="LM1205" s="8"/>
      <c r="LN1205" s="8"/>
      <c r="LO1205" s="8"/>
      <c r="LP1205" s="8"/>
      <c r="LQ1205" s="8"/>
      <c r="LR1205" s="8"/>
      <c r="LS1205" s="8"/>
      <c r="LT1205" s="8"/>
      <c r="LU1205" s="8"/>
      <c r="LV1205" s="8"/>
      <c r="LW1205" s="8"/>
      <c r="LX1205" s="8"/>
      <c r="LY1205" s="8"/>
      <c r="LZ1205" s="8"/>
      <c r="MA1205" s="8"/>
      <c r="MB1205" s="8"/>
      <c r="MC1205" s="8"/>
      <c r="MD1205" s="8"/>
      <c r="ME1205" s="8"/>
      <c r="MF1205" s="8"/>
      <c r="MG1205" s="8"/>
      <c r="MH1205" s="8"/>
      <c r="MI1205" s="8"/>
      <c r="MJ1205" s="8"/>
      <c r="MK1205" s="8"/>
      <c r="ML1205" s="8"/>
      <c r="MM1205" s="8"/>
      <c r="MN1205" s="8"/>
      <c r="MO1205" s="8"/>
      <c r="MP1205" s="8"/>
      <c r="MQ1205" s="8"/>
      <c r="MR1205" s="8"/>
      <c r="MS1205" s="8"/>
      <c r="MT1205" s="8"/>
      <c r="MU1205" s="8"/>
      <c r="MV1205" s="8"/>
      <c r="MW1205" s="8"/>
      <c r="MX1205" s="8"/>
      <c r="MY1205" s="8"/>
      <c r="MZ1205" s="8"/>
      <c r="NA1205" s="8"/>
      <c r="NB1205" s="8"/>
      <c r="NC1205" s="8"/>
      <c r="ND1205" s="8"/>
      <c r="NE1205" s="8"/>
      <c r="NF1205" s="8"/>
      <c r="NG1205" s="8"/>
      <c r="NH1205" s="8"/>
      <c r="NI1205" s="8"/>
      <c r="NJ1205" s="8"/>
      <c r="NK1205" s="8"/>
      <c r="NL1205" s="8"/>
      <c r="NM1205" s="8"/>
      <c r="NN1205" s="8"/>
      <c r="NO1205" s="8"/>
      <c r="NP1205" s="8"/>
      <c r="NQ1205" s="8"/>
      <c r="NR1205" s="8"/>
      <c r="NS1205" s="8"/>
      <c r="NT1205" s="8"/>
      <c r="NU1205" s="8"/>
      <c r="NV1205" s="8"/>
      <c r="NW1205" s="8"/>
      <c r="NX1205" s="8"/>
      <c r="NY1205" s="8"/>
      <c r="NZ1205" s="8"/>
      <c r="OA1205" s="8"/>
      <c r="OB1205" s="8"/>
      <c r="OC1205" s="8"/>
      <c r="OD1205" s="8"/>
      <c r="OE1205" s="8"/>
      <c r="OF1205" s="8"/>
      <c r="OG1205" s="8"/>
      <c r="OH1205" s="8"/>
      <c r="OI1205" s="8"/>
      <c r="OJ1205" s="8"/>
      <c r="OK1205" s="8"/>
      <c r="OL1205" s="8"/>
      <c r="OM1205" s="8"/>
      <c r="ON1205" s="8"/>
      <c r="OO1205" s="8"/>
      <c r="OP1205" s="8"/>
      <c r="OQ1205" s="8"/>
      <c r="OR1205" s="8"/>
      <c r="OS1205" s="8"/>
      <c r="OT1205" s="8"/>
      <c r="OU1205" s="8"/>
      <c r="OV1205" s="8"/>
      <c r="OW1205" s="8"/>
      <c r="OX1205" s="8"/>
      <c r="OY1205" s="8"/>
      <c r="OZ1205" s="8"/>
      <c r="PA1205" s="8"/>
      <c r="PB1205" s="8"/>
      <c r="PC1205" s="8"/>
      <c r="PD1205" s="8"/>
      <c r="PE1205" s="8"/>
      <c r="PF1205" s="8"/>
      <c r="PG1205" s="8"/>
      <c r="PH1205" s="8"/>
      <c r="PI1205" s="8"/>
      <c r="PJ1205" s="8"/>
      <c r="PK1205" s="8"/>
      <c r="PL1205" s="8"/>
      <c r="PM1205" s="8"/>
      <c r="PN1205" s="8"/>
      <c r="PO1205" s="8"/>
      <c r="PP1205" s="8"/>
      <c r="PQ1205" s="8"/>
      <c r="PR1205" s="8"/>
      <c r="PS1205" s="8"/>
      <c r="PT1205" s="8"/>
      <c r="PU1205" s="8"/>
      <c r="PV1205" s="8"/>
      <c r="PW1205" s="8"/>
      <c r="PX1205" s="8"/>
      <c r="PY1205" s="8"/>
      <c r="PZ1205" s="8"/>
      <c r="QA1205" s="8"/>
      <c r="QB1205" s="8"/>
      <c r="QC1205" s="8"/>
      <c r="QD1205" s="8"/>
      <c r="QE1205" s="8"/>
      <c r="QF1205" s="8"/>
      <c r="QG1205" s="8"/>
      <c r="QH1205" s="8"/>
      <c r="QI1205" s="8"/>
      <c r="QJ1205" s="8"/>
      <c r="QK1205" s="8"/>
      <c r="QL1205" s="8"/>
      <c r="QM1205" s="8"/>
      <c r="QN1205" s="8"/>
      <c r="QO1205" s="8"/>
      <c r="QP1205" s="8"/>
      <c r="QQ1205" s="8"/>
      <c r="QR1205" s="8"/>
      <c r="QS1205" s="8"/>
      <c r="QT1205" s="8"/>
      <c r="QU1205" s="8"/>
      <c r="QV1205" s="8"/>
      <c r="QW1205" s="8"/>
      <c r="QX1205" s="8"/>
      <c r="QY1205" s="8"/>
      <c r="QZ1205" s="8"/>
      <c r="RA1205" s="8"/>
      <c r="RB1205" s="8"/>
      <c r="RC1205" s="8"/>
      <c r="RD1205" s="8"/>
      <c r="RE1205" s="8"/>
      <c r="RF1205" s="8"/>
      <c r="RG1205" s="8"/>
      <c r="RH1205" s="8"/>
      <c r="RI1205" s="8"/>
      <c r="RJ1205" s="8"/>
      <c r="RK1205" s="8"/>
      <c r="RL1205" s="8"/>
      <c r="RM1205" s="8"/>
      <c r="RN1205" s="8"/>
      <c r="RO1205" s="8"/>
      <c r="RP1205" s="8"/>
      <c r="RQ1205" s="8"/>
      <c r="RR1205" s="8"/>
      <c r="RS1205" s="8"/>
      <c r="RT1205" s="8"/>
      <c r="RU1205" s="8"/>
      <c r="RV1205" s="8"/>
      <c r="RW1205" s="8"/>
      <c r="RX1205" s="8"/>
      <c r="RY1205" s="8"/>
      <c r="RZ1205" s="8"/>
      <c r="SA1205" s="8"/>
      <c r="SB1205" s="8"/>
      <c r="SC1205" s="8"/>
      <c r="SD1205" s="8"/>
      <c r="SE1205" s="8"/>
      <c r="SF1205" s="8"/>
      <c r="SG1205" s="8"/>
      <c r="SH1205" s="8"/>
      <c r="SI1205" s="8"/>
      <c r="SJ1205" s="8"/>
      <c r="SK1205" s="8"/>
      <c r="SL1205" s="8"/>
      <c r="SM1205" s="8"/>
      <c r="SN1205" s="8"/>
      <c r="SO1205" s="8"/>
      <c r="SP1205" s="8"/>
      <c r="SQ1205" s="8"/>
      <c r="SR1205" s="8"/>
      <c r="SS1205" s="8"/>
      <c r="ST1205" s="8"/>
      <c r="SU1205" s="8"/>
      <c r="SV1205" s="8"/>
      <c r="SW1205" s="8"/>
      <c r="SX1205" s="8"/>
      <c r="SY1205" s="8"/>
      <c r="SZ1205" s="8"/>
      <c r="TA1205" s="8"/>
      <c r="TB1205" s="8"/>
      <c r="TC1205" s="8"/>
      <c r="TD1205" s="8"/>
      <c r="TE1205" s="8"/>
      <c r="TF1205" s="8"/>
      <c r="TG1205" s="8"/>
      <c r="TH1205" s="8"/>
      <c r="TI1205" s="8"/>
      <c r="TJ1205" s="8"/>
      <c r="TK1205" s="8"/>
      <c r="TL1205" s="8"/>
      <c r="TM1205" s="8"/>
      <c r="TN1205" s="8"/>
      <c r="TO1205" s="8"/>
      <c r="TP1205" s="8"/>
      <c r="TQ1205" s="8"/>
      <c r="TR1205" s="8"/>
      <c r="TS1205" s="8"/>
      <c r="TT1205" s="8"/>
      <c r="TU1205" s="8"/>
      <c r="TV1205" s="8"/>
      <c r="TW1205" s="8"/>
      <c r="TX1205" s="8"/>
      <c r="TY1205" s="8"/>
      <c r="TZ1205" s="8"/>
      <c r="UA1205" s="8"/>
      <c r="UB1205" s="8"/>
      <c r="UC1205" s="8"/>
      <c r="UD1205" s="8"/>
      <c r="UE1205" s="8"/>
      <c r="UF1205" s="8"/>
      <c r="UG1205" s="8"/>
      <c r="UH1205" s="8"/>
      <c r="UI1205" s="8"/>
      <c r="UJ1205" s="8"/>
      <c r="UK1205" s="8"/>
      <c r="UL1205" s="8"/>
      <c r="UM1205" s="8"/>
      <c r="UN1205" s="8"/>
      <c r="UO1205" s="8"/>
      <c r="UP1205" s="8"/>
      <c r="UQ1205" s="8"/>
      <c r="UR1205" s="8"/>
      <c r="US1205" s="8"/>
      <c r="UT1205" s="8"/>
      <c r="UU1205" s="8"/>
      <c r="UV1205" s="8"/>
      <c r="UW1205" s="8"/>
      <c r="UX1205" s="8"/>
      <c r="UY1205" s="8"/>
      <c r="UZ1205" s="8"/>
      <c r="VA1205" s="8"/>
      <c r="VB1205" s="8"/>
      <c r="VC1205" s="8"/>
      <c r="VD1205" s="8"/>
      <c r="VE1205" s="8"/>
      <c r="VF1205" s="8"/>
    </row>
    <row r="1206" spans="1:578" s="77" customFormat="1" ht="15">
      <c r="A1206" s="52"/>
      <c r="B1206" s="54"/>
      <c r="C1206" s="54"/>
      <c r="D1206" s="54"/>
      <c r="E1206" s="54"/>
      <c r="F1206" s="54"/>
      <c r="G1206" s="55"/>
      <c r="H1206" s="54"/>
      <c r="I1206" s="56"/>
      <c r="J1206" s="76"/>
      <c r="K1206" s="76"/>
      <c r="L1206" s="54"/>
      <c r="M1206" s="54"/>
      <c r="N1206" s="54"/>
      <c r="O1206" s="4"/>
      <c r="P1206" s="60"/>
      <c r="Q1206" s="54"/>
      <c r="R1206" s="54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62"/>
      <c r="AC1206" s="57"/>
      <c r="AD1206" s="57"/>
      <c r="AE1206" s="57"/>
      <c r="AF1206" s="57"/>
      <c r="AG1206" s="57"/>
      <c r="AH1206" s="57"/>
      <c r="AI1206" s="6"/>
      <c r="AJ1206" s="6"/>
      <c r="AK1206" s="6"/>
      <c r="AL1206" s="6"/>
      <c r="AM1206" s="6"/>
      <c r="AN1206" s="6"/>
      <c r="AO1206" s="6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  <c r="IW1206" s="8"/>
      <c r="IX1206" s="8"/>
      <c r="IY1206" s="8"/>
      <c r="IZ1206" s="8"/>
      <c r="JA1206" s="8"/>
      <c r="JB1206" s="8"/>
      <c r="JC1206" s="8"/>
      <c r="JD1206" s="8"/>
      <c r="JE1206" s="8"/>
      <c r="JF1206" s="8"/>
      <c r="JG1206" s="8"/>
      <c r="JH1206" s="8"/>
      <c r="JI1206" s="8"/>
      <c r="JJ1206" s="8"/>
      <c r="JK1206" s="8"/>
      <c r="JL1206" s="8"/>
      <c r="JM1206" s="8"/>
      <c r="JN1206" s="8"/>
      <c r="JO1206" s="8"/>
      <c r="JP1206" s="8"/>
      <c r="JQ1206" s="8"/>
      <c r="JR1206" s="8"/>
      <c r="JS1206" s="8"/>
      <c r="JT1206" s="8"/>
      <c r="JU1206" s="8"/>
      <c r="JV1206" s="8"/>
      <c r="JW1206" s="8"/>
      <c r="JX1206" s="8"/>
      <c r="JY1206" s="8"/>
      <c r="JZ1206" s="8"/>
      <c r="KA1206" s="8"/>
      <c r="KB1206" s="8"/>
      <c r="KC1206" s="8"/>
      <c r="KD1206" s="8"/>
      <c r="KE1206" s="8"/>
      <c r="KF1206" s="8"/>
      <c r="KG1206" s="8"/>
      <c r="KH1206" s="8"/>
      <c r="KI1206" s="8"/>
      <c r="KJ1206" s="8"/>
      <c r="KK1206" s="8"/>
      <c r="KL1206" s="8"/>
      <c r="KM1206" s="8"/>
      <c r="KN1206" s="8"/>
      <c r="KO1206" s="8"/>
      <c r="KP1206" s="8"/>
      <c r="KQ1206" s="8"/>
      <c r="KR1206" s="8"/>
      <c r="KS1206" s="8"/>
      <c r="KT1206" s="8"/>
      <c r="KU1206" s="8"/>
      <c r="KV1206" s="8"/>
      <c r="KW1206" s="8"/>
      <c r="KX1206" s="8"/>
      <c r="KY1206" s="8"/>
      <c r="KZ1206" s="8"/>
      <c r="LA1206" s="8"/>
      <c r="LB1206" s="8"/>
      <c r="LC1206" s="8"/>
      <c r="LD1206" s="8"/>
      <c r="LE1206" s="8"/>
      <c r="LF1206" s="8"/>
      <c r="LG1206" s="8"/>
      <c r="LH1206" s="8"/>
      <c r="LI1206" s="8"/>
      <c r="LJ1206" s="8"/>
      <c r="LK1206" s="8"/>
      <c r="LL1206" s="8"/>
      <c r="LM1206" s="8"/>
      <c r="LN1206" s="8"/>
      <c r="LO1206" s="8"/>
      <c r="LP1206" s="8"/>
      <c r="LQ1206" s="8"/>
      <c r="LR1206" s="8"/>
      <c r="LS1206" s="8"/>
      <c r="LT1206" s="8"/>
      <c r="LU1206" s="8"/>
      <c r="LV1206" s="8"/>
      <c r="LW1206" s="8"/>
      <c r="LX1206" s="8"/>
      <c r="LY1206" s="8"/>
      <c r="LZ1206" s="8"/>
      <c r="MA1206" s="8"/>
      <c r="MB1206" s="8"/>
      <c r="MC1206" s="8"/>
      <c r="MD1206" s="8"/>
      <c r="ME1206" s="8"/>
      <c r="MF1206" s="8"/>
      <c r="MG1206" s="8"/>
      <c r="MH1206" s="8"/>
      <c r="MI1206" s="8"/>
      <c r="MJ1206" s="8"/>
      <c r="MK1206" s="8"/>
      <c r="ML1206" s="8"/>
      <c r="MM1206" s="8"/>
      <c r="MN1206" s="8"/>
      <c r="MO1206" s="8"/>
      <c r="MP1206" s="8"/>
      <c r="MQ1206" s="8"/>
      <c r="MR1206" s="8"/>
      <c r="MS1206" s="8"/>
      <c r="MT1206" s="8"/>
      <c r="MU1206" s="8"/>
      <c r="MV1206" s="8"/>
      <c r="MW1206" s="8"/>
      <c r="MX1206" s="8"/>
      <c r="MY1206" s="8"/>
      <c r="MZ1206" s="8"/>
      <c r="NA1206" s="8"/>
      <c r="NB1206" s="8"/>
      <c r="NC1206" s="8"/>
      <c r="ND1206" s="8"/>
      <c r="NE1206" s="8"/>
      <c r="NF1206" s="8"/>
      <c r="NG1206" s="8"/>
      <c r="NH1206" s="8"/>
      <c r="NI1206" s="8"/>
      <c r="NJ1206" s="8"/>
      <c r="NK1206" s="8"/>
      <c r="NL1206" s="8"/>
      <c r="NM1206" s="8"/>
      <c r="NN1206" s="8"/>
      <c r="NO1206" s="8"/>
      <c r="NP1206" s="8"/>
      <c r="NQ1206" s="8"/>
      <c r="NR1206" s="8"/>
      <c r="NS1206" s="8"/>
      <c r="NT1206" s="8"/>
      <c r="NU1206" s="8"/>
      <c r="NV1206" s="8"/>
      <c r="NW1206" s="8"/>
      <c r="NX1206" s="8"/>
      <c r="NY1206" s="8"/>
      <c r="NZ1206" s="8"/>
      <c r="OA1206" s="8"/>
      <c r="OB1206" s="8"/>
      <c r="OC1206" s="8"/>
      <c r="OD1206" s="8"/>
      <c r="OE1206" s="8"/>
      <c r="OF1206" s="8"/>
      <c r="OG1206" s="8"/>
      <c r="OH1206" s="8"/>
      <c r="OI1206" s="8"/>
      <c r="OJ1206" s="8"/>
      <c r="OK1206" s="8"/>
      <c r="OL1206" s="8"/>
      <c r="OM1206" s="8"/>
      <c r="ON1206" s="8"/>
      <c r="OO1206" s="8"/>
      <c r="OP1206" s="8"/>
      <c r="OQ1206" s="8"/>
      <c r="OR1206" s="8"/>
      <c r="OS1206" s="8"/>
      <c r="OT1206" s="8"/>
      <c r="OU1206" s="8"/>
      <c r="OV1206" s="8"/>
      <c r="OW1206" s="8"/>
      <c r="OX1206" s="8"/>
      <c r="OY1206" s="8"/>
      <c r="OZ1206" s="8"/>
      <c r="PA1206" s="8"/>
      <c r="PB1206" s="8"/>
      <c r="PC1206" s="8"/>
      <c r="PD1206" s="8"/>
      <c r="PE1206" s="8"/>
      <c r="PF1206" s="8"/>
      <c r="PG1206" s="8"/>
      <c r="PH1206" s="8"/>
      <c r="PI1206" s="8"/>
      <c r="PJ1206" s="8"/>
      <c r="PK1206" s="8"/>
      <c r="PL1206" s="8"/>
      <c r="PM1206" s="8"/>
      <c r="PN1206" s="8"/>
      <c r="PO1206" s="8"/>
      <c r="PP1206" s="8"/>
      <c r="PQ1206" s="8"/>
      <c r="PR1206" s="8"/>
      <c r="PS1206" s="8"/>
      <c r="PT1206" s="8"/>
      <c r="PU1206" s="8"/>
      <c r="PV1206" s="8"/>
      <c r="PW1206" s="8"/>
      <c r="PX1206" s="8"/>
      <c r="PY1206" s="8"/>
      <c r="PZ1206" s="8"/>
      <c r="QA1206" s="8"/>
      <c r="QB1206" s="8"/>
      <c r="QC1206" s="8"/>
      <c r="QD1206" s="8"/>
      <c r="QE1206" s="8"/>
      <c r="QF1206" s="8"/>
      <c r="QG1206" s="8"/>
      <c r="QH1206" s="8"/>
      <c r="QI1206" s="8"/>
      <c r="QJ1206" s="8"/>
      <c r="QK1206" s="8"/>
      <c r="QL1206" s="8"/>
      <c r="QM1206" s="8"/>
      <c r="QN1206" s="8"/>
      <c r="QO1206" s="8"/>
      <c r="QP1206" s="8"/>
      <c r="QQ1206" s="8"/>
      <c r="QR1206" s="8"/>
      <c r="QS1206" s="8"/>
      <c r="QT1206" s="8"/>
      <c r="QU1206" s="8"/>
      <c r="QV1206" s="8"/>
      <c r="QW1206" s="8"/>
      <c r="QX1206" s="8"/>
      <c r="QY1206" s="8"/>
      <c r="QZ1206" s="8"/>
      <c r="RA1206" s="8"/>
      <c r="RB1206" s="8"/>
      <c r="RC1206" s="8"/>
      <c r="RD1206" s="8"/>
      <c r="RE1206" s="8"/>
      <c r="RF1206" s="8"/>
      <c r="RG1206" s="8"/>
      <c r="RH1206" s="8"/>
      <c r="RI1206" s="8"/>
      <c r="RJ1206" s="8"/>
      <c r="RK1206" s="8"/>
      <c r="RL1206" s="8"/>
      <c r="RM1206" s="8"/>
      <c r="RN1206" s="8"/>
      <c r="RO1206" s="8"/>
      <c r="RP1206" s="8"/>
      <c r="RQ1206" s="8"/>
      <c r="RR1206" s="8"/>
      <c r="RS1206" s="8"/>
      <c r="RT1206" s="8"/>
      <c r="RU1206" s="8"/>
      <c r="RV1206" s="8"/>
      <c r="RW1206" s="8"/>
      <c r="RX1206" s="8"/>
      <c r="RY1206" s="8"/>
      <c r="RZ1206" s="8"/>
      <c r="SA1206" s="8"/>
      <c r="SB1206" s="8"/>
      <c r="SC1206" s="8"/>
      <c r="SD1206" s="8"/>
      <c r="SE1206" s="8"/>
      <c r="SF1206" s="8"/>
      <c r="SG1206" s="8"/>
      <c r="SH1206" s="8"/>
      <c r="SI1206" s="8"/>
      <c r="SJ1206" s="8"/>
      <c r="SK1206" s="8"/>
      <c r="SL1206" s="8"/>
      <c r="SM1206" s="8"/>
      <c r="SN1206" s="8"/>
      <c r="SO1206" s="8"/>
      <c r="SP1206" s="8"/>
      <c r="SQ1206" s="8"/>
      <c r="SR1206" s="8"/>
      <c r="SS1206" s="8"/>
      <c r="ST1206" s="8"/>
      <c r="SU1206" s="8"/>
      <c r="SV1206" s="8"/>
      <c r="SW1206" s="8"/>
      <c r="SX1206" s="8"/>
      <c r="SY1206" s="8"/>
      <c r="SZ1206" s="8"/>
      <c r="TA1206" s="8"/>
      <c r="TB1206" s="8"/>
      <c r="TC1206" s="8"/>
      <c r="TD1206" s="8"/>
      <c r="TE1206" s="8"/>
      <c r="TF1206" s="8"/>
      <c r="TG1206" s="8"/>
      <c r="TH1206" s="8"/>
      <c r="TI1206" s="8"/>
      <c r="TJ1206" s="8"/>
      <c r="TK1206" s="8"/>
      <c r="TL1206" s="8"/>
      <c r="TM1206" s="8"/>
      <c r="TN1206" s="8"/>
      <c r="TO1206" s="8"/>
      <c r="TP1206" s="8"/>
      <c r="TQ1206" s="8"/>
      <c r="TR1206" s="8"/>
      <c r="TS1206" s="8"/>
      <c r="TT1206" s="8"/>
      <c r="TU1206" s="8"/>
      <c r="TV1206" s="8"/>
      <c r="TW1206" s="8"/>
      <c r="TX1206" s="8"/>
      <c r="TY1206" s="8"/>
      <c r="TZ1206" s="8"/>
      <c r="UA1206" s="8"/>
      <c r="UB1206" s="8"/>
      <c r="UC1206" s="8"/>
      <c r="UD1206" s="8"/>
      <c r="UE1206" s="8"/>
      <c r="UF1206" s="8"/>
      <c r="UG1206" s="8"/>
      <c r="UH1206" s="8"/>
      <c r="UI1206" s="8"/>
      <c r="UJ1206" s="8"/>
      <c r="UK1206" s="8"/>
      <c r="UL1206" s="8"/>
      <c r="UM1206" s="8"/>
      <c r="UN1206" s="8"/>
      <c r="UO1206" s="8"/>
      <c r="UP1206" s="8"/>
      <c r="UQ1206" s="8"/>
      <c r="UR1206" s="8"/>
      <c r="US1206" s="8"/>
      <c r="UT1206" s="8"/>
      <c r="UU1206" s="8"/>
      <c r="UV1206" s="8"/>
      <c r="UW1206" s="8"/>
      <c r="UX1206" s="8"/>
      <c r="UY1206" s="8"/>
      <c r="UZ1206" s="8"/>
      <c r="VA1206" s="8"/>
      <c r="VB1206" s="8"/>
      <c r="VC1206" s="8"/>
      <c r="VD1206" s="8"/>
      <c r="VE1206" s="8"/>
      <c r="VF1206" s="8"/>
    </row>
    <row r="1207" spans="1:578" s="77" customFormat="1" ht="15">
      <c r="A1207" s="52"/>
      <c r="B1207" s="54"/>
      <c r="C1207" s="54"/>
      <c r="D1207" s="54"/>
      <c r="E1207" s="54"/>
      <c r="F1207" s="54"/>
      <c r="G1207" s="55"/>
      <c r="H1207" s="54"/>
      <c r="I1207" s="56"/>
      <c r="J1207" s="76"/>
      <c r="K1207" s="76"/>
      <c r="L1207" s="54"/>
      <c r="M1207" s="54"/>
      <c r="N1207" s="54"/>
      <c r="O1207" s="4"/>
      <c r="P1207" s="60"/>
      <c r="Q1207" s="54"/>
      <c r="R1207" s="54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62"/>
      <c r="AC1207" s="57"/>
      <c r="AD1207" s="57"/>
      <c r="AE1207" s="57"/>
      <c r="AF1207" s="57"/>
      <c r="AG1207" s="57"/>
      <c r="AH1207" s="57"/>
      <c r="AI1207" s="6"/>
      <c r="AJ1207" s="6"/>
      <c r="AK1207" s="6"/>
      <c r="AL1207" s="6"/>
      <c r="AM1207" s="6"/>
      <c r="AN1207" s="6"/>
      <c r="AO1207" s="6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  <c r="IW1207" s="8"/>
      <c r="IX1207" s="8"/>
      <c r="IY1207" s="8"/>
      <c r="IZ1207" s="8"/>
      <c r="JA1207" s="8"/>
      <c r="JB1207" s="8"/>
      <c r="JC1207" s="8"/>
      <c r="JD1207" s="8"/>
      <c r="JE1207" s="8"/>
      <c r="JF1207" s="8"/>
      <c r="JG1207" s="8"/>
      <c r="JH1207" s="8"/>
      <c r="JI1207" s="8"/>
      <c r="JJ1207" s="8"/>
      <c r="JK1207" s="8"/>
      <c r="JL1207" s="8"/>
      <c r="JM1207" s="8"/>
      <c r="JN1207" s="8"/>
      <c r="JO1207" s="8"/>
      <c r="JP1207" s="8"/>
      <c r="JQ1207" s="8"/>
      <c r="JR1207" s="8"/>
      <c r="JS1207" s="8"/>
      <c r="JT1207" s="8"/>
      <c r="JU1207" s="8"/>
      <c r="JV1207" s="8"/>
      <c r="JW1207" s="8"/>
      <c r="JX1207" s="8"/>
      <c r="JY1207" s="8"/>
      <c r="JZ1207" s="8"/>
      <c r="KA1207" s="8"/>
      <c r="KB1207" s="8"/>
      <c r="KC1207" s="8"/>
      <c r="KD1207" s="8"/>
      <c r="KE1207" s="8"/>
      <c r="KF1207" s="8"/>
      <c r="KG1207" s="8"/>
      <c r="KH1207" s="8"/>
      <c r="KI1207" s="8"/>
      <c r="KJ1207" s="8"/>
      <c r="KK1207" s="8"/>
      <c r="KL1207" s="8"/>
      <c r="KM1207" s="8"/>
      <c r="KN1207" s="8"/>
      <c r="KO1207" s="8"/>
      <c r="KP1207" s="8"/>
      <c r="KQ1207" s="8"/>
      <c r="KR1207" s="8"/>
      <c r="KS1207" s="8"/>
      <c r="KT1207" s="8"/>
      <c r="KU1207" s="8"/>
      <c r="KV1207" s="8"/>
      <c r="KW1207" s="8"/>
      <c r="KX1207" s="8"/>
      <c r="KY1207" s="8"/>
      <c r="KZ1207" s="8"/>
      <c r="LA1207" s="8"/>
      <c r="LB1207" s="8"/>
      <c r="LC1207" s="8"/>
      <c r="LD1207" s="8"/>
      <c r="LE1207" s="8"/>
      <c r="LF1207" s="8"/>
      <c r="LG1207" s="8"/>
      <c r="LH1207" s="8"/>
      <c r="LI1207" s="8"/>
      <c r="LJ1207" s="8"/>
      <c r="LK1207" s="8"/>
      <c r="LL1207" s="8"/>
      <c r="LM1207" s="8"/>
      <c r="LN1207" s="8"/>
      <c r="LO1207" s="8"/>
      <c r="LP1207" s="8"/>
      <c r="LQ1207" s="8"/>
      <c r="LR1207" s="8"/>
      <c r="LS1207" s="8"/>
      <c r="LT1207" s="8"/>
      <c r="LU1207" s="8"/>
      <c r="LV1207" s="8"/>
      <c r="LW1207" s="8"/>
      <c r="LX1207" s="8"/>
      <c r="LY1207" s="8"/>
      <c r="LZ1207" s="8"/>
      <c r="MA1207" s="8"/>
      <c r="MB1207" s="8"/>
      <c r="MC1207" s="8"/>
      <c r="MD1207" s="8"/>
      <c r="ME1207" s="8"/>
      <c r="MF1207" s="8"/>
      <c r="MG1207" s="8"/>
      <c r="MH1207" s="8"/>
      <c r="MI1207" s="8"/>
      <c r="MJ1207" s="8"/>
      <c r="MK1207" s="8"/>
      <c r="ML1207" s="8"/>
      <c r="MM1207" s="8"/>
      <c r="MN1207" s="8"/>
      <c r="MO1207" s="8"/>
      <c r="MP1207" s="8"/>
      <c r="MQ1207" s="8"/>
      <c r="MR1207" s="8"/>
      <c r="MS1207" s="8"/>
      <c r="MT1207" s="8"/>
      <c r="MU1207" s="8"/>
      <c r="MV1207" s="8"/>
      <c r="MW1207" s="8"/>
      <c r="MX1207" s="8"/>
      <c r="MY1207" s="8"/>
      <c r="MZ1207" s="8"/>
      <c r="NA1207" s="8"/>
      <c r="NB1207" s="8"/>
      <c r="NC1207" s="8"/>
      <c r="ND1207" s="8"/>
      <c r="NE1207" s="8"/>
      <c r="NF1207" s="8"/>
      <c r="NG1207" s="8"/>
      <c r="NH1207" s="8"/>
      <c r="NI1207" s="8"/>
      <c r="NJ1207" s="8"/>
      <c r="NK1207" s="8"/>
      <c r="NL1207" s="8"/>
      <c r="NM1207" s="8"/>
      <c r="NN1207" s="8"/>
      <c r="NO1207" s="8"/>
      <c r="NP1207" s="8"/>
      <c r="NQ1207" s="8"/>
      <c r="NR1207" s="8"/>
      <c r="NS1207" s="8"/>
      <c r="NT1207" s="8"/>
      <c r="NU1207" s="8"/>
      <c r="NV1207" s="8"/>
      <c r="NW1207" s="8"/>
      <c r="NX1207" s="8"/>
      <c r="NY1207" s="8"/>
      <c r="NZ1207" s="8"/>
      <c r="OA1207" s="8"/>
      <c r="OB1207" s="8"/>
      <c r="OC1207" s="8"/>
      <c r="OD1207" s="8"/>
      <c r="OE1207" s="8"/>
      <c r="OF1207" s="8"/>
      <c r="OG1207" s="8"/>
      <c r="OH1207" s="8"/>
      <c r="OI1207" s="8"/>
      <c r="OJ1207" s="8"/>
      <c r="OK1207" s="8"/>
      <c r="OL1207" s="8"/>
      <c r="OM1207" s="8"/>
      <c r="ON1207" s="8"/>
      <c r="OO1207" s="8"/>
      <c r="OP1207" s="8"/>
      <c r="OQ1207" s="8"/>
      <c r="OR1207" s="8"/>
      <c r="OS1207" s="8"/>
      <c r="OT1207" s="8"/>
      <c r="OU1207" s="8"/>
      <c r="OV1207" s="8"/>
      <c r="OW1207" s="8"/>
      <c r="OX1207" s="8"/>
      <c r="OY1207" s="8"/>
      <c r="OZ1207" s="8"/>
      <c r="PA1207" s="8"/>
      <c r="PB1207" s="8"/>
      <c r="PC1207" s="8"/>
      <c r="PD1207" s="8"/>
      <c r="PE1207" s="8"/>
      <c r="PF1207" s="8"/>
      <c r="PG1207" s="8"/>
      <c r="PH1207" s="8"/>
      <c r="PI1207" s="8"/>
      <c r="PJ1207" s="8"/>
      <c r="PK1207" s="8"/>
      <c r="PL1207" s="8"/>
      <c r="PM1207" s="8"/>
      <c r="PN1207" s="8"/>
      <c r="PO1207" s="8"/>
      <c r="PP1207" s="8"/>
      <c r="PQ1207" s="8"/>
      <c r="PR1207" s="8"/>
      <c r="PS1207" s="8"/>
      <c r="PT1207" s="8"/>
      <c r="PU1207" s="8"/>
      <c r="PV1207" s="8"/>
      <c r="PW1207" s="8"/>
      <c r="PX1207" s="8"/>
      <c r="PY1207" s="8"/>
      <c r="PZ1207" s="8"/>
      <c r="QA1207" s="8"/>
      <c r="QB1207" s="8"/>
      <c r="QC1207" s="8"/>
      <c r="QD1207" s="8"/>
      <c r="QE1207" s="8"/>
      <c r="QF1207" s="8"/>
      <c r="QG1207" s="8"/>
      <c r="QH1207" s="8"/>
      <c r="QI1207" s="8"/>
      <c r="QJ1207" s="8"/>
      <c r="QK1207" s="8"/>
      <c r="QL1207" s="8"/>
      <c r="QM1207" s="8"/>
      <c r="QN1207" s="8"/>
      <c r="QO1207" s="8"/>
      <c r="QP1207" s="8"/>
      <c r="QQ1207" s="8"/>
      <c r="QR1207" s="8"/>
      <c r="QS1207" s="8"/>
      <c r="QT1207" s="8"/>
      <c r="QU1207" s="8"/>
      <c r="QV1207" s="8"/>
      <c r="QW1207" s="8"/>
      <c r="QX1207" s="8"/>
      <c r="QY1207" s="8"/>
      <c r="QZ1207" s="8"/>
      <c r="RA1207" s="8"/>
      <c r="RB1207" s="8"/>
      <c r="RC1207" s="8"/>
      <c r="RD1207" s="8"/>
      <c r="RE1207" s="8"/>
      <c r="RF1207" s="8"/>
      <c r="RG1207" s="8"/>
      <c r="RH1207" s="8"/>
      <c r="RI1207" s="8"/>
      <c r="RJ1207" s="8"/>
      <c r="RK1207" s="8"/>
      <c r="RL1207" s="8"/>
      <c r="RM1207" s="8"/>
      <c r="RN1207" s="8"/>
      <c r="RO1207" s="8"/>
      <c r="RP1207" s="8"/>
      <c r="RQ1207" s="8"/>
      <c r="RR1207" s="8"/>
      <c r="RS1207" s="8"/>
      <c r="RT1207" s="8"/>
      <c r="RU1207" s="8"/>
      <c r="RV1207" s="8"/>
      <c r="RW1207" s="8"/>
      <c r="RX1207" s="8"/>
      <c r="RY1207" s="8"/>
      <c r="RZ1207" s="8"/>
      <c r="SA1207" s="8"/>
      <c r="SB1207" s="8"/>
      <c r="SC1207" s="8"/>
      <c r="SD1207" s="8"/>
      <c r="SE1207" s="8"/>
      <c r="SF1207" s="8"/>
      <c r="SG1207" s="8"/>
      <c r="SH1207" s="8"/>
      <c r="SI1207" s="8"/>
      <c r="SJ1207" s="8"/>
      <c r="SK1207" s="8"/>
      <c r="SL1207" s="8"/>
      <c r="SM1207" s="8"/>
      <c r="SN1207" s="8"/>
      <c r="SO1207" s="8"/>
      <c r="SP1207" s="8"/>
      <c r="SQ1207" s="8"/>
      <c r="SR1207" s="8"/>
      <c r="SS1207" s="8"/>
      <c r="ST1207" s="8"/>
      <c r="SU1207" s="8"/>
      <c r="SV1207" s="8"/>
      <c r="SW1207" s="8"/>
      <c r="SX1207" s="8"/>
      <c r="SY1207" s="8"/>
      <c r="SZ1207" s="8"/>
      <c r="TA1207" s="8"/>
      <c r="TB1207" s="8"/>
      <c r="TC1207" s="8"/>
      <c r="TD1207" s="8"/>
      <c r="TE1207" s="8"/>
      <c r="TF1207" s="8"/>
      <c r="TG1207" s="8"/>
      <c r="TH1207" s="8"/>
      <c r="TI1207" s="8"/>
      <c r="TJ1207" s="8"/>
      <c r="TK1207" s="8"/>
      <c r="TL1207" s="8"/>
      <c r="TM1207" s="8"/>
      <c r="TN1207" s="8"/>
      <c r="TO1207" s="8"/>
      <c r="TP1207" s="8"/>
      <c r="TQ1207" s="8"/>
      <c r="TR1207" s="8"/>
      <c r="TS1207" s="8"/>
      <c r="TT1207" s="8"/>
      <c r="TU1207" s="8"/>
      <c r="TV1207" s="8"/>
      <c r="TW1207" s="8"/>
      <c r="TX1207" s="8"/>
      <c r="TY1207" s="8"/>
      <c r="TZ1207" s="8"/>
      <c r="UA1207" s="8"/>
      <c r="UB1207" s="8"/>
      <c r="UC1207" s="8"/>
      <c r="UD1207" s="8"/>
      <c r="UE1207" s="8"/>
      <c r="UF1207" s="8"/>
      <c r="UG1207" s="8"/>
      <c r="UH1207" s="8"/>
      <c r="UI1207" s="8"/>
      <c r="UJ1207" s="8"/>
      <c r="UK1207" s="8"/>
      <c r="UL1207" s="8"/>
      <c r="UM1207" s="8"/>
      <c r="UN1207" s="8"/>
      <c r="UO1207" s="8"/>
      <c r="UP1207" s="8"/>
      <c r="UQ1207" s="8"/>
      <c r="UR1207" s="8"/>
      <c r="US1207" s="8"/>
      <c r="UT1207" s="8"/>
      <c r="UU1207" s="8"/>
      <c r="UV1207" s="8"/>
      <c r="UW1207" s="8"/>
      <c r="UX1207" s="8"/>
      <c r="UY1207" s="8"/>
      <c r="UZ1207" s="8"/>
      <c r="VA1207" s="8"/>
      <c r="VB1207" s="8"/>
      <c r="VC1207" s="8"/>
      <c r="VD1207" s="8"/>
      <c r="VE1207" s="8"/>
      <c r="VF1207" s="8"/>
    </row>
    <row r="1208" spans="1:578" s="77" customFormat="1" ht="15">
      <c r="A1208" s="52"/>
      <c r="B1208" s="54"/>
      <c r="C1208" s="54"/>
      <c r="D1208" s="54"/>
      <c r="E1208" s="54"/>
      <c r="F1208" s="54"/>
      <c r="G1208" s="55"/>
      <c r="H1208" s="54"/>
      <c r="I1208" s="56"/>
      <c r="J1208" s="76"/>
      <c r="K1208" s="76"/>
      <c r="L1208" s="54"/>
      <c r="M1208" s="54"/>
      <c r="N1208" s="54"/>
      <c r="O1208" s="4"/>
      <c r="P1208" s="60"/>
      <c r="Q1208" s="54"/>
      <c r="R1208" s="54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62"/>
      <c r="AC1208" s="57"/>
      <c r="AD1208" s="57"/>
      <c r="AE1208" s="57"/>
      <c r="AF1208" s="57"/>
      <c r="AG1208" s="57"/>
      <c r="AH1208" s="57"/>
      <c r="AI1208" s="6"/>
      <c r="AJ1208" s="6"/>
      <c r="AK1208" s="6"/>
      <c r="AL1208" s="6"/>
      <c r="AM1208" s="6"/>
      <c r="AN1208" s="6"/>
      <c r="AO1208" s="6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  <c r="IW1208" s="8"/>
      <c r="IX1208" s="8"/>
      <c r="IY1208" s="8"/>
      <c r="IZ1208" s="8"/>
      <c r="JA1208" s="8"/>
      <c r="JB1208" s="8"/>
      <c r="JC1208" s="8"/>
      <c r="JD1208" s="8"/>
      <c r="JE1208" s="8"/>
      <c r="JF1208" s="8"/>
      <c r="JG1208" s="8"/>
      <c r="JH1208" s="8"/>
      <c r="JI1208" s="8"/>
      <c r="JJ1208" s="8"/>
      <c r="JK1208" s="8"/>
      <c r="JL1208" s="8"/>
      <c r="JM1208" s="8"/>
      <c r="JN1208" s="8"/>
      <c r="JO1208" s="8"/>
      <c r="JP1208" s="8"/>
      <c r="JQ1208" s="8"/>
      <c r="JR1208" s="8"/>
      <c r="JS1208" s="8"/>
      <c r="JT1208" s="8"/>
      <c r="JU1208" s="8"/>
      <c r="JV1208" s="8"/>
      <c r="JW1208" s="8"/>
      <c r="JX1208" s="8"/>
      <c r="JY1208" s="8"/>
      <c r="JZ1208" s="8"/>
      <c r="KA1208" s="8"/>
      <c r="KB1208" s="8"/>
      <c r="KC1208" s="8"/>
      <c r="KD1208" s="8"/>
      <c r="KE1208" s="8"/>
      <c r="KF1208" s="8"/>
      <c r="KG1208" s="8"/>
      <c r="KH1208" s="8"/>
      <c r="KI1208" s="8"/>
      <c r="KJ1208" s="8"/>
      <c r="KK1208" s="8"/>
      <c r="KL1208" s="8"/>
      <c r="KM1208" s="8"/>
      <c r="KN1208" s="8"/>
      <c r="KO1208" s="8"/>
      <c r="KP1208" s="8"/>
      <c r="KQ1208" s="8"/>
      <c r="KR1208" s="8"/>
      <c r="KS1208" s="8"/>
      <c r="KT1208" s="8"/>
      <c r="KU1208" s="8"/>
      <c r="KV1208" s="8"/>
      <c r="KW1208" s="8"/>
      <c r="KX1208" s="8"/>
      <c r="KY1208" s="8"/>
      <c r="KZ1208" s="8"/>
      <c r="LA1208" s="8"/>
      <c r="LB1208" s="8"/>
      <c r="LC1208" s="8"/>
      <c r="LD1208" s="8"/>
      <c r="LE1208" s="8"/>
      <c r="LF1208" s="8"/>
      <c r="LG1208" s="8"/>
      <c r="LH1208" s="8"/>
      <c r="LI1208" s="8"/>
      <c r="LJ1208" s="8"/>
      <c r="LK1208" s="8"/>
      <c r="LL1208" s="8"/>
      <c r="LM1208" s="8"/>
      <c r="LN1208" s="8"/>
      <c r="LO1208" s="8"/>
      <c r="LP1208" s="8"/>
      <c r="LQ1208" s="8"/>
      <c r="LR1208" s="8"/>
      <c r="LS1208" s="8"/>
      <c r="LT1208" s="8"/>
      <c r="LU1208" s="8"/>
      <c r="LV1208" s="8"/>
      <c r="LW1208" s="8"/>
      <c r="LX1208" s="8"/>
      <c r="LY1208" s="8"/>
      <c r="LZ1208" s="8"/>
      <c r="MA1208" s="8"/>
      <c r="MB1208" s="8"/>
      <c r="MC1208" s="8"/>
      <c r="MD1208" s="8"/>
      <c r="ME1208" s="8"/>
      <c r="MF1208" s="8"/>
      <c r="MG1208" s="8"/>
      <c r="MH1208" s="8"/>
      <c r="MI1208" s="8"/>
      <c r="MJ1208" s="8"/>
      <c r="MK1208" s="8"/>
      <c r="ML1208" s="8"/>
      <c r="MM1208" s="8"/>
      <c r="MN1208" s="8"/>
      <c r="MO1208" s="8"/>
      <c r="MP1208" s="8"/>
      <c r="MQ1208" s="8"/>
      <c r="MR1208" s="8"/>
      <c r="MS1208" s="8"/>
      <c r="MT1208" s="8"/>
      <c r="MU1208" s="8"/>
      <c r="MV1208" s="8"/>
      <c r="MW1208" s="8"/>
      <c r="MX1208" s="8"/>
      <c r="MY1208" s="8"/>
      <c r="MZ1208" s="8"/>
      <c r="NA1208" s="8"/>
      <c r="NB1208" s="8"/>
      <c r="NC1208" s="8"/>
      <c r="ND1208" s="8"/>
      <c r="NE1208" s="8"/>
      <c r="NF1208" s="8"/>
      <c r="NG1208" s="8"/>
      <c r="NH1208" s="8"/>
      <c r="NI1208" s="8"/>
      <c r="NJ1208" s="8"/>
      <c r="NK1208" s="8"/>
      <c r="NL1208" s="8"/>
      <c r="NM1208" s="8"/>
      <c r="NN1208" s="8"/>
      <c r="NO1208" s="8"/>
      <c r="NP1208" s="8"/>
      <c r="NQ1208" s="8"/>
      <c r="NR1208" s="8"/>
      <c r="NS1208" s="8"/>
      <c r="NT1208" s="8"/>
      <c r="NU1208" s="8"/>
      <c r="NV1208" s="8"/>
      <c r="NW1208" s="8"/>
      <c r="NX1208" s="8"/>
      <c r="NY1208" s="8"/>
      <c r="NZ1208" s="8"/>
      <c r="OA1208" s="8"/>
      <c r="OB1208" s="8"/>
      <c r="OC1208" s="8"/>
      <c r="OD1208" s="8"/>
      <c r="OE1208" s="8"/>
      <c r="OF1208" s="8"/>
      <c r="OG1208" s="8"/>
      <c r="OH1208" s="8"/>
      <c r="OI1208" s="8"/>
      <c r="OJ1208" s="8"/>
      <c r="OK1208" s="8"/>
      <c r="OL1208" s="8"/>
      <c r="OM1208" s="8"/>
      <c r="ON1208" s="8"/>
      <c r="OO1208" s="8"/>
      <c r="OP1208" s="8"/>
      <c r="OQ1208" s="8"/>
      <c r="OR1208" s="8"/>
      <c r="OS1208" s="8"/>
      <c r="OT1208" s="8"/>
      <c r="OU1208" s="8"/>
      <c r="OV1208" s="8"/>
      <c r="OW1208" s="8"/>
      <c r="OX1208" s="8"/>
      <c r="OY1208" s="8"/>
      <c r="OZ1208" s="8"/>
      <c r="PA1208" s="8"/>
      <c r="PB1208" s="8"/>
      <c r="PC1208" s="8"/>
      <c r="PD1208" s="8"/>
      <c r="PE1208" s="8"/>
      <c r="PF1208" s="8"/>
      <c r="PG1208" s="8"/>
      <c r="PH1208" s="8"/>
      <c r="PI1208" s="8"/>
      <c r="PJ1208" s="8"/>
      <c r="PK1208" s="8"/>
      <c r="PL1208" s="8"/>
      <c r="PM1208" s="8"/>
      <c r="PN1208" s="8"/>
      <c r="PO1208" s="8"/>
      <c r="PP1208" s="8"/>
      <c r="PQ1208" s="8"/>
      <c r="PR1208" s="8"/>
      <c r="PS1208" s="8"/>
      <c r="PT1208" s="8"/>
      <c r="PU1208" s="8"/>
      <c r="PV1208" s="8"/>
      <c r="PW1208" s="8"/>
      <c r="PX1208" s="8"/>
      <c r="PY1208" s="8"/>
      <c r="PZ1208" s="8"/>
      <c r="QA1208" s="8"/>
      <c r="QB1208" s="8"/>
      <c r="QC1208" s="8"/>
      <c r="QD1208" s="8"/>
      <c r="QE1208" s="8"/>
      <c r="QF1208" s="8"/>
      <c r="QG1208" s="8"/>
      <c r="QH1208" s="8"/>
      <c r="QI1208" s="8"/>
      <c r="QJ1208" s="8"/>
      <c r="QK1208" s="8"/>
      <c r="QL1208" s="8"/>
      <c r="QM1208" s="8"/>
      <c r="QN1208" s="8"/>
      <c r="QO1208" s="8"/>
      <c r="QP1208" s="8"/>
      <c r="QQ1208" s="8"/>
      <c r="QR1208" s="8"/>
      <c r="QS1208" s="8"/>
      <c r="QT1208" s="8"/>
      <c r="QU1208" s="8"/>
      <c r="QV1208" s="8"/>
      <c r="QW1208" s="8"/>
      <c r="QX1208" s="8"/>
      <c r="QY1208" s="8"/>
      <c r="QZ1208" s="8"/>
      <c r="RA1208" s="8"/>
      <c r="RB1208" s="8"/>
      <c r="RC1208" s="8"/>
      <c r="RD1208" s="8"/>
      <c r="RE1208" s="8"/>
      <c r="RF1208" s="8"/>
      <c r="RG1208" s="8"/>
      <c r="RH1208" s="8"/>
      <c r="RI1208" s="8"/>
      <c r="RJ1208" s="8"/>
      <c r="RK1208" s="8"/>
      <c r="RL1208" s="8"/>
      <c r="RM1208" s="8"/>
      <c r="RN1208" s="8"/>
      <c r="RO1208" s="8"/>
      <c r="RP1208" s="8"/>
      <c r="RQ1208" s="8"/>
      <c r="RR1208" s="8"/>
      <c r="RS1208" s="8"/>
      <c r="RT1208" s="8"/>
      <c r="RU1208" s="8"/>
      <c r="RV1208" s="8"/>
      <c r="RW1208" s="8"/>
      <c r="RX1208" s="8"/>
      <c r="RY1208" s="8"/>
      <c r="RZ1208" s="8"/>
      <c r="SA1208" s="8"/>
      <c r="SB1208" s="8"/>
      <c r="SC1208" s="8"/>
      <c r="SD1208" s="8"/>
      <c r="SE1208" s="8"/>
      <c r="SF1208" s="8"/>
      <c r="SG1208" s="8"/>
      <c r="SH1208" s="8"/>
      <c r="SI1208" s="8"/>
      <c r="SJ1208" s="8"/>
      <c r="SK1208" s="8"/>
      <c r="SL1208" s="8"/>
      <c r="SM1208" s="8"/>
      <c r="SN1208" s="8"/>
      <c r="SO1208" s="8"/>
      <c r="SP1208" s="8"/>
      <c r="SQ1208" s="8"/>
      <c r="SR1208" s="8"/>
      <c r="SS1208" s="8"/>
      <c r="ST1208" s="8"/>
      <c r="SU1208" s="8"/>
      <c r="SV1208" s="8"/>
      <c r="SW1208" s="8"/>
      <c r="SX1208" s="8"/>
      <c r="SY1208" s="8"/>
      <c r="SZ1208" s="8"/>
      <c r="TA1208" s="8"/>
      <c r="TB1208" s="8"/>
      <c r="TC1208" s="8"/>
      <c r="TD1208" s="8"/>
      <c r="TE1208" s="8"/>
      <c r="TF1208" s="8"/>
      <c r="TG1208" s="8"/>
      <c r="TH1208" s="8"/>
      <c r="TI1208" s="8"/>
      <c r="TJ1208" s="8"/>
      <c r="TK1208" s="8"/>
      <c r="TL1208" s="8"/>
      <c r="TM1208" s="8"/>
      <c r="TN1208" s="8"/>
      <c r="TO1208" s="8"/>
      <c r="TP1208" s="8"/>
      <c r="TQ1208" s="8"/>
      <c r="TR1208" s="8"/>
      <c r="TS1208" s="8"/>
      <c r="TT1208" s="8"/>
      <c r="TU1208" s="8"/>
      <c r="TV1208" s="8"/>
      <c r="TW1208" s="8"/>
      <c r="TX1208" s="8"/>
      <c r="TY1208" s="8"/>
      <c r="TZ1208" s="8"/>
      <c r="UA1208" s="8"/>
      <c r="UB1208" s="8"/>
      <c r="UC1208" s="8"/>
      <c r="UD1208" s="8"/>
      <c r="UE1208" s="8"/>
      <c r="UF1208" s="8"/>
      <c r="UG1208" s="8"/>
      <c r="UH1208" s="8"/>
      <c r="UI1208" s="8"/>
      <c r="UJ1208" s="8"/>
      <c r="UK1208" s="8"/>
      <c r="UL1208" s="8"/>
      <c r="UM1208" s="8"/>
      <c r="UN1208" s="8"/>
      <c r="UO1208" s="8"/>
      <c r="UP1208" s="8"/>
      <c r="UQ1208" s="8"/>
      <c r="UR1208" s="8"/>
      <c r="US1208" s="8"/>
      <c r="UT1208" s="8"/>
      <c r="UU1208" s="8"/>
      <c r="UV1208" s="8"/>
      <c r="UW1208" s="8"/>
      <c r="UX1208" s="8"/>
      <c r="UY1208" s="8"/>
      <c r="UZ1208" s="8"/>
      <c r="VA1208" s="8"/>
      <c r="VB1208" s="8"/>
      <c r="VC1208" s="8"/>
      <c r="VD1208" s="8"/>
      <c r="VE1208" s="8"/>
      <c r="VF1208" s="8"/>
    </row>
    <row r="1209" spans="1:578" s="77" customFormat="1" ht="15">
      <c r="A1209" s="52"/>
      <c r="B1209" s="54"/>
      <c r="C1209" s="54"/>
      <c r="D1209" s="54"/>
      <c r="E1209" s="54"/>
      <c r="F1209" s="54"/>
      <c r="G1209" s="55"/>
      <c r="H1209" s="54"/>
      <c r="I1209" s="56"/>
      <c r="J1209" s="76"/>
      <c r="K1209" s="76"/>
      <c r="L1209" s="54"/>
      <c r="M1209" s="54"/>
      <c r="N1209" s="54"/>
      <c r="O1209" s="4"/>
      <c r="P1209" s="60"/>
      <c r="Q1209" s="54"/>
      <c r="R1209" s="54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62"/>
      <c r="AC1209" s="57"/>
      <c r="AD1209" s="57"/>
      <c r="AE1209" s="57"/>
      <c r="AF1209" s="57"/>
      <c r="AG1209" s="57"/>
      <c r="AH1209" s="57"/>
      <c r="AI1209" s="6"/>
      <c r="AJ1209" s="6"/>
      <c r="AK1209" s="6"/>
      <c r="AL1209" s="6"/>
      <c r="AM1209" s="6"/>
      <c r="AN1209" s="6"/>
      <c r="AO1209" s="6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  <c r="IW1209" s="8"/>
      <c r="IX1209" s="8"/>
      <c r="IY1209" s="8"/>
      <c r="IZ1209" s="8"/>
      <c r="JA1209" s="8"/>
      <c r="JB1209" s="8"/>
      <c r="JC1209" s="8"/>
      <c r="JD1209" s="8"/>
      <c r="JE1209" s="8"/>
      <c r="JF1209" s="8"/>
      <c r="JG1209" s="8"/>
      <c r="JH1209" s="8"/>
      <c r="JI1209" s="8"/>
      <c r="JJ1209" s="8"/>
      <c r="JK1209" s="8"/>
      <c r="JL1209" s="8"/>
      <c r="JM1209" s="8"/>
      <c r="JN1209" s="8"/>
      <c r="JO1209" s="8"/>
      <c r="JP1209" s="8"/>
      <c r="JQ1209" s="8"/>
      <c r="JR1209" s="8"/>
      <c r="JS1209" s="8"/>
      <c r="JT1209" s="8"/>
      <c r="JU1209" s="8"/>
      <c r="JV1209" s="8"/>
      <c r="JW1209" s="8"/>
      <c r="JX1209" s="8"/>
      <c r="JY1209" s="8"/>
      <c r="JZ1209" s="8"/>
      <c r="KA1209" s="8"/>
      <c r="KB1209" s="8"/>
      <c r="KC1209" s="8"/>
      <c r="KD1209" s="8"/>
      <c r="KE1209" s="8"/>
      <c r="KF1209" s="8"/>
      <c r="KG1209" s="8"/>
      <c r="KH1209" s="8"/>
      <c r="KI1209" s="8"/>
      <c r="KJ1209" s="8"/>
      <c r="KK1209" s="8"/>
      <c r="KL1209" s="8"/>
      <c r="KM1209" s="8"/>
      <c r="KN1209" s="8"/>
      <c r="KO1209" s="8"/>
      <c r="KP1209" s="8"/>
      <c r="KQ1209" s="8"/>
      <c r="KR1209" s="8"/>
      <c r="KS1209" s="8"/>
      <c r="KT1209" s="8"/>
      <c r="KU1209" s="8"/>
      <c r="KV1209" s="8"/>
      <c r="KW1209" s="8"/>
      <c r="KX1209" s="8"/>
      <c r="KY1209" s="8"/>
      <c r="KZ1209" s="8"/>
      <c r="LA1209" s="8"/>
      <c r="LB1209" s="8"/>
      <c r="LC1209" s="8"/>
      <c r="LD1209" s="8"/>
      <c r="LE1209" s="8"/>
      <c r="LF1209" s="8"/>
      <c r="LG1209" s="8"/>
      <c r="LH1209" s="8"/>
      <c r="LI1209" s="8"/>
      <c r="LJ1209" s="8"/>
      <c r="LK1209" s="8"/>
      <c r="LL1209" s="8"/>
      <c r="LM1209" s="8"/>
      <c r="LN1209" s="8"/>
      <c r="LO1209" s="8"/>
      <c r="LP1209" s="8"/>
      <c r="LQ1209" s="8"/>
      <c r="LR1209" s="8"/>
      <c r="LS1209" s="8"/>
      <c r="LT1209" s="8"/>
      <c r="LU1209" s="8"/>
      <c r="LV1209" s="8"/>
      <c r="LW1209" s="8"/>
      <c r="LX1209" s="8"/>
      <c r="LY1209" s="8"/>
      <c r="LZ1209" s="8"/>
      <c r="MA1209" s="8"/>
      <c r="MB1209" s="8"/>
      <c r="MC1209" s="8"/>
      <c r="MD1209" s="8"/>
      <c r="ME1209" s="8"/>
      <c r="MF1209" s="8"/>
      <c r="MG1209" s="8"/>
      <c r="MH1209" s="8"/>
      <c r="MI1209" s="8"/>
      <c r="MJ1209" s="8"/>
      <c r="MK1209" s="8"/>
      <c r="ML1209" s="8"/>
      <c r="MM1209" s="8"/>
      <c r="MN1209" s="8"/>
      <c r="MO1209" s="8"/>
      <c r="MP1209" s="8"/>
      <c r="MQ1209" s="8"/>
      <c r="MR1209" s="8"/>
      <c r="MS1209" s="8"/>
      <c r="MT1209" s="8"/>
      <c r="MU1209" s="8"/>
      <c r="MV1209" s="8"/>
      <c r="MW1209" s="8"/>
      <c r="MX1209" s="8"/>
      <c r="MY1209" s="8"/>
      <c r="MZ1209" s="8"/>
      <c r="NA1209" s="8"/>
      <c r="NB1209" s="8"/>
      <c r="NC1209" s="8"/>
      <c r="ND1209" s="8"/>
      <c r="NE1209" s="8"/>
      <c r="NF1209" s="8"/>
      <c r="NG1209" s="8"/>
      <c r="NH1209" s="8"/>
      <c r="NI1209" s="8"/>
      <c r="NJ1209" s="8"/>
      <c r="NK1209" s="8"/>
      <c r="NL1209" s="8"/>
      <c r="NM1209" s="8"/>
      <c r="NN1209" s="8"/>
      <c r="NO1209" s="8"/>
      <c r="NP1209" s="8"/>
      <c r="NQ1209" s="8"/>
      <c r="NR1209" s="8"/>
      <c r="NS1209" s="8"/>
      <c r="NT1209" s="8"/>
      <c r="NU1209" s="8"/>
      <c r="NV1209" s="8"/>
      <c r="NW1209" s="8"/>
      <c r="NX1209" s="8"/>
      <c r="NY1209" s="8"/>
      <c r="NZ1209" s="8"/>
      <c r="OA1209" s="8"/>
      <c r="OB1209" s="8"/>
      <c r="OC1209" s="8"/>
      <c r="OD1209" s="8"/>
      <c r="OE1209" s="8"/>
      <c r="OF1209" s="8"/>
      <c r="OG1209" s="8"/>
      <c r="OH1209" s="8"/>
      <c r="OI1209" s="8"/>
      <c r="OJ1209" s="8"/>
      <c r="OK1209" s="8"/>
      <c r="OL1209" s="8"/>
      <c r="OM1209" s="8"/>
      <c r="ON1209" s="8"/>
      <c r="OO1209" s="8"/>
      <c r="OP1209" s="8"/>
      <c r="OQ1209" s="8"/>
      <c r="OR1209" s="8"/>
      <c r="OS1209" s="8"/>
      <c r="OT1209" s="8"/>
      <c r="OU1209" s="8"/>
      <c r="OV1209" s="8"/>
      <c r="OW1209" s="8"/>
      <c r="OX1209" s="8"/>
      <c r="OY1209" s="8"/>
      <c r="OZ1209" s="8"/>
      <c r="PA1209" s="8"/>
      <c r="PB1209" s="8"/>
      <c r="PC1209" s="8"/>
      <c r="PD1209" s="8"/>
      <c r="PE1209" s="8"/>
      <c r="PF1209" s="8"/>
      <c r="PG1209" s="8"/>
      <c r="PH1209" s="8"/>
      <c r="PI1209" s="8"/>
      <c r="PJ1209" s="8"/>
      <c r="PK1209" s="8"/>
      <c r="PL1209" s="8"/>
      <c r="PM1209" s="8"/>
      <c r="PN1209" s="8"/>
      <c r="PO1209" s="8"/>
      <c r="PP1209" s="8"/>
      <c r="PQ1209" s="8"/>
      <c r="PR1209" s="8"/>
      <c r="PS1209" s="8"/>
      <c r="PT1209" s="8"/>
      <c r="PU1209" s="8"/>
      <c r="PV1209" s="8"/>
      <c r="PW1209" s="8"/>
      <c r="PX1209" s="8"/>
      <c r="PY1209" s="8"/>
      <c r="PZ1209" s="8"/>
      <c r="QA1209" s="8"/>
      <c r="QB1209" s="8"/>
      <c r="QC1209" s="8"/>
      <c r="QD1209" s="8"/>
      <c r="QE1209" s="8"/>
      <c r="QF1209" s="8"/>
      <c r="QG1209" s="8"/>
      <c r="QH1209" s="8"/>
      <c r="QI1209" s="8"/>
      <c r="QJ1209" s="8"/>
      <c r="QK1209" s="8"/>
      <c r="QL1209" s="8"/>
      <c r="QM1209" s="8"/>
      <c r="QN1209" s="8"/>
      <c r="QO1209" s="8"/>
      <c r="QP1209" s="8"/>
      <c r="QQ1209" s="8"/>
      <c r="QR1209" s="8"/>
      <c r="QS1209" s="8"/>
      <c r="QT1209" s="8"/>
      <c r="QU1209" s="8"/>
      <c r="QV1209" s="8"/>
      <c r="QW1209" s="8"/>
      <c r="QX1209" s="8"/>
      <c r="QY1209" s="8"/>
      <c r="QZ1209" s="8"/>
      <c r="RA1209" s="8"/>
      <c r="RB1209" s="8"/>
      <c r="RC1209" s="8"/>
      <c r="RD1209" s="8"/>
      <c r="RE1209" s="8"/>
      <c r="RF1209" s="8"/>
      <c r="RG1209" s="8"/>
      <c r="RH1209" s="8"/>
      <c r="RI1209" s="8"/>
      <c r="RJ1209" s="8"/>
      <c r="RK1209" s="8"/>
      <c r="RL1209" s="8"/>
      <c r="RM1209" s="8"/>
      <c r="RN1209" s="8"/>
      <c r="RO1209" s="8"/>
      <c r="RP1209" s="8"/>
      <c r="RQ1209" s="8"/>
      <c r="RR1209" s="8"/>
      <c r="RS1209" s="8"/>
      <c r="RT1209" s="8"/>
      <c r="RU1209" s="8"/>
      <c r="RV1209" s="8"/>
      <c r="RW1209" s="8"/>
      <c r="RX1209" s="8"/>
      <c r="RY1209" s="8"/>
      <c r="RZ1209" s="8"/>
      <c r="SA1209" s="8"/>
      <c r="SB1209" s="8"/>
      <c r="SC1209" s="8"/>
      <c r="SD1209" s="8"/>
      <c r="SE1209" s="8"/>
      <c r="SF1209" s="8"/>
      <c r="SG1209" s="8"/>
      <c r="SH1209" s="8"/>
      <c r="SI1209" s="8"/>
      <c r="SJ1209" s="8"/>
      <c r="SK1209" s="8"/>
      <c r="SL1209" s="8"/>
      <c r="SM1209" s="8"/>
      <c r="SN1209" s="8"/>
      <c r="SO1209" s="8"/>
      <c r="SP1209" s="8"/>
      <c r="SQ1209" s="8"/>
      <c r="SR1209" s="8"/>
      <c r="SS1209" s="8"/>
      <c r="ST1209" s="8"/>
      <c r="SU1209" s="8"/>
      <c r="SV1209" s="8"/>
      <c r="SW1209" s="8"/>
      <c r="SX1209" s="8"/>
      <c r="SY1209" s="8"/>
      <c r="SZ1209" s="8"/>
      <c r="TA1209" s="8"/>
      <c r="TB1209" s="8"/>
      <c r="TC1209" s="8"/>
      <c r="TD1209" s="8"/>
      <c r="TE1209" s="8"/>
      <c r="TF1209" s="8"/>
      <c r="TG1209" s="8"/>
      <c r="TH1209" s="8"/>
      <c r="TI1209" s="8"/>
      <c r="TJ1209" s="8"/>
      <c r="TK1209" s="8"/>
      <c r="TL1209" s="8"/>
      <c r="TM1209" s="8"/>
      <c r="TN1209" s="8"/>
      <c r="TO1209" s="8"/>
      <c r="TP1209" s="8"/>
      <c r="TQ1209" s="8"/>
      <c r="TR1209" s="8"/>
      <c r="TS1209" s="8"/>
      <c r="TT1209" s="8"/>
      <c r="TU1209" s="8"/>
      <c r="TV1209" s="8"/>
      <c r="TW1209" s="8"/>
      <c r="TX1209" s="8"/>
      <c r="TY1209" s="8"/>
      <c r="TZ1209" s="8"/>
      <c r="UA1209" s="8"/>
      <c r="UB1209" s="8"/>
      <c r="UC1209" s="8"/>
      <c r="UD1209" s="8"/>
      <c r="UE1209" s="8"/>
      <c r="UF1209" s="8"/>
      <c r="UG1209" s="8"/>
      <c r="UH1209" s="8"/>
      <c r="UI1209" s="8"/>
      <c r="UJ1209" s="8"/>
      <c r="UK1209" s="8"/>
      <c r="UL1209" s="8"/>
      <c r="UM1209" s="8"/>
      <c r="UN1209" s="8"/>
      <c r="UO1209" s="8"/>
      <c r="UP1209" s="8"/>
      <c r="UQ1209" s="8"/>
      <c r="UR1209" s="8"/>
      <c r="US1209" s="8"/>
      <c r="UT1209" s="8"/>
      <c r="UU1209" s="8"/>
      <c r="UV1209" s="8"/>
      <c r="UW1209" s="8"/>
      <c r="UX1209" s="8"/>
      <c r="UY1209" s="8"/>
      <c r="UZ1209" s="8"/>
      <c r="VA1209" s="8"/>
      <c r="VB1209" s="8"/>
      <c r="VC1209" s="8"/>
      <c r="VD1209" s="8"/>
      <c r="VE1209" s="8"/>
      <c r="VF1209" s="8"/>
    </row>
    <row r="1210" spans="1:578" s="77" customFormat="1" ht="15">
      <c r="A1210" s="52"/>
      <c r="B1210" s="54"/>
      <c r="C1210" s="54"/>
      <c r="D1210" s="54"/>
      <c r="E1210" s="54"/>
      <c r="F1210" s="54"/>
      <c r="G1210" s="55"/>
      <c r="H1210" s="54"/>
      <c r="I1210" s="56"/>
      <c r="J1210" s="76"/>
      <c r="K1210" s="76"/>
      <c r="L1210" s="54"/>
      <c r="M1210" s="54"/>
      <c r="N1210" s="54"/>
      <c r="O1210" s="4"/>
      <c r="P1210" s="60"/>
      <c r="Q1210" s="54"/>
      <c r="R1210" s="54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62"/>
      <c r="AC1210" s="57"/>
      <c r="AD1210" s="57"/>
      <c r="AE1210" s="57"/>
      <c r="AF1210" s="57"/>
      <c r="AG1210" s="57"/>
      <c r="AH1210" s="57"/>
      <c r="AI1210" s="6"/>
      <c r="AJ1210" s="6"/>
      <c r="AK1210" s="6"/>
      <c r="AL1210" s="6"/>
      <c r="AM1210" s="6"/>
      <c r="AN1210" s="6"/>
      <c r="AO1210" s="6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  <c r="IW1210" s="8"/>
      <c r="IX1210" s="8"/>
      <c r="IY1210" s="8"/>
      <c r="IZ1210" s="8"/>
      <c r="JA1210" s="8"/>
      <c r="JB1210" s="8"/>
      <c r="JC1210" s="8"/>
      <c r="JD1210" s="8"/>
      <c r="JE1210" s="8"/>
      <c r="JF1210" s="8"/>
      <c r="JG1210" s="8"/>
      <c r="JH1210" s="8"/>
      <c r="JI1210" s="8"/>
      <c r="JJ1210" s="8"/>
      <c r="JK1210" s="8"/>
      <c r="JL1210" s="8"/>
      <c r="JM1210" s="8"/>
      <c r="JN1210" s="8"/>
      <c r="JO1210" s="8"/>
      <c r="JP1210" s="8"/>
      <c r="JQ1210" s="8"/>
      <c r="JR1210" s="8"/>
      <c r="JS1210" s="8"/>
      <c r="JT1210" s="8"/>
      <c r="JU1210" s="8"/>
      <c r="JV1210" s="8"/>
      <c r="JW1210" s="8"/>
      <c r="JX1210" s="8"/>
      <c r="JY1210" s="8"/>
      <c r="JZ1210" s="8"/>
      <c r="KA1210" s="8"/>
      <c r="KB1210" s="8"/>
      <c r="KC1210" s="8"/>
      <c r="KD1210" s="8"/>
      <c r="KE1210" s="8"/>
      <c r="KF1210" s="8"/>
      <c r="KG1210" s="8"/>
      <c r="KH1210" s="8"/>
      <c r="KI1210" s="8"/>
      <c r="KJ1210" s="8"/>
      <c r="KK1210" s="8"/>
      <c r="KL1210" s="8"/>
      <c r="KM1210" s="8"/>
      <c r="KN1210" s="8"/>
      <c r="KO1210" s="8"/>
      <c r="KP1210" s="8"/>
      <c r="KQ1210" s="8"/>
      <c r="KR1210" s="8"/>
      <c r="KS1210" s="8"/>
      <c r="KT1210" s="8"/>
      <c r="KU1210" s="8"/>
      <c r="KV1210" s="8"/>
      <c r="KW1210" s="8"/>
      <c r="KX1210" s="8"/>
      <c r="KY1210" s="8"/>
      <c r="KZ1210" s="8"/>
      <c r="LA1210" s="8"/>
      <c r="LB1210" s="8"/>
      <c r="LC1210" s="8"/>
      <c r="LD1210" s="8"/>
      <c r="LE1210" s="8"/>
      <c r="LF1210" s="8"/>
      <c r="LG1210" s="8"/>
      <c r="LH1210" s="8"/>
      <c r="LI1210" s="8"/>
      <c r="LJ1210" s="8"/>
      <c r="LK1210" s="8"/>
      <c r="LL1210" s="8"/>
      <c r="LM1210" s="8"/>
      <c r="LN1210" s="8"/>
      <c r="LO1210" s="8"/>
      <c r="LP1210" s="8"/>
      <c r="LQ1210" s="8"/>
      <c r="LR1210" s="8"/>
      <c r="LS1210" s="8"/>
      <c r="LT1210" s="8"/>
      <c r="LU1210" s="8"/>
      <c r="LV1210" s="8"/>
      <c r="LW1210" s="8"/>
      <c r="LX1210" s="8"/>
      <c r="LY1210" s="8"/>
      <c r="LZ1210" s="8"/>
      <c r="MA1210" s="8"/>
      <c r="MB1210" s="8"/>
      <c r="MC1210" s="8"/>
      <c r="MD1210" s="8"/>
      <c r="ME1210" s="8"/>
      <c r="MF1210" s="8"/>
      <c r="MG1210" s="8"/>
      <c r="MH1210" s="8"/>
      <c r="MI1210" s="8"/>
      <c r="MJ1210" s="8"/>
      <c r="MK1210" s="8"/>
      <c r="ML1210" s="8"/>
      <c r="MM1210" s="8"/>
      <c r="MN1210" s="8"/>
      <c r="MO1210" s="8"/>
      <c r="MP1210" s="8"/>
      <c r="MQ1210" s="8"/>
      <c r="MR1210" s="8"/>
      <c r="MS1210" s="8"/>
      <c r="MT1210" s="8"/>
      <c r="MU1210" s="8"/>
      <c r="MV1210" s="8"/>
      <c r="MW1210" s="8"/>
      <c r="MX1210" s="8"/>
      <c r="MY1210" s="8"/>
      <c r="MZ1210" s="8"/>
      <c r="NA1210" s="8"/>
      <c r="NB1210" s="8"/>
      <c r="NC1210" s="8"/>
      <c r="ND1210" s="8"/>
      <c r="NE1210" s="8"/>
      <c r="NF1210" s="8"/>
      <c r="NG1210" s="8"/>
      <c r="NH1210" s="8"/>
      <c r="NI1210" s="8"/>
      <c r="NJ1210" s="8"/>
      <c r="NK1210" s="8"/>
      <c r="NL1210" s="8"/>
      <c r="NM1210" s="8"/>
      <c r="NN1210" s="8"/>
      <c r="NO1210" s="8"/>
      <c r="NP1210" s="8"/>
      <c r="NQ1210" s="8"/>
      <c r="NR1210" s="8"/>
      <c r="NS1210" s="8"/>
      <c r="NT1210" s="8"/>
      <c r="NU1210" s="8"/>
      <c r="NV1210" s="8"/>
      <c r="NW1210" s="8"/>
      <c r="NX1210" s="8"/>
      <c r="NY1210" s="8"/>
      <c r="NZ1210" s="8"/>
      <c r="OA1210" s="8"/>
      <c r="OB1210" s="8"/>
      <c r="OC1210" s="8"/>
      <c r="OD1210" s="8"/>
      <c r="OE1210" s="8"/>
      <c r="OF1210" s="8"/>
      <c r="OG1210" s="8"/>
      <c r="OH1210" s="8"/>
      <c r="OI1210" s="8"/>
      <c r="OJ1210" s="8"/>
      <c r="OK1210" s="8"/>
      <c r="OL1210" s="8"/>
      <c r="OM1210" s="8"/>
      <c r="ON1210" s="8"/>
      <c r="OO1210" s="8"/>
      <c r="OP1210" s="8"/>
      <c r="OQ1210" s="8"/>
      <c r="OR1210" s="8"/>
      <c r="OS1210" s="8"/>
      <c r="OT1210" s="8"/>
      <c r="OU1210" s="8"/>
      <c r="OV1210" s="8"/>
      <c r="OW1210" s="8"/>
      <c r="OX1210" s="8"/>
      <c r="OY1210" s="8"/>
      <c r="OZ1210" s="8"/>
      <c r="PA1210" s="8"/>
      <c r="PB1210" s="8"/>
      <c r="PC1210" s="8"/>
      <c r="PD1210" s="8"/>
      <c r="PE1210" s="8"/>
      <c r="PF1210" s="8"/>
      <c r="PG1210" s="8"/>
      <c r="PH1210" s="8"/>
      <c r="PI1210" s="8"/>
      <c r="PJ1210" s="8"/>
      <c r="PK1210" s="8"/>
      <c r="PL1210" s="8"/>
      <c r="PM1210" s="8"/>
      <c r="PN1210" s="8"/>
      <c r="PO1210" s="8"/>
      <c r="PP1210" s="8"/>
      <c r="PQ1210" s="8"/>
      <c r="PR1210" s="8"/>
      <c r="PS1210" s="8"/>
      <c r="PT1210" s="8"/>
      <c r="PU1210" s="8"/>
      <c r="PV1210" s="8"/>
      <c r="PW1210" s="8"/>
      <c r="PX1210" s="8"/>
      <c r="PY1210" s="8"/>
      <c r="PZ1210" s="8"/>
      <c r="QA1210" s="8"/>
      <c r="QB1210" s="8"/>
      <c r="QC1210" s="8"/>
      <c r="QD1210" s="8"/>
      <c r="QE1210" s="8"/>
      <c r="QF1210" s="8"/>
      <c r="QG1210" s="8"/>
      <c r="QH1210" s="8"/>
      <c r="QI1210" s="8"/>
      <c r="QJ1210" s="8"/>
      <c r="QK1210" s="8"/>
      <c r="QL1210" s="8"/>
      <c r="QM1210" s="8"/>
      <c r="QN1210" s="8"/>
      <c r="QO1210" s="8"/>
      <c r="QP1210" s="8"/>
      <c r="QQ1210" s="8"/>
      <c r="QR1210" s="8"/>
      <c r="QS1210" s="8"/>
      <c r="QT1210" s="8"/>
      <c r="QU1210" s="8"/>
      <c r="QV1210" s="8"/>
      <c r="QW1210" s="8"/>
      <c r="QX1210" s="8"/>
      <c r="QY1210" s="8"/>
      <c r="QZ1210" s="8"/>
      <c r="RA1210" s="8"/>
      <c r="RB1210" s="8"/>
      <c r="RC1210" s="8"/>
      <c r="RD1210" s="8"/>
      <c r="RE1210" s="8"/>
      <c r="RF1210" s="8"/>
      <c r="RG1210" s="8"/>
      <c r="RH1210" s="8"/>
      <c r="RI1210" s="8"/>
      <c r="RJ1210" s="8"/>
      <c r="RK1210" s="8"/>
      <c r="RL1210" s="8"/>
      <c r="RM1210" s="8"/>
      <c r="RN1210" s="8"/>
      <c r="RO1210" s="8"/>
      <c r="RP1210" s="8"/>
      <c r="RQ1210" s="8"/>
      <c r="RR1210" s="8"/>
      <c r="RS1210" s="8"/>
      <c r="RT1210" s="8"/>
      <c r="RU1210" s="8"/>
      <c r="RV1210" s="8"/>
      <c r="RW1210" s="8"/>
      <c r="RX1210" s="8"/>
      <c r="RY1210" s="8"/>
      <c r="RZ1210" s="8"/>
      <c r="SA1210" s="8"/>
      <c r="SB1210" s="8"/>
      <c r="SC1210" s="8"/>
      <c r="SD1210" s="8"/>
      <c r="SE1210" s="8"/>
      <c r="SF1210" s="8"/>
      <c r="SG1210" s="8"/>
      <c r="SH1210" s="8"/>
      <c r="SI1210" s="8"/>
      <c r="SJ1210" s="8"/>
      <c r="SK1210" s="8"/>
      <c r="SL1210" s="8"/>
      <c r="SM1210" s="8"/>
      <c r="SN1210" s="8"/>
      <c r="SO1210" s="8"/>
      <c r="SP1210" s="8"/>
      <c r="SQ1210" s="8"/>
      <c r="SR1210" s="8"/>
      <c r="SS1210" s="8"/>
      <c r="ST1210" s="8"/>
      <c r="SU1210" s="8"/>
      <c r="SV1210" s="8"/>
      <c r="SW1210" s="8"/>
      <c r="SX1210" s="8"/>
      <c r="SY1210" s="8"/>
      <c r="SZ1210" s="8"/>
      <c r="TA1210" s="8"/>
      <c r="TB1210" s="8"/>
      <c r="TC1210" s="8"/>
      <c r="TD1210" s="8"/>
      <c r="TE1210" s="8"/>
      <c r="TF1210" s="8"/>
      <c r="TG1210" s="8"/>
      <c r="TH1210" s="8"/>
      <c r="TI1210" s="8"/>
      <c r="TJ1210" s="8"/>
      <c r="TK1210" s="8"/>
      <c r="TL1210" s="8"/>
      <c r="TM1210" s="8"/>
      <c r="TN1210" s="8"/>
      <c r="TO1210" s="8"/>
      <c r="TP1210" s="8"/>
      <c r="TQ1210" s="8"/>
      <c r="TR1210" s="8"/>
      <c r="TS1210" s="8"/>
      <c r="TT1210" s="8"/>
      <c r="TU1210" s="8"/>
      <c r="TV1210" s="8"/>
      <c r="TW1210" s="8"/>
      <c r="TX1210" s="8"/>
      <c r="TY1210" s="8"/>
      <c r="TZ1210" s="8"/>
      <c r="UA1210" s="8"/>
      <c r="UB1210" s="8"/>
      <c r="UC1210" s="8"/>
      <c r="UD1210" s="8"/>
      <c r="UE1210" s="8"/>
      <c r="UF1210" s="8"/>
      <c r="UG1210" s="8"/>
      <c r="UH1210" s="8"/>
      <c r="UI1210" s="8"/>
      <c r="UJ1210" s="8"/>
      <c r="UK1210" s="8"/>
      <c r="UL1210" s="8"/>
      <c r="UM1210" s="8"/>
      <c r="UN1210" s="8"/>
      <c r="UO1210" s="8"/>
      <c r="UP1210" s="8"/>
      <c r="UQ1210" s="8"/>
      <c r="UR1210" s="8"/>
      <c r="US1210" s="8"/>
      <c r="UT1210" s="8"/>
      <c r="UU1210" s="8"/>
      <c r="UV1210" s="8"/>
      <c r="UW1210" s="8"/>
      <c r="UX1210" s="8"/>
      <c r="UY1210" s="8"/>
      <c r="UZ1210" s="8"/>
      <c r="VA1210" s="8"/>
      <c r="VB1210" s="8"/>
      <c r="VC1210" s="8"/>
      <c r="VD1210" s="8"/>
      <c r="VE1210" s="8"/>
      <c r="VF1210" s="8"/>
    </row>
    <row r="1211" spans="1:578" s="77" customFormat="1" ht="15">
      <c r="A1211" s="52"/>
      <c r="B1211" s="54"/>
      <c r="C1211" s="54"/>
      <c r="D1211" s="54"/>
      <c r="E1211" s="54"/>
      <c r="F1211" s="54"/>
      <c r="G1211" s="55"/>
      <c r="H1211" s="54"/>
      <c r="I1211" s="56"/>
      <c r="J1211" s="76"/>
      <c r="K1211" s="76"/>
      <c r="L1211" s="54"/>
      <c r="M1211" s="54"/>
      <c r="N1211" s="54"/>
      <c r="O1211" s="4"/>
      <c r="P1211" s="60"/>
      <c r="Q1211" s="54"/>
      <c r="R1211" s="54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62"/>
      <c r="AC1211" s="57"/>
      <c r="AD1211" s="57"/>
      <c r="AE1211" s="57"/>
      <c r="AF1211" s="57"/>
      <c r="AG1211" s="57"/>
      <c r="AH1211" s="57"/>
      <c r="AI1211" s="6"/>
      <c r="AJ1211" s="6"/>
      <c r="AK1211" s="6"/>
      <c r="AL1211" s="6"/>
      <c r="AM1211" s="6"/>
      <c r="AN1211" s="6"/>
      <c r="AO1211" s="6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  <c r="IW1211" s="8"/>
      <c r="IX1211" s="8"/>
      <c r="IY1211" s="8"/>
      <c r="IZ1211" s="8"/>
      <c r="JA1211" s="8"/>
      <c r="JB1211" s="8"/>
      <c r="JC1211" s="8"/>
      <c r="JD1211" s="8"/>
      <c r="JE1211" s="8"/>
      <c r="JF1211" s="8"/>
      <c r="JG1211" s="8"/>
      <c r="JH1211" s="8"/>
      <c r="JI1211" s="8"/>
      <c r="JJ1211" s="8"/>
      <c r="JK1211" s="8"/>
      <c r="JL1211" s="8"/>
      <c r="JM1211" s="8"/>
      <c r="JN1211" s="8"/>
      <c r="JO1211" s="8"/>
      <c r="JP1211" s="8"/>
      <c r="JQ1211" s="8"/>
      <c r="JR1211" s="8"/>
      <c r="JS1211" s="8"/>
      <c r="JT1211" s="8"/>
      <c r="JU1211" s="8"/>
      <c r="JV1211" s="8"/>
      <c r="JW1211" s="8"/>
      <c r="JX1211" s="8"/>
      <c r="JY1211" s="8"/>
      <c r="JZ1211" s="8"/>
      <c r="KA1211" s="8"/>
      <c r="KB1211" s="8"/>
      <c r="KC1211" s="8"/>
      <c r="KD1211" s="8"/>
      <c r="KE1211" s="8"/>
      <c r="KF1211" s="8"/>
      <c r="KG1211" s="8"/>
      <c r="KH1211" s="8"/>
      <c r="KI1211" s="8"/>
      <c r="KJ1211" s="8"/>
      <c r="KK1211" s="8"/>
      <c r="KL1211" s="8"/>
      <c r="KM1211" s="8"/>
      <c r="KN1211" s="8"/>
      <c r="KO1211" s="8"/>
      <c r="KP1211" s="8"/>
      <c r="KQ1211" s="8"/>
      <c r="KR1211" s="8"/>
      <c r="KS1211" s="8"/>
      <c r="KT1211" s="8"/>
      <c r="KU1211" s="8"/>
      <c r="KV1211" s="8"/>
      <c r="KW1211" s="8"/>
      <c r="KX1211" s="8"/>
      <c r="KY1211" s="8"/>
      <c r="KZ1211" s="8"/>
      <c r="LA1211" s="8"/>
      <c r="LB1211" s="8"/>
      <c r="LC1211" s="8"/>
      <c r="LD1211" s="8"/>
      <c r="LE1211" s="8"/>
      <c r="LF1211" s="8"/>
      <c r="LG1211" s="8"/>
      <c r="LH1211" s="8"/>
      <c r="LI1211" s="8"/>
      <c r="LJ1211" s="8"/>
      <c r="LK1211" s="8"/>
      <c r="LL1211" s="8"/>
      <c r="LM1211" s="8"/>
      <c r="LN1211" s="8"/>
      <c r="LO1211" s="8"/>
      <c r="LP1211" s="8"/>
      <c r="LQ1211" s="8"/>
      <c r="LR1211" s="8"/>
      <c r="LS1211" s="8"/>
      <c r="LT1211" s="8"/>
      <c r="LU1211" s="8"/>
      <c r="LV1211" s="8"/>
      <c r="LW1211" s="8"/>
      <c r="LX1211" s="8"/>
      <c r="LY1211" s="8"/>
      <c r="LZ1211" s="8"/>
      <c r="MA1211" s="8"/>
      <c r="MB1211" s="8"/>
      <c r="MC1211" s="8"/>
      <c r="MD1211" s="8"/>
      <c r="ME1211" s="8"/>
      <c r="MF1211" s="8"/>
      <c r="MG1211" s="8"/>
      <c r="MH1211" s="8"/>
      <c r="MI1211" s="8"/>
      <c r="MJ1211" s="8"/>
      <c r="MK1211" s="8"/>
      <c r="ML1211" s="8"/>
      <c r="MM1211" s="8"/>
      <c r="MN1211" s="8"/>
      <c r="MO1211" s="8"/>
      <c r="MP1211" s="8"/>
      <c r="MQ1211" s="8"/>
      <c r="MR1211" s="8"/>
      <c r="MS1211" s="8"/>
      <c r="MT1211" s="8"/>
      <c r="MU1211" s="8"/>
      <c r="MV1211" s="8"/>
      <c r="MW1211" s="8"/>
      <c r="MX1211" s="8"/>
      <c r="MY1211" s="8"/>
      <c r="MZ1211" s="8"/>
      <c r="NA1211" s="8"/>
      <c r="NB1211" s="8"/>
      <c r="NC1211" s="8"/>
      <c r="ND1211" s="8"/>
      <c r="NE1211" s="8"/>
      <c r="NF1211" s="8"/>
      <c r="NG1211" s="8"/>
      <c r="NH1211" s="8"/>
      <c r="NI1211" s="8"/>
      <c r="NJ1211" s="8"/>
      <c r="NK1211" s="8"/>
      <c r="NL1211" s="8"/>
      <c r="NM1211" s="8"/>
      <c r="NN1211" s="8"/>
      <c r="NO1211" s="8"/>
      <c r="NP1211" s="8"/>
      <c r="NQ1211" s="8"/>
      <c r="NR1211" s="8"/>
      <c r="NS1211" s="8"/>
      <c r="NT1211" s="8"/>
      <c r="NU1211" s="8"/>
      <c r="NV1211" s="8"/>
      <c r="NW1211" s="8"/>
      <c r="NX1211" s="8"/>
      <c r="NY1211" s="8"/>
      <c r="NZ1211" s="8"/>
      <c r="OA1211" s="8"/>
      <c r="OB1211" s="8"/>
      <c r="OC1211" s="8"/>
      <c r="OD1211" s="8"/>
      <c r="OE1211" s="8"/>
      <c r="OF1211" s="8"/>
      <c r="OG1211" s="8"/>
      <c r="OH1211" s="8"/>
      <c r="OI1211" s="8"/>
      <c r="OJ1211" s="8"/>
      <c r="OK1211" s="8"/>
      <c r="OL1211" s="8"/>
      <c r="OM1211" s="8"/>
      <c r="ON1211" s="8"/>
      <c r="OO1211" s="8"/>
      <c r="OP1211" s="8"/>
      <c r="OQ1211" s="8"/>
      <c r="OR1211" s="8"/>
      <c r="OS1211" s="8"/>
      <c r="OT1211" s="8"/>
      <c r="OU1211" s="8"/>
      <c r="OV1211" s="8"/>
      <c r="OW1211" s="8"/>
      <c r="OX1211" s="8"/>
      <c r="OY1211" s="8"/>
      <c r="OZ1211" s="8"/>
      <c r="PA1211" s="8"/>
      <c r="PB1211" s="8"/>
      <c r="PC1211" s="8"/>
      <c r="PD1211" s="8"/>
      <c r="PE1211" s="8"/>
      <c r="PF1211" s="8"/>
      <c r="PG1211" s="8"/>
      <c r="PH1211" s="8"/>
      <c r="PI1211" s="8"/>
      <c r="PJ1211" s="8"/>
      <c r="PK1211" s="8"/>
      <c r="PL1211" s="8"/>
      <c r="PM1211" s="8"/>
      <c r="PN1211" s="8"/>
      <c r="PO1211" s="8"/>
      <c r="PP1211" s="8"/>
      <c r="PQ1211" s="8"/>
      <c r="PR1211" s="8"/>
      <c r="PS1211" s="8"/>
      <c r="PT1211" s="8"/>
      <c r="PU1211" s="8"/>
      <c r="PV1211" s="8"/>
      <c r="PW1211" s="8"/>
      <c r="PX1211" s="8"/>
      <c r="PY1211" s="8"/>
      <c r="PZ1211" s="8"/>
      <c r="QA1211" s="8"/>
      <c r="QB1211" s="8"/>
      <c r="QC1211" s="8"/>
      <c r="QD1211" s="8"/>
      <c r="QE1211" s="8"/>
      <c r="QF1211" s="8"/>
      <c r="QG1211" s="8"/>
      <c r="QH1211" s="8"/>
      <c r="QI1211" s="8"/>
      <c r="QJ1211" s="8"/>
      <c r="QK1211" s="8"/>
      <c r="QL1211" s="8"/>
      <c r="QM1211" s="8"/>
      <c r="QN1211" s="8"/>
      <c r="QO1211" s="8"/>
      <c r="QP1211" s="8"/>
      <c r="QQ1211" s="8"/>
      <c r="QR1211" s="8"/>
      <c r="QS1211" s="8"/>
      <c r="QT1211" s="8"/>
      <c r="QU1211" s="8"/>
      <c r="QV1211" s="8"/>
      <c r="QW1211" s="8"/>
      <c r="QX1211" s="8"/>
      <c r="QY1211" s="8"/>
      <c r="QZ1211" s="8"/>
      <c r="RA1211" s="8"/>
      <c r="RB1211" s="8"/>
      <c r="RC1211" s="8"/>
      <c r="RD1211" s="8"/>
      <c r="RE1211" s="8"/>
      <c r="RF1211" s="8"/>
      <c r="RG1211" s="8"/>
      <c r="RH1211" s="8"/>
      <c r="RI1211" s="8"/>
      <c r="RJ1211" s="8"/>
      <c r="RK1211" s="8"/>
      <c r="RL1211" s="8"/>
      <c r="RM1211" s="8"/>
      <c r="RN1211" s="8"/>
      <c r="RO1211" s="8"/>
      <c r="RP1211" s="8"/>
      <c r="RQ1211" s="8"/>
      <c r="RR1211" s="8"/>
      <c r="RS1211" s="8"/>
      <c r="RT1211" s="8"/>
      <c r="RU1211" s="8"/>
      <c r="RV1211" s="8"/>
      <c r="RW1211" s="8"/>
      <c r="RX1211" s="8"/>
      <c r="RY1211" s="8"/>
      <c r="RZ1211" s="8"/>
      <c r="SA1211" s="8"/>
      <c r="SB1211" s="8"/>
      <c r="SC1211" s="8"/>
      <c r="SD1211" s="8"/>
      <c r="SE1211" s="8"/>
      <c r="SF1211" s="8"/>
      <c r="SG1211" s="8"/>
      <c r="SH1211" s="8"/>
      <c r="SI1211" s="8"/>
      <c r="SJ1211" s="8"/>
      <c r="SK1211" s="8"/>
      <c r="SL1211" s="8"/>
      <c r="SM1211" s="8"/>
      <c r="SN1211" s="8"/>
      <c r="SO1211" s="8"/>
      <c r="SP1211" s="8"/>
      <c r="SQ1211" s="8"/>
      <c r="SR1211" s="8"/>
      <c r="SS1211" s="8"/>
      <c r="ST1211" s="8"/>
      <c r="SU1211" s="8"/>
      <c r="SV1211" s="8"/>
      <c r="SW1211" s="8"/>
      <c r="SX1211" s="8"/>
      <c r="SY1211" s="8"/>
      <c r="SZ1211" s="8"/>
      <c r="TA1211" s="8"/>
      <c r="TB1211" s="8"/>
      <c r="TC1211" s="8"/>
      <c r="TD1211" s="8"/>
      <c r="TE1211" s="8"/>
      <c r="TF1211" s="8"/>
      <c r="TG1211" s="8"/>
      <c r="TH1211" s="8"/>
      <c r="TI1211" s="8"/>
      <c r="TJ1211" s="8"/>
      <c r="TK1211" s="8"/>
      <c r="TL1211" s="8"/>
      <c r="TM1211" s="8"/>
      <c r="TN1211" s="8"/>
      <c r="TO1211" s="8"/>
      <c r="TP1211" s="8"/>
      <c r="TQ1211" s="8"/>
      <c r="TR1211" s="8"/>
      <c r="TS1211" s="8"/>
      <c r="TT1211" s="8"/>
      <c r="TU1211" s="8"/>
      <c r="TV1211" s="8"/>
      <c r="TW1211" s="8"/>
      <c r="TX1211" s="8"/>
      <c r="TY1211" s="8"/>
      <c r="TZ1211" s="8"/>
      <c r="UA1211" s="8"/>
      <c r="UB1211" s="8"/>
      <c r="UC1211" s="8"/>
      <c r="UD1211" s="8"/>
      <c r="UE1211" s="8"/>
      <c r="UF1211" s="8"/>
      <c r="UG1211" s="8"/>
      <c r="UH1211" s="8"/>
      <c r="UI1211" s="8"/>
      <c r="UJ1211" s="8"/>
      <c r="UK1211" s="8"/>
      <c r="UL1211" s="8"/>
      <c r="UM1211" s="8"/>
      <c r="UN1211" s="8"/>
      <c r="UO1211" s="8"/>
      <c r="UP1211" s="8"/>
      <c r="UQ1211" s="8"/>
      <c r="UR1211" s="8"/>
      <c r="US1211" s="8"/>
      <c r="UT1211" s="8"/>
      <c r="UU1211" s="8"/>
      <c r="UV1211" s="8"/>
      <c r="UW1211" s="8"/>
      <c r="UX1211" s="8"/>
      <c r="UY1211" s="8"/>
      <c r="UZ1211" s="8"/>
      <c r="VA1211" s="8"/>
      <c r="VB1211" s="8"/>
      <c r="VC1211" s="8"/>
      <c r="VD1211" s="8"/>
      <c r="VE1211" s="8"/>
      <c r="VF1211" s="8"/>
    </row>
    <row r="1212" spans="1:578" s="77" customFormat="1" ht="15">
      <c r="A1212" s="52"/>
      <c r="B1212" s="54"/>
      <c r="C1212" s="54"/>
      <c r="D1212" s="54"/>
      <c r="E1212" s="54"/>
      <c r="F1212" s="54"/>
      <c r="G1212" s="55"/>
      <c r="H1212" s="54"/>
      <c r="I1212" s="56"/>
      <c r="J1212" s="76"/>
      <c r="K1212" s="76"/>
      <c r="L1212" s="54"/>
      <c r="M1212" s="54"/>
      <c r="N1212" s="54"/>
      <c r="O1212" s="4"/>
      <c r="P1212" s="60"/>
      <c r="Q1212" s="54"/>
      <c r="R1212" s="54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62"/>
      <c r="AC1212" s="57"/>
      <c r="AD1212" s="57"/>
      <c r="AE1212" s="57"/>
      <c r="AF1212" s="57"/>
      <c r="AG1212" s="57"/>
      <c r="AH1212" s="57"/>
      <c r="AI1212" s="6"/>
      <c r="AJ1212" s="6"/>
      <c r="AK1212" s="6"/>
      <c r="AL1212" s="6"/>
      <c r="AM1212" s="6"/>
      <c r="AN1212" s="6"/>
      <c r="AO1212" s="6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  <c r="IW1212" s="8"/>
      <c r="IX1212" s="8"/>
      <c r="IY1212" s="8"/>
      <c r="IZ1212" s="8"/>
      <c r="JA1212" s="8"/>
      <c r="JB1212" s="8"/>
      <c r="JC1212" s="8"/>
      <c r="JD1212" s="8"/>
      <c r="JE1212" s="8"/>
      <c r="JF1212" s="8"/>
      <c r="JG1212" s="8"/>
      <c r="JH1212" s="8"/>
      <c r="JI1212" s="8"/>
      <c r="JJ1212" s="8"/>
      <c r="JK1212" s="8"/>
      <c r="JL1212" s="8"/>
      <c r="JM1212" s="8"/>
      <c r="JN1212" s="8"/>
      <c r="JO1212" s="8"/>
      <c r="JP1212" s="8"/>
      <c r="JQ1212" s="8"/>
      <c r="JR1212" s="8"/>
      <c r="JS1212" s="8"/>
      <c r="JT1212" s="8"/>
      <c r="JU1212" s="8"/>
      <c r="JV1212" s="8"/>
      <c r="JW1212" s="8"/>
      <c r="JX1212" s="8"/>
      <c r="JY1212" s="8"/>
      <c r="JZ1212" s="8"/>
      <c r="KA1212" s="8"/>
      <c r="KB1212" s="8"/>
      <c r="KC1212" s="8"/>
      <c r="KD1212" s="8"/>
      <c r="KE1212" s="8"/>
      <c r="KF1212" s="8"/>
      <c r="KG1212" s="8"/>
      <c r="KH1212" s="8"/>
      <c r="KI1212" s="8"/>
      <c r="KJ1212" s="8"/>
      <c r="KK1212" s="8"/>
      <c r="KL1212" s="8"/>
      <c r="KM1212" s="8"/>
      <c r="KN1212" s="8"/>
      <c r="KO1212" s="8"/>
      <c r="KP1212" s="8"/>
      <c r="KQ1212" s="8"/>
      <c r="KR1212" s="8"/>
      <c r="KS1212" s="8"/>
      <c r="KT1212" s="8"/>
      <c r="KU1212" s="8"/>
      <c r="KV1212" s="8"/>
      <c r="KW1212" s="8"/>
      <c r="KX1212" s="8"/>
      <c r="KY1212" s="8"/>
      <c r="KZ1212" s="8"/>
      <c r="LA1212" s="8"/>
      <c r="LB1212" s="8"/>
      <c r="LC1212" s="8"/>
      <c r="LD1212" s="8"/>
      <c r="LE1212" s="8"/>
      <c r="LF1212" s="8"/>
      <c r="LG1212" s="8"/>
      <c r="LH1212" s="8"/>
      <c r="LI1212" s="8"/>
      <c r="LJ1212" s="8"/>
      <c r="LK1212" s="8"/>
      <c r="LL1212" s="8"/>
      <c r="LM1212" s="8"/>
      <c r="LN1212" s="8"/>
      <c r="LO1212" s="8"/>
      <c r="LP1212" s="8"/>
      <c r="LQ1212" s="8"/>
      <c r="LR1212" s="8"/>
      <c r="LS1212" s="8"/>
      <c r="LT1212" s="8"/>
      <c r="LU1212" s="8"/>
      <c r="LV1212" s="8"/>
      <c r="LW1212" s="8"/>
      <c r="LX1212" s="8"/>
      <c r="LY1212" s="8"/>
      <c r="LZ1212" s="8"/>
      <c r="MA1212" s="8"/>
      <c r="MB1212" s="8"/>
      <c r="MC1212" s="8"/>
      <c r="MD1212" s="8"/>
      <c r="ME1212" s="8"/>
      <c r="MF1212" s="8"/>
      <c r="MG1212" s="8"/>
      <c r="MH1212" s="8"/>
      <c r="MI1212" s="8"/>
      <c r="MJ1212" s="8"/>
      <c r="MK1212" s="8"/>
      <c r="ML1212" s="8"/>
      <c r="MM1212" s="8"/>
      <c r="MN1212" s="8"/>
      <c r="MO1212" s="8"/>
      <c r="MP1212" s="8"/>
      <c r="MQ1212" s="8"/>
      <c r="MR1212" s="8"/>
      <c r="MS1212" s="8"/>
      <c r="MT1212" s="8"/>
      <c r="MU1212" s="8"/>
      <c r="MV1212" s="8"/>
      <c r="MW1212" s="8"/>
      <c r="MX1212" s="8"/>
      <c r="MY1212" s="8"/>
      <c r="MZ1212" s="8"/>
      <c r="NA1212" s="8"/>
      <c r="NB1212" s="8"/>
      <c r="NC1212" s="8"/>
      <c r="ND1212" s="8"/>
      <c r="NE1212" s="8"/>
      <c r="NF1212" s="8"/>
      <c r="NG1212" s="8"/>
      <c r="NH1212" s="8"/>
      <c r="NI1212" s="8"/>
      <c r="NJ1212" s="8"/>
      <c r="NK1212" s="8"/>
      <c r="NL1212" s="8"/>
      <c r="NM1212" s="8"/>
      <c r="NN1212" s="8"/>
      <c r="NO1212" s="8"/>
      <c r="NP1212" s="8"/>
      <c r="NQ1212" s="8"/>
      <c r="NR1212" s="8"/>
      <c r="NS1212" s="8"/>
      <c r="NT1212" s="8"/>
      <c r="NU1212" s="8"/>
      <c r="NV1212" s="8"/>
      <c r="NW1212" s="8"/>
      <c r="NX1212" s="8"/>
      <c r="NY1212" s="8"/>
      <c r="NZ1212" s="8"/>
      <c r="OA1212" s="8"/>
      <c r="OB1212" s="8"/>
      <c r="OC1212" s="8"/>
      <c r="OD1212" s="8"/>
      <c r="OE1212" s="8"/>
      <c r="OF1212" s="8"/>
      <c r="OG1212" s="8"/>
      <c r="OH1212" s="8"/>
      <c r="OI1212" s="8"/>
      <c r="OJ1212" s="8"/>
      <c r="OK1212" s="8"/>
      <c r="OL1212" s="8"/>
      <c r="OM1212" s="8"/>
      <c r="ON1212" s="8"/>
      <c r="OO1212" s="8"/>
      <c r="OP1212" s="8"/>
      <c r="OQ1212" s="8"/>
      <c r="OR1212" s="8"/>
      <c r="OS1212" s="8"/>
      <c r="OT1212" s="8"/>
      <c r="OU1212" s="8"/>
      <c r="OV1212" s="8"/>
      <c r="OW1212" s="8"/>
      <c r="OX1212" s="8"/>
      <c r="OY1212" s="8"/>
      <c r="OZ1212" s="8"/>
      <c r="PA1212" s="8"/>
      <c r="PB1212" s="8"/>
      <c r="PC1212" s="8"/>
      <c r="PD1212" s="8"/>
      <c r="PE1212" s="8"/>
      <c r="PF1212" s="8"/>
      <c r="PG1212" s="8"/>
      <c r="PH1212" s="8"/>
      <c r="PI1212" s="8"/>
      <c r="PJ1212" s="8"/>
      <c r="PK1212" s="8"/>
      <c r="PL1212" s="8"/>
      <c r="PM1212" s="8"/>
      <c r="PN1212" s="8"/>
      <c r="PO1212" s="8"/>
      <c r="PP1212" s="8"/>
      <c r="PQ1212" s="8"/>
      <c r="PR1212" s="8"/>
      <c r="PS1212" s="8"/>
      <c r="PT1212" s="8"/>
      <c r="PU1212" s="8"/>
      <c r="PV1212" s="8"/>
      <c r="PW1212" s="8"/>
      <c r="PX1212" s="8"/>
      <c r="PY1212" s="8"/>
      <c r="PZ1212" s="8"/>
      <c r="QA1212" s="8"/>
      <c r="QB1212" s="8"/>
      <c r="QC1212" s="8"/>
      <c r="QD1212" s="8"/>
      <c r="QE1212" s="8"/>
      <c r="QF1212" s="8"/>
      <c r="QG1212" s="8"/>
      <c r="QH1212" s="8"/>
      <c r="QI1212" s="8"/>
      <c r="QJ1212" s="8"/>
      <c r="QK1212" s="8"/>
      <c r="QL1212" s="8"/>
      <c r="QM1212" s="8"/>
      <c r="QN1212" s="8"/>
      <c r="QO1212" s="8"/>
      <c r="QP1212" s="8"/>
      <c r="QQ1212" s="8"/>
      <c r="QR1212" s="8"/>
      <c r="QS1212" s="8"/>
      <c r="QT1212" s="8"/>
      <c r="QU1212" s="8"/>
      <c r="QV1212" s="8"/>
      <c r="QW1212" s="8"/>
      <c r="QX1212" s="8"/>
      <c r="QY1212" s="8"/>
      <c r="QZ1212" s="8"/>
      <c r="RA1212" s="8"/>
      <c r="RB1212" s="8"/>
      <c r="RC1212" s="8"/>
      <c r="RD1212" s="8"/>
      <c r="RE1212" s="8"/>
      <c r="RF1212" s="8"/>
      <c r="RG1212" s="8"/>
      <c r="RH1212" s="8"/>
      <c r="RI1212" s="8"/>
      <c r="RJ1212" s="8"/>
      <c r="RK1212" s="8"/>
      <c r="RL1212" s="8"/>
      <c r="RM1212" s="8"/>
      <c r="RN1212" s="8"/>
      <c r="RO1212" s="8"/>
      <c r="RP1212" s="8"/>
      <c r="RQ1212" s="8"/>
      <c r="RR1212" s="8"/>
      <c r="RS1212" s="8"/>
      <c r="RT1212" s="8"/>
      <c r="RU1212" s="8"/>
      <c r="RV1212" s="8"/>
      <c r="RW1212" s="8"/>
      <c r="RX1212" s="8"/>
      <c r="RY1212" s="8"/>
      <c r="RZ1212" s="8"/>
      <c r="SA1212" s="8"/>
      <c r="SB1212" s="8"/>
      <c r="SC1212" s="8"/>
      <c r="SD1212" s="8"/>
      <c r="SE1212" s="8"/>
      <c r="SF1212" s="8"/>
      <c r="SG1212" s="8"/>
      <c r="SH1212" s="8"/>
      <c r="SI1212" s="8"/>
      <c r="SJ1212" s="8"/>
      <c r="SK1212" s="8"/>
      <c r="SL1212" s="8"/>
      <c r="SM1212" s="8"/>
      <c r="SN1212" s="8"/>
      <c r="SO1212" s="8"/>
      <c r="SP1212" s="8"/>
      <c r="SQ1212" s="8"/>
      <c r="SR1212" s="8"/>
      <c r="SS1212" s="8"/>
      <c r="ST1212" s="8"/>
      <c r="SU1212" s="8"/>
      <c r="SV1212" s="8"/>
      <c r="SW1212" s="8"/>
      <c r="SX1212" s="8"/>
      <c r="SY1212" s="8"/>
      <c r="SZ1212" s="8"/>
      <c r="TA1212" s="8"/>
      <c r="TB1212" s="8"/>
      <c r="TC1212" s="8"/>
      <c r="TD1212" s="8"/>
      <c r="TE1212" s="8"/>
      <c r="TF1212" s="8"/>
      <c r="TG1212" s="8"/>
      <c r="TH1212" s="8"/>
      <c r="TI1212" s="8"/>
      <c r="TJ1212" s="8"/>
      <c r="TK1212" s="8"/>
      <c r="TL1212" s="8"/>
      <c r="TM1212" s="8"/>
      <c r="TN1212" s="8"/>
      <c r="TO1212" s="8"/>
      <c r="TP1212" s="8"/>
      <c r="TQ1212" s="8"/>
      <c r="TR1212" s="8"/>
      <c r="TS1212" s="8"/>
      <c r="TT1212" s="8"/>
      <c r="TU1212" s="8"/>
      <c r="TV1212" s="8"/>
      <c r="TW1212" s="8"/>
      <c r="TX1212" s="8"/>
      <c r="TY1212" s="8"/>
      <c r="TZ1212" s="8"/>
      <c r="UA1212" s="8"/>
      <c r="UB1212" s="8"/>
      <c r="UC1212" s="8"/>
      <c r="UD1212" s="8"/>
      <c r="UE1212" s="8"/>
      <c r="UF1212" s="8"/>
      <c r="UG1212" s="8"/>
      <c r="UH1212" s="8"/>
      <c r="UI1212" s="8"/>
      <c r="UJ1212" s="8"/>
      <c r="UK1212" s="8"/>
      <c r="UL1212" s="8"/>
      <c r="UM1212" s="8"/>
      <c r="UN1212" s="8"/>
      <c r="UO1212" s="8"/>
      <c r="UP1212" s="8"/>
      <c r="UQ1212" s="8"/>
      <c r="UR1212" s="8"/>
      <c r="US1212" s="8"/>
      <c r="UT1212" s="8"/>
      <c r="UU1212" s="8"/>
      <c r="UV1212" s="8"/>
      <c r="UW1212" s="8"/>
      <c r="UX1212" s="8"/>
      <c r="UY1212" s="8"/>
      <c r="UZ1212" s="8"/>
      <c r="VA1212" s="8"/>
      <c r="VB1212" s="8"/>
      <c r="VC1212" s="8"/>
      <c r="VD1212" s="8"/>
      <c r="VE1212" s="8"/>
      <c r="VF1212" s="8"/>
    </row>
    <row r="1213" spans="1:578" s="77" customFormat="1" ht="15">
      <c r="A1213" s="52"/>
      <c r="B1213" s="54"/>
      <c r="C1213" s="54"/>
      <c r="D1213" s="54"/>
      <c r="E1213" s="54"/>
      <c r="F1213" s="54"/>
      <c r="G1213" s="55"/>
      <c r="H1213" s="54"/>
      <c r="I1213" s="56"/>
      <c r="J1213" s="76"/>
      <c r="K1213" s="76"/>
      <c r="L1213" s="54"/>
      <c r="M1213" s="54"/>
      <c r="N1213" s="54"/>
      <c r="O1213" s="4"/>
      <c r="P1213" s="60"/>
      <c r="Q1213" s="54"/>
      <c r="R1213" s="54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62"/>
      <c r="AC1213" s="57"/>
      <c r="AD1213" s="57"/>
      <c r="AE1213" s="57"/>
      <c r="AF1213" s="57"/>
      <c r="AG1213" s="57"/>
      <c r="AH1213" s="57"/>
      <c r="AI1213" s="6"/>
      <c r="AJ1213" s="6"/>
      <c r="AK1213" s="6"/>
      <c r="AL1213" s="6"/>
      <c r="AM1213" s="6"/>
      <c r="AN1213" s="6"/>
      <c r="AO1213" s="6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  <c r="IW1213" s="8"/>
      <c r="IX1213" s="8"/>
      <c r="IY1213" s="8"/>
      <c r="IZ1213" s="8"/>
      <c r="JA1213" s="8"/>
      <c r="JB1213" s="8"/>
      <c r="JC1213" s="8"/>
      <c r="JD1213" s="8"/>
      <c r="JE1213" s="8"/>
      <c r="JF1213" s="8"/>
      <c r="JG1213" s="8"/>
      <c r="JH1213" s="8"/>
      <c r="JI1213" s="8"/>
      <c r="JJ1213" s="8"/>
      <c r="JK1213" s="8"/>
      <c r="JL1213" s="8"/>
      <c r="JM1213" s="8"/>
      <c r="JN1213" s="8"/>
      <c r="JO1213" s="8"/>
      <c r="JP1213" s="8"/>
      <c r="JQ1213" s="8"/>
      <c r="JR1213" s="8"/>
      <c r="JS1213" s="8"/>
      <c r="JT1213" s="8"/>
      <c r="JU1213" s="8"/>
      <c r="JV1213" s="8"/>
      <c r="JW1213" s="8"/>
      <c r="JX1213" s="8"/>
      <c r="JY1213" s="8"/>
      <c r="JZ1213" s="8"/>
      <c r="KA1213" s="8"/>
      <c r="KB1213" s="8"/>
      <c r="KC1213" s="8"/>
      <c r="KD1213" s="8"/>
      <c r="KE1213" s="8"/>
      <c r="KF1213" s="8"/>
      <c r="KG1213" s="8"/>
      <c r="KH1213" s="8"/>
      <c r="KI1213" s="8"/>
      <c r="KJ1213" s="8"/>
      <c r="KK1213" s="8"/>
      <c r="KL1213" s="8"/>
      <c r="KM1213" s="8"/>
      <c r="KN1213" s="8"/>
      <c r="KO1213" s="8"/>
      <c r="KP1213" s="8"/>
      <c r="KQ1213" s="8"/>
      <c r="KR1213" s="8"/>
      <c r="KS1213" s="8"/>
      <c r="KT1213" s="8"/>
      <c r="KU1213" s="8"/>
      <c r="KV1213" s="8"/>
      <c r="KW1213" s="8"/>
      <c r="KX1213" s="8"/>
      <c r="KY1213" s="8"/>
      <c r="KZ1213" s="8"/>
      <c r="LA1213" s="8"/>
      <c r="LB1213" s="8"/>
      <c r="LC1213" s="8"/>
      <c r="LD1213" s="8"/>
      <c r="LE1213" s="8"/>
      <c r="LF1213" s="8"/>
      <c r="LG1213" s="8"/>
      <c r="LH1213" s="8"/>
      <c r="LI1213" s="8"/>
      <c r="LJ1213" s="8"/>
      <c r="LK1213" s="8"/>
      <c r="LL1213" s="8"/>
      <c r="LM1213" s="8"/>
      <c r="LN1213" s="8"/>
      <c r="LO1213" s="8"/>
      <c r="LP1213" s="8"/>
      <c r="LQ1213" s="8"/>
      <c r="LR1213" s="8"/>
      <c r="LS1213" s="8"/>
      <c r="LT1213" s="8"/>
      <c r="LU1213" s="8"/>
      <c r="LV1213" s="8"/>
      <c r="LW1213" s="8"/>
      <c r="LX1213" s="8"/>
      <c r="LY1213" s="8"/>
      <c r="LZ1213" s="8"/>
      <c r="MA1213" s="8"/>
      <c r="MB1213" s="8"/>
      <c r="MC1213" s="8"/>
      <c r="MD1213" s="8"/>
      <c r="ME1213" s="8"/>
      <c r="MF1213" s="8"/>
      <c r="MG1213" s="8"/>
      <c r="MH1213" s="8"/>
      <c r="MI1213" s="8"/>
      <c r="MJ1213" s="8"/>
      <c r="MK1213" s="8"/>
      <c r="ML1213" s="8"/>
      <c r="MM1213" s="8"/>
      <c r="MN1213" s="8"/>
      <c r="MO1213" s="8"/>
      <c r="MP1213" s="8"/>
      <c r="MQ1213" s="8"/>
      <c r="MR1213" s="8"/>
      <c r="MS1213" s="8"/>
      <c r="MT1213" s="8"/>
      <c r="MU1213" s="8"/>
      <c r="MV1213" s="8"/>
      <c r="MW1213" s="8"/>
      <c r="MX1213" s="8"/>
      <c r="MY1213" s="8"/>
      <c r="MZ1213" s="8"/>
      <c r="NA1213" s="8"/>
      <c r="NB1213" s="8"/>
      <c r="NC1213" s="8"/>
      <c r="ND1213" s="8"/>
      <c r="NE1213" s="8"/>
      <c r="NF1213" s="8"/>
      <c r="NG1213" s="8"/>
      <c r="NH1213" s="8"/>
      <c r="NI1213" s="8"/>
      <c r="NJ1213" s="8"/>
      <c r="NK1213" s="8"/>
      <c r="NL1213" s="8"/>
      <c r="NM1213" s="8"/>
      <c r="NN1213" s="8"/>
      <c r="NO1213" s="8"/>
      <c r="NP1213" s="8"/>
      <c r="NQ1213" s="8"/>
      <c r="NR1213" s="8"/>
      <c r="NS1213" s="8"/>
      <c r="NT1213" s="8"/>
      <c r="NU1213" s="8"/>
      <c r="NV1213" s="8"/>
      <c r="NW1213" s="8"/>
      <c r="NX1213" s="8"/>
      <c r="NY1213" s="8"/>
      <c r="NZ1213" s="8"/>
      <c r="OA1213" s="8"/>
      <c r="OB1213" s="8"/>
      <c r="OC1213" s="8"/>
      <c r="OD1213" s="8"/>
      <c r="OE1213" s="8"/>
      <c r="OF1213" s="8"/>
      <c r="OG1213" s="8"/>
      <c r="OH1213" s="8"/>
      <c r="OI1213" s="8"/>
      <c r="OJ1213" s="8"/>
      <c r="OK1213" s="8"/>
      <c r="OL1213" s="8"/>
      <c r="OM1213" s="8"/>
      <c r="ON1213" s="8"/>
      <c r="OO1213" s="8"/>
      <c r="OP1213" s="8"/>
      <c r="OQ1213" s="8"/>
      <c r="OR1213" s="8"/>
      <c r="OS1213" s="8"/>
      <c r="OT1213" s="8"/>
      <c r="OU1213" s="8"/>
      <c r="OV1213" s="8"/>
      <c r="OW1213" s="8"/>
      <c r="OX1213" s="8"/>
      <c r="OY1213" s="8"/>
      <c r="OZ1213" s="8"/>
      <c r="PA1213" s="8"/>
      <c r="PB1213" s="8"/>
      <c r="PC1213" s="8"/>
      <c r="PD1213" s="8"/>
      <c r="PE1213" s="8"/>
      <c r="PF1213" s="8"/>
      <c r="PG1213" s="8"/>
      <c r="PH1213" s="8"/>
      <c r="PI1213" s="8"/>
      <c r="PJ1213" s="8"/>
      <c r="PK1213" s="8"/>
      <c r="PL1213" s="8"/>
      <c r="PM1213" s="8"/>
      <c r="PN1213" s="8"/>
      <c r="PO1213" s="8"/>
      <c r="PP1213" s="8"/>
      <c r="PQ1213" s="8"/>
      <c r="PR1213" s="8"/>
      <c r="PS1213" s="8"/>
      <c r="PT1213" s="8"/>
      <c r="PU1213" s="8"/>
      <c r="PV1213" s="8"/>
      <c r="PW1213" s="8"/>
      <c r="PX1213" s="8"/>
      <c r="PY1213" s="8"/>
      <c r="PZ1213" s="8"/>
      <c r="QA1213" s="8"/>
      <c r="QB1213" s="8"/>
      <c r="QC1213" s="8"/>
      <c r="QD1213" s="8"/>
      <c r="QE1213" s="8"/>
      <c r="QF1213" s="8"/>
      <c r="QG1213" s="8"/>
      <c r="QH1213" s="8"/>
      <c r="QI1213" s="8"/>
      <c r="QJ1213" s="8"/>
      <c r="QK1213" s="8"/>
      <c r="QL1213" s="8"/>
      <c r="QM1213" s="8"/>
      <c r="QN1213" s="8"/>
      <c r="QO1213" s="8"/>
      <c r="QP1213" s="8"/>
      <c r="QQ1213" s="8"/>
      <c r="QR1213" s="8"/>
      <c r="QS1213" s="8"/>
      <c r="QT1213" s="8"/>
      <c r="QU1213" s="8"/>
      <c r="QV1213" s="8"/>
      <c r="QW1213" s="8"/>
      <c r="QX1213" s="8"/>
      <c r="QY1213" s="8"/>
      <c r="QZ1213" s="8"/>
      <c r="RA1213" s="8"/>
      <c r="RB1213" s="8"/>
      <c r="RC1213" s="8"/>
      <c r="RD1213" s="8"/>
      <c r="RE1213" s="8"/>
      <c r="RF1213" s="8"/>
      <c r="RG1213" s="8"/>
      <c r="RH1213" s="8"/>
      <c r="RI1213" s="8"/>
      <c r="RJ1213" s="8"/>
      <c r="RK1213" s="8"/>
      <c r="RL1213" s="8"/>
      <c r="RM1213" s="8"/>
      <c r="RN1213" s="8"/>
      <c r="RO1213" s="8"/>
      <c r="RP1213" s="8"/>
      <c r="RQ1213" s="8"/>
      <c r="RR1213" s="8"/>
      <c r="RS1213" s="8"/>
      <c r="RT1213" s="8"/>
      <c r="RU1213" s="8"/>
      <c r="RV1213" s="8"/>
      <c r="RW1213" s="8"/>
      <c r="RX1213" s="8"/>
      <c r="RY1213" s="8"/>
      <c r="RZ1213" s="8"/>
      <c r="SA1213" s="8"/>
      <c r="SB1213" s="8"/>
      <c r="SC1213" s="8"/>
      <c r="SD1213" s="8"/>
      <c r="SE1213" s="8"/>
      <c r="SF1213" s="8"/>
      <c r="SG1213" s="8"/>
      <c r="SH1213" s="8"/>
      <c r="SI1213" s="8"/>
      <c r="SJ1213" s="8"/>
      <c r="SK1213" s="8"/>
      <c r="SL1213" s="8"/>
      <c r="SM1213" s="8"/>
      <c r="SN1213" s="8"/>
      <c r="SO1213" s="8"/>
      <c r="SP1213" s="8"/>
      <c r="SQ1213" s="8"/>
      <c r="SR1213" s="8"/>
      <c r="SS1213" s="8"/>
      <c r="ST1213" s="8"/>
      <c r="SU1213" s="8"/>
      <c r="SV1213" s="8"/>
      <c r="SW1213" s="8"/>
      <c r="SX1213" s="8"/>
      <c r="SY1213" s="8"/>
      <c r="SZ1213" s="8"/>
      <c r="TA1213" s="8"/>
      <c r="TB1213" s="8"/>
      <c r="TC1213" s="8"/>
      <c r="TD1213" s="8"/>
      <c r="TE1213" s="8"/>
      <c r="TF1213" s="8"/>
      <c r="TG1213" s="8"/>
      <c r="TH1213" s="8"/>
      <c r="TI1213" s="8"/>
      <c r="TJ1213" s="8"/>
      <c r="TK1213" s="8"/>
      <c r="TL1213" s="8"/>
      <c r="TM1213" s="8"/>
      <c r="TN1213" s="8"/>
      <c r="TO1213" s="8"/>
      <c r="TP1213" s="8"/>
      <c r="TQ1213" s="8"/>
      <c r="TR1213" s="8"/>
      <c r="TS1213" s="8"/>
      <c r="TT1213" s="8"/>
      <c r="TU1213" s="8"/>
      <c r="TV1213" s="8"/>
      <c r="TW1213" s="8"/>
      <c r="TX1213" s="8"/>
      <c r="TY1213" s="8"/>
      <c r="TZ1213" s="8"/>
      <c r="UA1213" s="8"/>
      <c r="UB1213" s="8"/>
      <c r="UC1213" s="8"/>
      <c r="UD1213" s="8"/>
      <c r="UE1213" s="8"/>
      <c r="UF1213" s="8"/>
      <c r="UG1213" s="8"/>
      <c r="UH1213" s="8"/>
      <c r="UI1213" s="8"/>
      <c r="UJ1213" s="8"/>
      <c r="UK1213" s="8"/>
      <c r="UL1213" s="8"/>
      <c r="UM1213" s="8"/>
      <c r="UN1213" s="8"/>
      <c r="UO1213" s="8"/>
      <c r="UP1213" s="8"/>
      <c r="UQ1213" s="8"/>
      <c r="UR1213" s="8"/>
      <c r="US1213" s="8"/>
      <c r="UT1213" s="8"/>
      <c r="UU1213" s="8"/>
      <c r="UV1213" s="8"/>
      <c r="UW1213" s="8"/>
      <c r="UX1213" s="8"/>
      <c r="UY1213" s="8"/>
      <c r="UZ1213" s="8"/>
      <c r="VA1213" s="8"/>
      <c r="VB1213" s="8"/>
      <c r="VC1213" s="8"/>
      <c r="VD1213" s="8"/>
      <c r="VE1213" s="8"/>
      <c r="VF1213" s="8"/>
    </row>
    <row r="1214" spans="1:578" s="77" customFormat="1" ht="15">
      <c r="A1214" s="52"/>
      <c r="B1214" s="54"/>
      <c r="C1214" s="54"/>
      <c r="D1214" s="54"/>
      <c r="E1214" s="54"/>
      <c r="F1214" s="54"/>
      <c r="G1214" s="55"/>
      <c r="H1214" s="54"/>
      <c r="I1214" s="56"/>
      <c r="J1214" s="76"/>
      <c r="K1214" s="76"/>
      <c r="L1214" s="54"/>
      <c r="M1214" s="54"/>
      <c r="N1214" s="54"/>
      <c r="O1214" s="4"/>
      <c r="P1214" s="60"/>
      <c r="Q1214" s="54"/>
      <c r="R1214" s="54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62"/>
      <c r="AC1214" s="57"/>
      <c r="AD1214" s="57"/>
      <c r="AE1214" s="57"/>
      <c r="AF1214" s="57"/>
      <c r="AG1214" s="57"/>
      <c r="AH1214" s="57"/>
      <c r="AI1214" s="6"/>
      <c r="AJ1214" s="6"/>
      <c r="AK1214" s="6"/>
      <c r="AL1214" s="6"/>
      <c r="AM1214" s="6"/>
      <c r="AN1214" s="6"/>
      <c r="AO1214" s="6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  <c r="IW1214" s="8"/>
      <c r="IX1214" s="8"/>
      <c r="IY1214" s="8"/>
      <c r="IZ1214" s="8"/>
      <c r="JA1214" s="8"/>
      <c r="JB1214" s="8"/>
      <c r="JC1214" s="8"/>
      <c r="JD1214" s="8"/>
      <c r="JE1214" s="8"/>
      <c r="JF1214" s="8"/>
      <c r="JG1214" s="8"/>
      <c r="JH1214" s="8"/>
      <c r="JI1214" s="8"/>
      <c r="JJ1214" s="8"/>
      <c r="JK1214" s="8"/>
      <c r="JL1214" s="8"/>
      <c r="JM1214" s="8"/>
      <c r="JN1214" s="8"/>
      <c r="JO1214" s="8"/>
      <c r="JP1214" s="8"/>
      <c r="JQ1214" s="8"/>
      <c r="JR1214" s="8"/>
      <c r="JS1214" s="8"/>
      <c r="JT1214" s="8"/>
      <c r="JU1214" s="8"/>
      <c r="JV1214" s="8"/>
      <c r="JW1214" s="8"/>
      <c r="JX1214" s="8"/>
      <c r="JY1214" s="8"/>
      <c r="JZ1214" s="8"/>
      <c r="KA1214" s="8"/>
      <c r="KB1214" s="8"/>
      <c r="KC1214" s="8"/>
      <c r="KD1214" s="8"/>
      <c r="KE1214" s="8"/>
      <c r="KF1214" s="8"/>
      <c r="KG1214" s="8"/>
      <c r="KH1214" s="8"/>
      <c r="KI1214" s="8"/>
      <c r="KJ1214" s="8"/>
      <c r="KK1214" s="8"/>
      <c r="KL1214" s="8"/>
      <c r="KM1214" s="8"/>
      <c r="KN1214" s="8"/>
      <c r="KO1214" s="8"/>
      <c r="KP1214" s="8"/>
      <c r="KQ1214" s="8"/>
      <c r="KR1214" s="8"/>
      <c r="KS1214" s="8"/>
      <c r="KT1214" s="8"/>
      <c r="KU1214" s="8"/>
      <c r="KV1214" s="8"/>
      <c r="KW1214" s="8"/>
      <c r="KX1214" s="8"/>
      <c r="KY1214" s="8"/>
      <c r="KZ1214" s="8"/>
      <c r="LA1214" s="8"/>
      <c r="LB1214" s="8"/>
      <c r="LC1214" s="8"/>
      <c r="LD1214" s="8"/>
      <c r="LE1214" s="8"/>
      <c r="LF1214" s="8"/>
      <c r="LG1214" s="8"/>
      <c r="LH1214" s="8"/>
      <c r="LI1214" s="8"/>
      <c r="LJ1214" s="8"/>
      <c r="LK1214" s="8"/>
      <c r="LL1214" s="8"/>
      <c r="LM1214" s="8"/>
      <c r="LN1214" s="8"/>
      <c r="LO1214" s="8"/>
      <c r="LP1214" s="8"/>
      <c r="LQ1214" s="8"/>
      <c r="LR1214" s="8"/>
      <c r="LS1214" s="8"/>
      <c r="LT1214" s="8"/>
      <c r="LU1214" s="8"/>
      <c r="LV1214" s="8"/>
      <c r="LW1214" s="8"/>
      <c r="LX1214" s="8"/>
      <c r="LY1214" s="8"/>
      <c r="LZ1214" s="8"/>
      <c r="MA1214" s="8"/>
      <c r="MB1214" s="8"/>
      <c r="MC1214" s="8"/>
      <c r="MD1214" s="8"/>
      <c r="ME1214" s="8"/>
      <c r="MF1214" s="8"/>
      <c r="MG1214" s="8"/>
      <c r="MH1214" s="8"/>
      <c r="MI1214" s="8"/>
      <c r="MJ1214" s="8"/>
      <c r="MK1214" s="8"/>
      <c r="ML1214" s="8"/>
      <c r="MM1214" s="8"/>
      <c r="MN1214" s="8"/>
      <c r="MO1214" s="8"/>
      <c r="MP1214" s="8"/>
      <c r="MQ1214" s="8"/>
      <c r="MR1214" s="8"/>
      <c r="MS1214" s="8"/>
      <c r="MT1214" s="8"/>
      <c r="MU1214" s="8"/>
      <c r="MV1214" s="8"/>
      <c r="MW1214" s="8"/>
      <c r="MX1214" s="8"/>
      <c r="MY1214" s="8"/>
      <c r="MZ1214" s="8"/>
      <c r="NA1214" s="8"/>
      <c r="NB1214" s="8"/>
      <c r="NC1214" s="8"/>
      <c r="ND1214" s="8"/>
      <c r="NE1214" s="8"/>
      <c r="NF1214" s="8"/>
      <c r="NG1214" s="8"/>
      <c r="NH1214" s="8"/>
      <c r="NI1214" s="8"/>
      <c r="NJ1214" s="8"/>
      <c r="NK1214" s="8"/>
      <c r="NL1214" s="8"/>
      <c r="NM1214" s="8"/>
      <c r="NN1214" s="8"/>
      <c r="NO1214" s="8"/>
      <c r="NP1214" s="8"/>
      <c r="NQ1214" s="8"/>
      <c r="NR1214" s="8"/>
      <c r="NS1214" s="8"/>
      <c r="NT1214" s="8"/>
      <c r="NU1214" s="8"/>
      <c r="NV1214" s="8"/>
      <c r="NW1214" s="8"/>
      <c r="NX1214" s="8"/>
      <c r="NY1214" s="8"/>
      <c r="NZ1214" s="8"/>
      <c r="OA1214" s="8"/>
      <c r="OB1214" s="8"/>
      <c r="OC1214" s="8"/>
      <c r="OD1214" s="8"/>
      <c r="OE1214" s="8"/>
      <c r="OF1214" s="8"/>
      <c r="OG1214" s="8"/>
      <c r="OH1214" s="8"/>
      <c r="OI1214" s="8"/>
      <c r="OJ1214" s="8"/>
      <c r="OK1214" s="8"/>
      <c r="OL1214" s="8"/>
      <c r="OM1214" s="8"/>
      <c r="ON1214" s="8"/>
      <c r="OO1214" s="8"/>
      <c r="OP1214" s="8"/>
      <c r="OQ1214" s="8"/>
      <c r="OR1214" s="8"/>
      <c r="OS1214" s="8"/>
      <c r="OT1214" s="8"/>
      <c r="OU1214" s="8"/>
      <c r="OV1214" s="8"/>
      <c r="OW1214" s="8"/>
      <c r="OX1214" s="8"/>
      <c r="OY1214" s="8"/>
      <c r="OZ1214" s="8"/>
      <c r="PA1214" s="8"/>
      <c r="PB1214" s="8"/>
      <c r="PC1214" s="8"/>
      <c r="PD1214" s="8"/>
      <c r="PE1214" s="8"/>
      <c r="PF1214" s="8"/>
      <c r="PG1214" s="8"/>
      <c r="PH1214" s="8"/>
      <c r="PI1214" s="8"/>
      <c r="PJ1214" s="8"/>
      <c r="PK1214" s="8"/>
      <c r="PL1214" s="8"/>
      <c r="PM1214" s="8"/>
      <c r="PN1214" s="8"/>
      <c r="PO1214" s="8"/>
      <c r="PP1214" s="8"/>
      <c r="PQ1214" s="8"/>
      <c r="PR1214" s="8"/>
      <c r="PS1214" s="8"/>
      <c r="PT1214" s="8"/>
      <c r="PU1214" s="8"/>
      <c r="PV1214" s="8"/>
      <c r="PW1214" s="8"/>
      <c r="PX1214" s="8"/>
      <c r="PY1214" s="8"/>
      <c r="PZ1214" s="8"/>
      <c r="QA1214" s="8"/>
      <c r="QB1214" s="8"/>
      <c r="QC1214" s="8"/>
      <c r="QD1214" s="8"/>
      <c r="QE1214" s="8"/>
      <c r="QF1214" s="8"/>
      <c r="QG1214" s="8"/>
      <c r="QH1214" s="8"/>
      <c r="QI1214" s="8"/>
      <c r="QJ1214" s="8"/>
      <c r="QK1214" s="8"/>
      <c r="QL1214" s="8"/>
      <c r="QM1214" s="8"/>
      <c r="QN1214" s="8"/>
      <c r="QO1214" s="8"/>
      <c r="QP1214" s="8"/>
      <c r="QQ1214" s="8"/>
      <c r="QR1214" s="8"/>
      <c r="QS1214" s="8"/>
      <c r="QT1214" s="8"/>
      <c r="QU1214" s="8"/>
      <c r="QV1214" s="8"/>
      <c r="QW1214" s="8"/>
      <c r="QX1214" s="8"/>
      <c r="QY1214" s="8"/>
      <c r="QZ1214" s="8"/>
      <c r="RA1214" s="8"/>
      <c r="RB1214" s="8"/>
      <c r="RC1214" s="8"/>
      <c r="RD1214" s="8"/>
      <c r="RE1214" s="8"/>
      <c r="RF1214" s="8"/>
      <c r="RG1214" s="8"/>
      <c r="RH1214" s="8"/>
      <c r="RI1214" s="8"/>
      <c r="RJ1214" s="8"/>
      <c r="RK1214" s="8"/>
      <c r="RL1214" s="8"/>
      <c r="RM1214" s="8"/>
      <c r="RN1214" s="8"/>
      <c r="RO1214" s="8"/>
      <c r="RP1214" s="8"/>
      <c r="RQ1214" s="8"/>
      <c r="RR1214" s="8"/>
      <c r="RS1214" s="8"/>
      <c r="RT1214" s="8"/>
      <c r="RU1214" s="8"/>
      <c r="RV1214" s="8"/>
      <c r="RW1214" s="8"/>
      <c r="RX1214" s="8"/>
      <c r="RY1214" s="8"/>
      <c r="RZ1214" s="8"/>
      <c r="SA1214" s="8"/>
      <c r="SB1214" s="8"/>
      <c r="SC1214" s="8"/>
      <c r="SD1214" s="8"/>
      <c r="SE1214" s="8"/>
      <c r="SF1214" s="8"/>
      <c r="SG1214" s="8"/>
      <c r="SH1214" s="8"/>
      <c r="SI1214" s="8"/>
      <c r="SJ1214" s="8"/>
      <c r="SK1214" s="8"/>
      <c r="SL1214" s="8"/>
      <c r="SM1214" s="8"/>
      <c r="SN1214" s="8"/>
      <c r="SO1214" s="8"/>
      <c r="SP1214" s="8"/>
      <c r="SQ1214" s="8"/>
      <c r="SR1214" s="8"/>
      <c r="SS1214" s="8"/>
      <c r="ST1214" s="8"/>
      <c r="SU1214" s="8"/>
      <c r="SV1214" s="8"/>
      <c r="SW1214" s="8"/>
      <c r="SX1214" s="8"/>
      <c r="SY1214" s="8"/>
      <c r="SZ1214" s="8"/>
      <c r="TA1214" s="8"/>
      <c r="TB1214" s="8"/>
      <c r="TC1214" s="8"/>
      <c r="TD1214" s="8"/>
      <c r="TE1214" s="8"/>
      <c r="TF1214" s="8"/>
      <c r="TG1214" s="8"/>
      <c r="TH1214" s="8"/>
      <c r="TI1214" s="8"/>
      <c r="TJ1214" s="8"/>
      <c r="TK1214" s="8"/>
      <c r="TL1214" s="8"/>
      <c r="TM1214" s="8"/>
      <c r="TN1214" s="8"/>
      <c r="TO1214" s="8"/>
      <c r="TP1214" s="8"/>
      <c r="TQ1214" s="8"/>
      <c r="TR1214" s="8"/>
      <c r="TS1214" s="8"/>
      <c r="TT1214" s="8"/>
      <c r="TU1214" s="8"/>
      <c r="TV1214" s="8"/>
      <c r="TW1214" s="8"/>
      <c r="TX1214" s="8"/>
      <c r="TY1214" s="8"/>
      <c r="TZ1214" s="8"/>
      <c r="UA1214" s="8"/>
      <c r="UB1214" s="8"/>
      <c r="UC1214" s="8"/>
      <c r="UD1214" s="8"/>
      <c r="UE1214" s="8"/>
      <c r="UF1214" s="8"/>
      <c r="UG1214" s="8"/>
      <c r="UH1214" s="8"/>
      <c r="UI1214" s="8"/>
      <c r="UJ1214" s="8"/>
      <c r="UK1214" s="8"/>
      <c r="UL1214" s="8"/>
      <c r="UM1214" s="8"/>
      <c r="UN1214" s="8"/>
      <c r="UO1214" s="8"/>
      <c r="UP1214" s="8"/>
      <c r="UQ1214" s="8"/>
      <c r="UR1214" s="8"/>
      <c r="US1214" s="8"/>
      <c r="UT1214" s="8"/>
      <c r="UU1214" s="8"/>
      <c r="UV1214" s="8"/>
      <c r="UW1214" s="8"/>
      <c r="UX1214" s="8"/>
      <c r="UY1214" s="8"/>
      <c r="UZ1214" s="8"/>
      <c r="VA1214" s="8"/>
      <c r="VB1214" s="8"/>
      <c r="VC1214" s="8"/>
      <c r="VD1214" s="8"/>
      <c r="VE1214" s="8"/>
      <c r="VF1214" s="8"/>
    </row>
    <row r="1215" spans="1:578" s="77" customFormat="1" ht="15">
      <c r="A1215" s="52"/>
      <c r="B1215" s="54"/>
      <c r="C1215" s="54"/>
      <c r="D1215" s="54"/>
      <c r="E1215" s="54"/>
      <c r="F1215" s="54"/>
      <c r="G1215" s="55"/>
      <c r="H1215" s="54"/>
      <c r="I1215" s="56"/>
      <c r="J1215" s="76"/>
      <c r="K1215" s="76"/>
      <c r="L1215" s="54"/>
      <c r="M1215" s="54"/>
      <c r="N1215" s="54"/>
      <c r="O1215" s="4"/>
      <c r="P1215" s="60"/>
      <c r="Q1215" s="54"/>
      <c r="R1215" s="54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62"/>
      <c r="AC1215" s="57"/>
      <c r="AD1215" s="57"/>
      <c r="AE1215" s="57"/>
      <c r="AF1215" s="57"/>
      <c r="AG1215" s="57"/>
      <c r="AH1215" s="57"/>
      <c r="AI1215" s="6"/>
      <c r="AJ1215" s="6"/>
      <c r="AK1215" s="6"/>
      <c r="AL1215" s="6"/>
      <c r="AM1215" s="6"/>
      <c r="AN1215" s="6"/>
      <c r="AO1215" s="6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  <c r="IW1215" s="8"/>
      <c r="IX1215" s="8"/>
      <c r="IY1215" s="8"/>
      <c r="IZ1215" s="8"/>
      <c r="JA1215" s="8"/>
      <c r="JB1215" s="8"/>
      <c r="JC1215" s="8"/>
      <c r="JD1215" s="8"/>
      <c r="JE1215" s="8"/>
      <c r="JF1215" s="8"/>
      <c r="JG1215" s="8"/>
      <c r="JH1215" s="8"/>
      <c r="JI1215" s="8"/>
      <c r="JJ1215" s="8"/>
      <c r="JK1215" s="8"/>
      <c r="JL1215" s="8"/>
      <c r="JM1215" s="8"/>
      <c r="JN1215" s="8"/>
      <c r="JO1215" s="8"/>
      <c r="JP1215" s="8"/>
      <c r="JQ1215" s="8"/>
      <c r="JR1215" s="8"/>
      <c r="JS1215" s="8"/>
      <c r="JT1215" s="8"/>
      <c r="JU1215" s="8"/>
      <c r="JV1215" s="8"/>
      <c r="JW1215" s="8"/>
      <c r="JX1215" s="8"/>
      <c r="JY1215" s="8"/>
      <c r="JZ1215" s="8"/>
      <c r="KA1215" s="8"/>
      <c r="KB1215" s="8"/>
      <c r="KC1215" s="8"/>
      <c r="KD1215" s="8"/>
      <c r="KE1215" s="8"/>
      <c r="KF1215" s="8"/>
      <c r="KG1215" s="8"/>
      <c r="KH1215" s="8"/>
      <c r="KI1215" s="8"/>
      <c r="KJ1215" s="8"/>
      <c r="KK1215" s="8"/>
      <c r="KL1215" s="8"/>
      <c r="KM1215" s="8"/>
      <c r="KN1215" s="8"/>
      <c r="KO1215" s="8"/>
      <c r="KP1215" s="8"/>
      <c r="KQ1215" s="8"/>
      <c r="KR1215" s="8"/>
      <c r="KS1215" s="8"/>
      <c r="KT1215" s="8"/>
      <c r="KU1215" s="8"/>
      <c r="KV1215" s="8"/>
      <c r="KW1215" s="8"/>
      <c r="KX1215" s="8"/>
      <c r="KY1215" s="8"/>
      <c r="KZ1215" s="8"/>
      <c r="LA1215" s="8"/>
      <c r="LB1215" s="8"/>
      <c r="LC1215" s="8"/>
      <c r="LD1215" s="8"/>
      <c r="LE1215" s="8"/>
      <c r="LF1215" s="8"/>
      <c r="LG1215" s="8"/>
      <c r="LH1215" s="8"/>
      <c r="LI1215" s="8"/>
      <c r="LJ1215" s="8"/>
      <c r="LK1215" s="8"/>
      <c r="LL1215" s="8"/>
      <c r="LM1215" s="8"/>
      <c r="LN1215" s="8"/>
      <c r="LO1215" s="8"/>
      <c r="LP1215" s="8"/>
      <c r="LQ1215" s="8"/>
      <c r="LR1215" s="8"/>
      <c r="LS1215" s="8"/>
      <c r="LT1215" s="8"/>
      <c r="LU1215" s="8"/>
      <c r="LV1215" s="8"/>
      <c r="LW1215" s="8"/>
      <c r="LX1215" s="8"/>
      <c r="LY1215" s="8"/>
      <c r="LZ1215" s="8"/>
      <c r="MA1215" s="8"/>
      <c r="MB1215" s="8"/>
      <c r="MC1215" s="8"/>
      <c r="MD1215" s="8"/>
      <c r="ME1215" s="8"/>
      <c r="MF1215" s="8"/>
      <c r="MG1215" s="8"/>
      <c r="MH1215" s="8"/>
      <c r="MI1215" s="8"/>
      <c r="MJ1215" s="8"/>
      <c r="MK1215" s="8"/>
      <c r="ML1215" s="8"/>
      <c r="MM1215" s="8"/>
      <c r="MN1215" s="8"/>
      <c r="MO1215" s="8"/>
      <c r="MP1215" s="8"/>
      <c r="MQ1215" s="8"/>
      <c r="MR1215" s="8"/>
      <c r="MS1215" s="8"/>
      <c r="MT1215" s="8"/>
      <c r="MU1215" s="8"/>
      <c r="MV1215" s="8"/>
      <c r="MW1215" s="8"/>
      <c r="MX1215" s="8"/>
      <c r="MY1215" s="8"/>
      <c r="MZ1215" s="8"/>
      <c r="NA1215" s="8"/>
      <c r="NB1215" s="8"/>
      <c r="NC1215" s="8"/>
      <c r="ND1215" s="8"/>
      <c r="NE1215" s="8"/>
      <c r="NF1215" s="8"/>
      <c r="NG1215" s="8"/>
      <c r="NH1215" s="8"/>
      <c r="NI1215" s="8"/>
      <c r="NJ1215" s="8"/>
      <c r="NK1215" s="8"/>
      <c r="NL1215" s="8"/>
      <c r="NM1215" s="8"/>
      <c r="NN1215" s="8"/>
      <c r="NO1215" s="8"/>
      <c r="NP1215" s="8"/>
      <c r="NQ1215" s="8"/>
      <c r="NR1215" s="8"/>
      <c r="NS1215" s="8"/>
      <c r="NT1215" s="8"/>
      <c r="NU1215" s="8"/>
      <c r="NV1215" s="8"/>
      <c r="NW1215" s="8"/>
      <c r="NX1215" s="8"/>
      <c r="NY1215" s="8"/>
      <c r="NZ1215" s="8"/>
      <c r="OA1215" s="8"/>
      <c r="OB1215" s="8"/>
      <c r="OC1215" s="8"/>
      <c r="OD1215" s="8"/>
      <c r="OE1215" s="8"/>
      <c r="OF1215" s="8"/>
      <c r="OG1215" s="8"/>
      <c r="OH1215" s="8"/>
      <c r="OI1215" s="8"/>
      <c r="OJ1215" s="8"/>
      <c r="OK1215" s="8"/>
      <c r="OL1215" s="8"/>
      <c r="OM1215" s="8"/>
      <c r="ON1215" s="8"/>
      <c r="OO1215" s="8"/>
      <c r="OP1215" s="8"/>
      <c r="OQ1215" s="8"/>
      <c r="OR1215" s="8"/>
      <c r="OS1215" s="8"/>
      <c r="OT1215" s="8"/>
      <c r="OU1215" s="8"/>
      <c r="OV1215" s="8"/>
      <c r="OW1215" s="8"/>
      <c r="OX1215" s="8"/>
      <c r="OY1215" s="8"/>
      <c r="OZ1215" s="8"/>
      <c r="PA1215" s="8"/>
      <c r="PB1215" s="8"/>
      <c r="PC1215" s="8"/>
      <c r="PD1215" s="8"/>
      <c r="PE1215" s="8"/>
      <c r="PF1215" s="8"/>
      <c r="PG1215" s="8"/>
      <c r="PH1215" s="8"/>
      <c r="PI1215" s="8"/>
      <c r="PJ1215" s="8"/>
      <c r="PK1215" s="8"/>
      <c r="PL1215" s="8"/>
      <c r="PM1215" s="8"/>
      <c r="PN1215" s="8"/>
      <c r="PO1215" s="8"/>
      <c r="PP1215" s="8"/>
      <c r="PQ1215" s="8"/>
      <c r="PR1215" s="8"/>
      <c r="PS1215" s="8"/>
      <c r="PT1215" s="8"/>
      <c r="PU1215" s="8"/>
      <c r="PV1215" s="8"/>
      <c r="PW1215" s="8"/>
      <c r="PX1215" s="8"/>
      <c r="PY1215" s="8"/>
      <c r="PZ1215" s="8"/>
      <c r="QA1215" s="8"/>
      <c r="QB1215" s="8"/>
      <c r="QC1215" s="8"/>
      <c r="QD1215" s="8"/>
      <c r="QE1215" s="8"/>
      <c r="QF1215" s="8"/>
      <c r="QG1215" s="8"/>
      <c r="QH1215" s="8"/>
      <c r="QI1215" s="8"/>
      <c r="QJ1215" s="8"/>
      <c r="QK1215" s="8"/>
      <c r="QL1215" s="8"/>
      <c r="QM1215" s="8"/>
      <c r="QN1215" s="8"/>
      <c r="QO1215" s="8"/>
      <c r="QP1215" s="8"/>
      <c r="QQ1215" s="8"/>
      <c r="QR1215" s="8"/>
      <c r="QS1215" s="8"/>
      <c r="QT1215" s="8"/>
      <c r="QU1215" s="8"/>
      <c r="QV1215" s="8"/>
      <c r="QW1215" s="8"/>
      <c r="QX1215" s="8"/>
      <c r="QY1215" s="8"/>
      <c r="QZ1215" s="8"/>
      <c r="RA1215" s="8"/>
      <c r="RB1215" s="8"/>
      <c r="RC1215" s="8"/>
      <c r="RD1215" s="8"/>
      <c r="RE1215" s="8"/>
      <c r="RF1215" s="8"/>
      <c r="RG1215" s="8"/>
      <c r="RH1215" s="8"/>
      <c r="RI1215" s="8"/>
      <c r="RJ1215" s="8"/>
      <c r="RK1215" s="8"/>
      <c r="RL1215" s="8"/>
      <c r="RM1215" s="8"/>
      <c r="RN1215" s="8"/>
      <c r="RO1215" s="8"/>
      <c r="RP1215" s="8"/>
      <c r="RQ1215" s="8"/>
      <c r="RR1215" s="8"/>
      <c r="RS1215" s="8"/>
      <c r="RT1215" s="8"/>
      <c r="RU1215" s="8"/>
      <c r="RV1215" s="8"/>
      <c r="RW1215" s="8"/>
      <c r="RX1215" s="8"/>
      <c r="RY1215" s="8"/>
      <c r="RZ1215" s="8"/>
      <c r="SA1215" s="8"/>
      <c r="SB1215" s="8"/>
      <c r="SC1215" s="8"/>
      <c r="SD1215" s="8"/>
      <c r="SE1215" s="8"/>
      <c r="SF1215" s="8"/>
      <c r="SG1215" s="8"/>
      <c r="SH1215" s="8"/>
      <c r="SI1215" s="8"/>
      <c r="SJ1215" s="8"/>
      <c r="SK1215" s="8"/>
      <c r="SL1215" s="8"/>
      <c r="SM1215" s="8"/>
      <c r="SN1215" s="8"/>
      <c r="SO1215" s="8"/>
      <c r="SP1215" s="8"/>
      <c r="SQ1215" s="8"/>
      <c r="SR1215" s="8"/>
      <c r="SS1215" s="8"/>
      <c r="ST1215" s="8"/>
      <c r="SU1215" s="8"/>
      <c r="SV1215" s="8"/>
      <c r="SW1215" s="8"/>
      <c r="SX1215" s="8"/>
      <c r="SY1215" s="8"/>
      <c r="SZ1215" s="8"/>
      <c r="TA1215" s="8"/>
      <c r="TB1215" s="8"/>
      <c r="TC1215" s="8"/>
      <c r="TD1215" s="8"/>
      <c r="TE1215" s="8"/>
      <c r="TF1215" s="8"/>
      <c r="TG1215" s="8"/>
      <c r="TH1215" s="8"/>
      <c r="TI1215" s="8"/>
      <c r="TJ1215" s="8"/>
      <c r="TK1215" s="8"/>
      <c r="TL1215" s="8"/>
      <c r="TM1215" s="8"/>
      <c r="TN1215" s="8"/>
      <c r="TO1215" s="8"/>
      <c r="TP1215" s="8"/>
      <c r="TQ1215" s="8"/>
      <c r="TR1215" s="8"/>
      <c r="TS1215" s="8"/>
      <c r="TT1215" s="8"/>
      <c r="TU1215" s="8"/>
      <c r="TV1215" s="8"/>
      <c r="TW1215" s="8"/>
      <c r="TX1215" s="8"/>
      <c r="TY1215" s="8"/>
      <c r="TZ1215" s="8"/>
      <c r="UA1215" s="8"/>
      <c r="UB1215" s="8"/>
      <c r="UC1215" s="8"/>
      <c r="UD1215" s="8"/>
      <c r="UE1215" s="8"/>
      <c r="UF1215" s="8"/>
      <c r="UG1215" s="8"/>
      <c r="UH1215" s="8"/>
      <c r="UI1215" s="8"/>
      <c r="UJ1215" s="8"/>
      <c r="UK1215" s="8"/>
      <c r="UL1215" s="8"/>
      <c r="UM1215" s="8"/>
      <c r="UN1215" s="8"/>
      <c r="UO1215" s="8"/>
      <c r="UP1215" s="8"/>
      <c r="UQ1215" s="8"/>
      <c r="UR1215" s="8"/>
      <c r="US1215" s="8"/>
      <c r="UT1215" s="8"/>
      <c r="UU1215" s="8"/>
      <c r="UV1215" s="8"/>
      <c r="UW1215" s="8"/>
      <c r="UX1215" s="8"/>
      <c r="UY1215" s="8"/>
      <c r="UZ1215" s="8"/>
      <c r="VA1215" s="8"/>
      <c r="VB1215" s="8"/>
      <c r="VC1215" s="8"/>
      <c r="VD1215" s="8"/>
      <c r="VE1215" s="8"/>
      <c r="VF1215" s="8"/>
    </row>
    <row r="1216" spans="1:578" s="77" customFormat="1" ht="15">
      <c r="A1216" s="52"/>
      <c r="B1216" s="54"/>
      <c r="C1216" s="54"/>
      <c r="D1216" s="54"/>
      <c r="E1216" s="54"/>
      <c r="F1216" s="54"/>
      <c r="G1216" s="55"/>
      <c r="H1216" s="54"/>
      <c r="I1216" s="56"/>
      <c r="J1216" s="76"/>
      <c r="K1216" s="76"/>
      <c r="L1216" s="54"/>
      <c r="M1216" s="54"/>
      <c r="N1216" s="54"/>
      <c r="O1216" s="4"/>
      <c r="P1216" s="60"/>
      <c r="Q1216" s="54"/>
      <c r="R1216" s="54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62"/>
      <c r="AC1216" s="57"/>
      <c r="AD1216" s="57"/>
      <c r="AE1216" s="57"/>
      <c r="AF1216" s="57"/>
      <c r="AG1216" s="57"/>
      <c r="AH1216" s="57"/>
      <c r="AI1216" s="6"/>
      <c r="AJ1216" s="6"/>
      <c r="AK1216" s="6"/>
      <c r="AL1216" s="6"/>
      <c r="AM1216" s="6"/>
      <c r="AN1216" s="6"/>
      <c r="AO1216" s="6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  <c r="IW1216" s="8"/>
      <c r="IX1216" s="8"/>
      <c r="IY1216" s="8"/>
      <c r="IZ1216" s="8"/>
      <c r="JA1216" s="8"/>
      <c r="JB1216" s="8"/>
      <c r="JC1216" s="8"/>
      <c r="JD1216" s="8"/>
      <c r="JE1216" s="8"/>
      <c r="JF1216" s="8"/>
      <c r="JG1216" s="8"/>
      <c r="JH1216" s="8"/>
      <c r="JI1216" s="8"/>
      <c r="JJ1216" s="8"/>
      <c r="JK1216" s="8"/>
      <c r="JL1216" s="8"/>
      <c r="JM1216" s="8"/>
      <c r="JN1216" s="8"/>
      <c r="JO1216" s="8"/>
      <c r="JP1216" s="8"/>
      <c r="JQ1216" s="8"/>
      <c r="JR1216" s="8"/>
      <c r="JS1216" s="8"/>
      <c r="JT1216" s="8"/>
      <c r="JU1216" s="8"/>
      <c r="JV1216" s="8"/>
      <c r="JW1216" s="8"/>
      <c r="JX1216" s="8"/>
      <c r="JY1216" s="8"/>
      <c r="JZ1216" s="8"/>
      <c r="KA1216" s="8"/>
      <c r="KB1216" s="8"/>
      <c r="KC1216" s="8"/>
      <c r="KD1216" s="8"/>
      <c r="KE1216" s="8"/>
      <c r="KF1216" s="8"/>
      <c r="KG1216" s="8"/>
      <c r="KH1216" s="8"/>
      <c r="KI1216" s="8"/>
      <c r="KJ1216" s="8"/>
      <c r="KK1216" s="8"/>
      <c r="KL1216" s="8"/>
      <c r="KM1216" s="8"/>
      <c r="KN1216" s="8"/>
      <c r="KO1216" s="8"/>
      <c r="KP1216" s="8"/>
      <c r="KQ1216" s="8"/>
      <c r="KR1216" s="8"/>
      <c r="KS1216" s="8"/>
      <c r="KT1216" s="8"/>
      <c r="KU1216" s="8"/>
      <c r="KV1216" s="8"/>
      <c r="KW1216" s="8"/>
      <c r="KX1216" s="8"/>
      <c r="KY1216" s="8"/>
      <c r="KZ1216" s="8"/>
      <c r="LA1216" s="8"/>
      <c r="LB1216" s="8"/>
      <c r="LC1216" s="8"/>
      <c r="LD1216" s="8"/>
      <c r="LE1216" s="8"/>
      <c r="LF1216" s="8"/>
      <c r="LG1216" s="8"/>
      <c r="LH1216" s="8"/>
      <c r="LI1216" s="8"/>
      <c r="LJ1216" s="8"/>
      <c r="LK1216" s="8"/>
      <c r="LL1216" s="8"/>
      <c r="LM1216" s="8"/>
      <c r="LN1216" s="8"/>
      <c r="LO1216" s="8"/>
      <c r="LP1216" s="8"/>
      <c r="LQ1216" s="8"/>
      <c r="LR1216" s="8"/>
      <c r="LS1216" s="8"/>
      <c r="LT1216" s="8"/>
      <c r="LU1216" s="8"/>
      <c r="LV1216" s="8"/>
      <c r="LW1216" s="8"/>
      <c r="LX1216" s="8"/>
      <c r="LY1216" s="8"/>
      <c r="LZ1216" s="8"/>
      <c r="MA1216" s="8"/>
      <c r="MB1216" s="8"/>
      <c r="MC1216" s="8"/>
      <c r="MD1216" s="8"/>
      <c r="ME1216" s="8"/>
      <c r="MF1216" s="8"/>
      <c r="MG1216" s="8"/>
      <c r="MH1216" s="8"/>
      <c r="MI1216" s="8"/>
      <c r="MJ1216" s="8"/>
      <c r="MK1216" s="8"/>
      <c r="ML1216" s="8"/>
      <c r="MM1216" s="8"/>
      <c r="MN1216" s="8"/>
      <c r="MO1216" s="8"/>
      <c r="MP1216" s="8"/>
      <c r="MQ1216" s="8"/>
      <c r="MR1216" s="8"/>
      <c r="MS1216" s="8"/>
      <c r="MT1216" s="8"/>
      <c r="MU1216" s="8"/>
      <c r="MV1216" s="8"/>
      <c r="MW1216" s="8"/>
      <c r="MX1216" s="8"/>
      <c r="MY1216" s="8"/>
      <c r="MZ1216" s="8"/>
      <c r="NA1216" s="8"/>
      <c r="NB1216" s="8"/>
      <c r="NC1216" s="8"/>
      <c r="ND1216" s="8"/>
      <c r="NE1216" s="8"/>
      <c r="NF1216" s="8"/>
      <c r="NG1216" s="8"/>
      <c r="NH1216" s="8"/>
      <c r="NI1216" s="8"/>
      <c r="NJ1216" s="8"/>
      <c r="NK1216" s="8"/>
      <c r="NL1216" s="8"/>
      <c r="NM1216" s="8"/>
      <c r="NN1216" s="8"/>
      <c r="NO1216" s="8"/>
      <c r="NP1216" s="8"/>
      <c r="NQ1216" s="8"/>
      <c r="NR1216" s="8"/>
      <c r="NS1216" s="8"/>
      <c r="NT1216" s="8"/>
      <c r="NU1216" s="8"/>
      <c r="NV1216" s="8"/>
      <c r="NW1216" s="8"/>
      <c r="NX1216" s="8"/>
      <c r="NY1216" s="8"/>
      <c r="NZ1216" s="8"/>
      <c r="OA1216" s="8"/>
      <c r="OB1216" s="8"/>
      <c r="OC1216" s="8"/>
      <c r="OD1216" s="8"/>
      <c r="OE1216" s="8"/>
      <c r="OF1216" s="8"/>
      <c r="OG1216" s="8"/>
      <c r="OH1216" s="8"/>
      <c r="OI1216" s="8"/>
      <c r="OJ1216" s="8"/>
      <c r="OK1216" s="8"/>
      <c r="OL1216" s="8"/>
      <c r="OM1216" s="8"/>
      <c r="ON1216" s="8"/>
      <c r="OO1216" s="8"/>
      <c r="OP1216" s="8"/>
      <c r="OQ1216" s="8"/>
      <c r="OR1216" s="8"/>
      <c r="OS1216" s="8"/>
      <c r="OT1216" s="8"/>
      <c r="OU1216" s="8"/>
      <c r="OV1216" s="8"/>
      <c r="OW1216" s="8"/>
      <c r="OX1216" s="8"/>
      <c r="OY1216" s="8"/>
      <c r="OZ1216" s="8"/>
      <c r="PA1216" s="8"/>
      <c r="PB1216" s="8"/>
      <c r="PC1216" s="8"/>
      <c r="PD1216" s="8"/>
      <c r="PE1216" s="8"/>
      <c r="PF1216" s="8"/>
      <c r="PG1216" s="8"/>
      <c r="PH1216" s="8"/>
      <c r="PI1216" s="8"/>
      <c r="PJ1216" s="8"/>
      <c r="PK1216" s="8"/>
      <c r="PL1216" s="8"/>
      <c r="PM1216" s="8"/>
      <c r="PN1216" s="8"/>
      <c r="PO1216" s="8"/>
      <c r="PP1216" s="8"/>
      <c r="PQ1216" s="8"/>
      <c r="PR1216" s="8"/>
      <c r="PS1216" s="8"/>
      <c r="PT1216" s="8"/>
      <c r="PU1216" s="8"/>
      <c r="PV1216" s="8"/>
      <c r="PW1216" s="8"/>
      <c r="PX1216" s="8"/>
      <c r="PY1216" s="8"/>
      <c r="PZ1216" s="8"/>
      <c r="QA1216" s="8"/>
      <c r="QB1216" s="8"/>
      <c r="QC1216" s="8"/>
      <c r="QD1216" s="8"/>
      <c r="QE1216" s="8"/>
      <c r="QF1216" s="8"/>
      <c r="QG1216" s="8"/>
      <c r="QH1216" s="8"/>
      <c r="QI1216" s="8"/>
      <c r="QJ1216" s="8"/>
      <c r="QK1216" s="8"/>
      <c r="QL1216" s="8"/>
      <c r="QM1216" s="8"/>
      <c r="QN1216" s="8"/>
      <c r="QO1216" s="8"/>
      <c r="QP1216" s="8"/>
      <c r="QQ1216" s="8"/>
      <c r="QR1216" s="8"/>
      <c r="QS1216" s="8"/>
      <c r="QT1216" s="8"/>
      <c r="QU1216" s="8"/>
      <c r="QV1216" s="8"/>
      <c r="QW1216" s="8"/>
      <c r="QX1216" s="8"/>
      <c r="QY1216" s="8"/>
      <c r="QZ1216" s="8"/>
      <c r="RA1216" s="8"/>
      <c r="RB1216" s="8"/>
      <c r="RC1216" s="8"/>
      <c r="RD1216" s="8"/>
      <c r="RE1216" s="8"/>
      <c r="RF1216" s="8"/>
      <c r="RG1216" s="8"/>
      <c r="RH1216" s="8"/>
      <c r="RI1216" s="8"/>
      <c r="RJ1216" s="8"/>
      <c r="RK1216" s="8"/>
      <c r="RL1216" s="8"/>
      <c r="RM1216" s="8"/>
      <c r="RN1216" s="8"/>
      <c r="RO1216" s="8"/>
      <c r="RP1216" s="8"/>
      <c r="RQ1216" s="8"/>
      <c r="RR1216" s="8"/>
      <c r="RS1216" s="8"/>
      <c r="RT1216" s="8"/>
      <c r="RU1216" s="8"/>
      <c r="RV1216" s="8"/>
      <c r="RW1216" s="8"/>
      <c r="RX1216" s="8"/>
      <c r="RY1216" s="8"/>
      <c r="RZ1216" s="8"/>
      <c r="SA1216" s="8"/>
      <c r="SB1216" s="8"/>
      <c r="SC1216" s="8"/>
      <c r="SD1216" s="8"/>
      <c r="SE1216" s="8"/>
      <c r="SF1216" s="8"/>
      <c r="SG1216" s="8"/>
      <c r="SH1216" s="8"/>
      <c r="SI1216" s="8"/>
      <c r="SJ1216" s="8"/>
      <c r="SK1216" s="8"/>
      <c r="SL1216" s="8"/>
      <c r="SM1216" s="8"/>
      <c r="SN1216" s="8"/>
      <c r="SO1216" s="8"/>
      <c r="SP1216" s="8"/>
      <c r="SQ1216" s="8"/>
      <c r="SR1216" s="8"/>
      <c r="SS1216" s="8"/>
      <c r="ST1216" s="8"/>
      <c r="SU1216" s="8"/>
      <c r="SV1216" s="8"/>
      <c r="SW1216" s="8"/>
      <c r="SX1216" s="8"/>
      <c r="SY1216" s="8"/>
      <c r="SZ1216" s="8"/>
      <c r="TA1216" s="8"/>
      <c r="TB1216" s="8"/>
      <c r="TC1216" s="8"/>
      <c r="TD1216" s="8"/>
      <c r="TE1216" s="8"/>
      <c r="TF1216" s="8"/>
      <c r="TG1216" s="8"/>
      <c r="TH1216" s="8"/>
      <c r="TI1216" s="8"/>
      <c r="TJ1216" s="8"/>
      <c r="TK1216" s="8"/>
      <c r="TL1216" s="8"/>
      <c r="TM1216" s="8"/>
      <c r="TN1216" s="8"/>
      <c r="TO1216" s="8"/>
      <c r="TP1216" s="8"/>
      <c r="TQ1216" s="8"/>
      <c r="TR1216" s="8"/>
      <c r="TS1216" s="8"/>
      <c r="TT1216" s="8"/>
      <c r="TU1216" s="8"/>
      <c r="TV1216" s="8"/>
      <c r="TW1216" s="8"/>
      <c r="TX1216" s="8"/>
      <c r="TY1216" s="8"/>
      <c r="TZ1216" s="8"/>
      <c r="UA1216" s="8"/>
      <c r="UB1216" s="8"/>
      <c r="UC1216" s="8"/>
      <c r="UD1216" s="8"/>
      <c r="UE1216" s="8"/>
      <c r="UF1216" s="8"/>
      <c r="UG1216" s="8"/>
      <c r="UH1216" s="8"/>
      <c r="UI1216" s="8"/>
      <c r="UJ1216" s="8"/>
      <c r="UK1216" s="8"/>
      <c r="UL1216" s="8"/>
      <c r="UM1216" s="8"/>
      <c r="UN1216" s="8"/>
      <c r="UO1216" s="8"/>
      <c r="UP1216" s="8"/>
      <c r="UQ1216" s="8"/>
      <c r="UR1216" s="8"/>
      <c r="US1216" s="8"/>
      <c r="UT1216" s="8"/>
      <c r="UU1216" s="8"/>
      <c r="UV1216" s="8"/>
      <c r="UW1216" s="8"/>
      <c r="UX1216" s="8"/>
      <c r="UY1216" s="8"/>
      <c r="UZ1216" s="8"/>
      <c r="VA1216" s="8"/>
      <c r="VB1216" s="8"/>
      <c r="VC1216" s="8"/>
      <c r="VD1216" s="8"/>
      <c r="VE1216" s="8"/>
      <c r="VF1216" s="8"/>
    </row>
    <row r="1217" spans="1:578" s="77" customFormat="1" ht="15">
      <c r="A1217" s="52"/>
      <c r="B1217" s="54"/>
      <c r="C1217" s="54"/>
      <c r="D1217" s="54"/>
      <c r="E1217" s="54"/>
      <c r="F1217" s="54"/>
      <c r="G1217" s="55"/>
      <c r="H1217" s="54"/>
      <c r="I1217" s="56"/>
      <c r="J1217" s="76"/>
      <c r="K1217" s="76"/>
      <c r="L1217" s="54"/>
      <c r="M1217" s="54"/>
      <c r="N1217" s="54"/>
      <c r="O1217" s="4"/>
      <c r="P1217" s="60"/>
      <c r="Q1217" s="54"/>
      <c r="R1217" s="54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62"/>
      <c r="AC1217" s="57"/>
      <c r="AD1217" s="57"/>
      <c r="AE1217" s="57"/>
      <c r="AF1217" s="57"/>
      <c r="AG1217" s="57"/>
      <c r="AH1217" s="57"/>
      <c r="AI1217" s="6"/>
      <c r="AJ1217" s="6"/>
      <c r="AK1217" s="6"/>
      <c r="AL1217" s="6"/>
      <c r="AM1217" s="6"/>
      <c r="AN1217" s="6"/>
      <c r="AO1217" s="6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  <c r="IW1217" s="8"/>
      <c r="IX1217" s="8"/>
      <c r="IY1217" s="8"/>
      <c r="IZ1217" s="8"/>
      <c r="JA1217" s="8"/>
      <c r="JB1217" s="8"/>
      <c r="JC1217" s="8"/>
      <c r="JD1217" s="8"/>
      <c r="JE1217" s="8"/>
      <c r="JF1217" s="8"/>
      <c r="JG1217" s="8"/>
      <c r="JH1217" s="8"/>
      <c r="JI1217" s="8"/>
      <c r="JJ1217" s="8"/>
      <c r="JK1217" s="8"/>
      <c r="JL1217" s="8"/>
      <c r="JM1217" s="8"/>
      <c r="JN1217" s="8"/>
      <c r="JO1217" s="8"/>
      <c r="JP1217" s="8"/>
      <c r="JQ1217" s="8"/>
      <c r="JR1217" s="8"/>
      <c r="JS1217" s="8"/>
      <c r="JT1217" s="8"/>
      <c r="JU1217" s="8"/>
      <c r="JV1217" s="8"/>
      <c r="JW1217" s="8"/>
      <c r="JX1217" s="8"/>
      <c r="JY1217" s="8"/>
      <c r="JZ1217" s="8"/>
      <c r="KA1217" s="8"/>
      <c r="KB1217" s="8"/>
      <c r="KC1217" s="8"/>
      <c r="KD1217" s="8"/>
      <c r="KE1217" s="8"/>
      <c r="KF1217" s="8"/>
      <c r="KG1217" s="8"/>
      <c r="KH1217" s="8"/>
      <c r="KI1217" s="8"/>
      <c r="KJ1217" s="8"/>
      <c r="KK1217" s="8"/>
      <c r="KL1217" s="8"/>
      <c r="KM1217" s="8"/>
      <c r="KN1217" s="8"/>
      <c r="KO1217" s="8"/>
      <c r="KP1217" s="8"/>
      <c r="KQ1217" s="8"/>
      <c r="KR1217" s="8"/>
      <c r="KS1217" s="8"/>
      <c r="KT1217" s="8"/>
      <c r="KU1217" s="8"/>
      <c r="KV1217" s="8"/>
      <c r="KW1217" s="8"/>
      <c r="KX1217" s="8"/>
      <c r="KY1217" s="8"/>
      <c r="KZ1217" s="8"/>
      <c r="LA1217" s="8"/>
      <c r="LB1217" s="8"/>
      <c r="LC1217" s="8"/>
      <c r="LD1217" s="8"/>
      <c r="LE1217" s="8"/>
      <c r="LF1217" s="8"/>
      <c r="LG1217" s="8"/>
      <c r="LH1217" s="8"/>
      <c r="LI1217" s="8"/>
      <c r="LJ1217" s="8"/>
      <c r="LK1217" s="8"/>
      <c r="LL1217" s="8"/>
      <c r="LM1217" s="8"/>
      <c r="LN1217" s="8"/>
      <c r="LO1217" s="8"/>
      <c r="LP1217" s="8"/>
      <c r="LQ1217" s="8"/>
      <c r="LR1217" s="8"/>
      <c r="LS1217" s="8"/>
      <c r="LT1217" s="8"/>
      <c r="LU1217" s="8"/>
      <c r="LV1217" s="8"/>
      <c r="LW1217" s="8"/>
      <c r="LX1217" s="8"/>
      <c r="LY1217" s="8"/>
      <c r="LZ1217" s="8"/>
      <c r="MA1217" s="8"/>
      <c r="MB1217" s="8"/>
      <c r="MC1217" s="8"/>
      <c r="MD1217" s="8"/>
      <c r="ME1217" s="8"/>
      <c r="MF1217" s="8"/>
      <c r="MG1217" s="8"/>
      <c r="MH1217" s="8"/>
      <c r="MI1217" s="8"/>
      <c r="MJ1217" s="8"/>
      <c r="MK1217" s="8"/>
      <c r="ML1217" s="8"/>
      <c r="MM1217" s="8"/>
      <c r="MN1217" s="8"/>
      <c r="MO1217" s="8"/>
      <c r="MP1217" s="8"/>
      <c r="MQ1217" s="8"/>
      <c r="MR1217" s="8"/>
      <c r="MS1217" s="8"/>
      <c r="MT1217" s="8"/>
      <c r="MU1217" s="8"/>
      <c r="MV1217" s="8"/>
      <c r="MW1217" s="8"/>
      <c r="MX1217" s="8"/>
      <c r="MY1217" s="8"/>
      <c r="MZ1217" s="8"/>
      <c r="NA1217" s="8"/>
      <c r="NB1217" s="8"/>
      <c r="NC1217" s="8"/>
      <c r="ND1217" s="8"/>
      <c r="NE1217" s="8"/>
      <c r="NF1217" s="8"/>
      <c r="NG1217" s="8"/>
      <c r="NH1217" s="8"/>
      <c r="NI1217" s="8"/>
      <c r="NJ1217" s="8"/>
      <c r="NK1217" s="8"/>
      <c r="NL1217" s="8"/>
      <c r="NM1217" s="8"/>
      <c r="NN1217" s="8"/>
      <c r="NO1217" s="8"/>
      <c r="NP1217" s="8"/>
      <c r="NQ1217" s="8"/>
      <c r="NR1217" s="8"/>
      <c r="NS1217" s="8"/>
      <c r="NT1217" s="8"/>
      <c r="NU1217" s="8"/>
      <c r="NV1217" s="8"/>
      <c r="NW1217" s="8"/>
      <c r="NX1217" s="8"/>
      <c r="NY1217" s="8"/>
      <c r="NZ1217" s="8"/>
      <c r="OA1217" s="8"/>
      <c r="OB1217" s="8"/>
      <c r="OC1217" s="8"/>
      <c r="OD1217" s="8"/>
      <c r="OE1217" s="8"/>
      <c r="OF1217" s="8"/>
      <c r="OG1217" s="8"/>
      <c r="OH1217" s="8"/>
      <c r="OI1217" s="8"/>
      <c r="OJ1217" s="8"/>
      <c r="OK1217" s="8"/>
      <c r="OL1217" s="8"/>
      <c r="OM1217" s="8"/>
      <c r="ON1217" s="8"/>
      <c r="OO1217" s="8"/>
      <c r="OP1217" s="8"/>
      <c r="OQ1217" s="8"/>
      <c r="OR1217" s="8"/>
      <c r="OS1217" s="8"/>
      <c r="OT1217" s="8"/>
      <c r="OU1217" s="8"/>
      <c r="OV1217" s="8"/>
      <c r="OW1217" s="8"/>
      <c r="OX1217" s="8"/>
      <c r="OY1217" s="8"/>
      <c r="OZ1217" s="8"/>
      <c r="PA1217" s="8"/>
      <c r="PB1217" s="8"/>
      <c r="PC1217" s="8"/>
      <c r="PD1217" s="8"/>
      <c r="PE1217" s="8"/>
      <c r="PF1217" s="8"/>
      <c r="PG1217" s="8"/>
      <c r="PH1217" s="8"/>
      <c r="PI1217" s="8"/>
      <c r="PJ1217" s="8"/>
      <c r="PK1217" s="8"/>
      <c r="PL1217" s="8"/>
      <c r="PM1217" s="8"/>
      <c r="PN1217" s="8"/>
      <c r="PO1217" s="8"/>
      <c r="PP1217" s="8"/>
      <c r="PQ1217" s="8"/>
      <c r="PR1217" s="8"/>
      <c r="PS1217" s="8"/>
      <c r="PT1217" s="8"/>
      <c r="PU1217" s="8"/>
      <c r="PV1217" s="8"/>
      <c r="PW1217" s="8"/>
      <c r="PX1217" s="8"/>
      <c r="PY1217" s="8"/>
      <c r="PZ1217" s="8"/>
      <c r="QA1217" s="8"/>
      <c r="QB1217" s="8"/>
      <c r="QC1217" s="8"/>
      <c r="QD1217" s="8"/>
      <c r="QE1217" s="8"/>
      <c r="QF1217" s="8"/>
      <c r="QG1217" s="8"/>
      <c r="QH1217" s="8"/>
      <c r="QI1217" s="8"/>
      <c r="QJ1217" s="8"/>
      <c r="QK1217" s="8"/>
      <c r="QL1217" s="8"/>
      <c r="QM1217" s="8"/>
      <c r="QN1217" s="8"/>
      <c r="QO1217" s="8"/>
      <c r="QP1217" s="8"/>
      <c r="QQ1217" s="8"/>
      <c r="QR1217" s="8"/>
      <c r="QS1217" s="8"/>
      <c r="QT1217" s="8"/>
      <c r="QU1217" s="8"/>
      <c r="QV1217" s="8"/>
      <c r="QW1217" s="8"/>
      <c r="QX1217" s="8"/>
      <c r="QY1217" s="8"/>
      <c r="QZ1217" s="8"/>
      <c r="RA1217" s="8"/>
      <c r="RB1217" s="8"/>
      <c r="RC1217" s="8"/>
      <c r="RD1217" s="8"/>
      <c r="RE1217" s="8"/>
      <c r="RF1217" s="8"/>
      <c r="RG1217" s="8"/>
      <c r="RH1217" s="8"/>
      <c r="RI1217" s="8"/>
      <c r="RJ1217" s="8"/>
      <c r="RK1217" s="8"/>
      <c r="RL1217" s="8"/>
      <c r="RM1217" s="8"/>
      <c r="RN1217" s="8"/>
      <c r="RO1217" s="8"/>
      <c r="RP1217" s="8"/>
      <c r="RQ1217" s="8"/>
      <c r="RR1217" s="8"/>
      <c r="RS1217" s="8"/>
      <c r="RT1217" s="8"/>
      <c r="RU1217" s="8"/>
      <c r="RV1217" s="8"/>
      <c r="RW1217" s="8"/>
      <c r="RX1217" s="8"/>
      <c r="RY1217" s="8"/>
      <c r="RZ1217" s="8"/>
      <c r="SA1217" s="8"/>
      <c r="SB1217" s="8"/>
      <c r="SC1217" s="8"/>
      <c r="SD1217" s="8"/>
      <c r="SE1217" s="8"/>
      <c r="SF1217" s="8"/>
      <c r="SG1217" s="8"/>
      <c r="SH1217" s="8"/>
      <c r="SI1217" s="8"/>
      <c r="SJ1217" s="8"/>
      <c r="SK1217" s="8"/>
      <c r="SL1217" s="8"/>
      <c r="SM1217" s="8"/>
      <c r="SN1217" s="8"/>
      <c r="SO1217" s="8"/>
      <c r="SP1217" s="8"/>
      <c r="SQ1217" s="8"/>
      <c r="SR1217" s="8"/>
      <c r="SS1217" s="8"/>
      <c r="ST1217" s="8"/>
      <c r="SU1217" s="8"/>
      <c r="SV1217" s="8"/>
      <c r="SW1217" s="8"/>
      <c r="SX1217" s="8"/>
      <c r="SY1217" s="8"/>
      <c r="SZ1217" s="8"/>
      <c r="TA1217" s="8"/>
      <c r="TB1217" s="8"/>
      <c r="TC1217" s="8"/>
      <c r="TD1217" s="8"/>
      <c r="TE1217" s="8"/>
      <c r="TF1217" s="8"/>
      <c r="TG1217" s="8"/>
      <c r="TH1217" s="8"/>
      <c r="TI1217" s="8"/>
      <c r="TJ1217" s="8"/>
      <c r="TK1217" s="8"/>
      <c r="TL1217" s="8"/>
      <c r="TM1217" s="8"/>
      <c r="TN1217" s="8"/>
      <c r="TO1217" s="8"/>
      <c r="TP1217" s="8"/>
      <c r="TQ1217" s="8"/>
      <c r="TR1217" s="8"/>
      <c r="TS1217" s="8"/>
      <c r="TT1217" s="8"/>
      <c r="TU1217" s="8"/>
      <c r="TV1217" s="8"/>
      <c r="TW1217" s="8"/>
      <c r="TX1217" s="8"/>
      <c r="TY1217" s="8"/>
      <c r="TZ1217" s="8"/>
      <c r="UA1217" s="8"/>
      <c r="UB1217" s="8"/>
      <c r="UC1217" s="8"/>
      <c r="UD1217" s="8"/>
      <c r="UE1217" s="8"/>
      <c r="UF1217" s="8"/>
      <c r="UG1217" s="8"/>
      <c r="UH1217" s="8"/>
      <c r="UI1217" s="8"/>
      <c r="UJ1217" s="8"/>
      <c r="UK1217" s="8"/>
      <c r="UL1217" s="8"/>
      <c r="UM1217" s="8"/>
      <c r="UN1217" s="8"/>
      <c r="UO1217" s="8"/>
      <c r="UP1217" s="8"/>
      <c r="UQ1217" s="8"/>
      <c r="UR1217" s="8"/>
      <c r="US1217" s="8"/>
      <c r="UT1217" s="8"/>
      <c r="UU1217" s="8"/>
      <c r="UV1217" s="8"/>
      <c r="UW1217" s="8"/>
      <c r="UX1217" s="8"/>
      <c r="UY1217" s="8"/>
      <c r="UZ1217" s="8"/>
      <c r="VA1217" s="8"/>
      <c r="VB1217" s="8"/>
      <c r="VC1217" s="8"/>
      <c r="VD1217" s="8"/>
      <c r="VE1217" s="8"/>
      <c r="VF1217" s="8"/>
    </row>
    <row r="1218" spans="1:578" s="77" customFormat="1" ht="15">
      <c r="A1218" s="52"/>
      <c r="B1218" s="54"/>
      <c r="C1218" s="54"/>
      <c r="D1218" s="54"/>
      <c r="E1218" s="54"/>
      <c r="F1218" s="54"/>
      <c r="G1218" s="55"/>
      <c r="H1218" s="54"/>
      <c r="I1218" s="56"/>
      <c r="J1218" s="76"/>
      <c r="K1218" s="76"/>
      <c r="L1218" s="54"/>
      <c r="M1218" s="54"/>
      <c r="N1218" s="54"/>
      <c r="O1218" s="4"/>
      <c r="P1218" s="60"/>
      <c r="Q1218" s="54"/>
      <c r="R1218" s="54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62"/>
      <c r="AC1218" s="57"/>
      <c r="AD1218" s="57"/>
      <c r="AE1218" s="57"/>
      <c r="AF1218" s="57"/>
      <c r="AG1218" s="57"/>
      <c r="AH1218" s="57"/>
      <c r="AI1218" s="6"/>
      <c r="AJ1218" s="6"/>
      <c r="AK1218" s="6"/>
      <c r="AL1218" s="6"/>
      <c r="AM1218" s="6"/>
      <c r="AN1218" s="6"/>
      <c r="AO1218" s="6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  <c r="IW1218" s="8"/>
      <c r="IX1218" s="8"/>
      <c r="IY1218" s="8"/>
      <c r="IZ1218" s="8"/>
      <c r="JA1218" s="8"/>
      <c r="JB1218" s="8"/>
      <c r="JC1218" s="8"/>
      <c r="JD1218" s="8"/>
      <c r="JE1218" s="8"/>
      <c r="JF1218" s="8"/>
      <c r="JG1218" s="8"/>
      <c r="JH1218" s="8"/>
      <c r="JI1218" s="8"/>
      <c r="JJ1218" s="8"/>
      <c r="JK1218" s="8"/>
      <c r="JL1218" s="8"/>
      <c r="JM1218" s="8"/>
      <c r="JN1218" s="8"/>
      <c r="JO1218" s="8"/>
      <c r="JP1218" s="8"/>
      <c r="JQ1218" s="8"/>
      <c r="JR1218" s="8"/>
      <c r="JS1218" s="8"/>
      <c r="JT1218" s="8"/>
      <c r="JU1218" s="8"/>
      <c r="JV1218" s="8"/>
      <c r="JW1218" s="8"/>
      <c r="JX1218" s="8"/>
      <c r="JY1218" s="8"/>
      <c r="JZ1218" s="8"/>
      <c r="KA1218" s="8"/>
      <c r="KB1218" s="8"/>
      <c r="KC1218" s="8"/>
      <c r="KD1218" s="8"/>
      <c r="KE1218" s="8"/>
      <c r="KF1218" s="8"/>
      <c r="KG1218" s="8"/>
      <c r="KH1218" s="8"/>
      <c r="KI1218" s="8"/>
      <c r="KJ1218" s="8"/>
      <c r="KK1218" s="8"/>
      <c r="KL1218" s="8"/>
      <c r="KM1218" s="8"/>
      <c r="KN1218" s="8"/>
      <c r="KO1218" s="8"/>
      <c r="KP1218" s="8"/>
      <c r="KQ1218" s="8"/>
      <c r="KR1218" s="8"/>
      <c r="KS1218" s="8"/>
      <c r="KT1218" s="8"/>
      <c r="KU1218" s="8"/>
      <c r="KV1218" s="8"/>
      <c r="KW1218" s="8"/>
      <c r="KX1218" s="8"/>
      <c r="KY1218" s="8"/>
      <c r="KZ1218" s="8"/>
      <c r="LA1218" s="8"/>
      <c r="LB1218" s="8"/>
      <c r="LC1218" s="8"/>
      <c r="LD1218" s="8"/>
      <c r="LE1218" s="8"/>
      <c r="LF1218" s="8"/>
      <c r="LG1218" s="8"/>
      <c r="LH1218" s="8"/>
      <c r="LI1218" s="8"/>
      <c r="LJ1218" s="8"/>
      <c r="LK1218" s="8"/>
      <c r="LL1218" s="8"/>
      <c r="LM1218" s="8"/>
      <c r="LN1218" s="8"/>
      <c r="LO1218" s="8"/>
      <c r="LP1218" s="8"/>
      <c r="LQ1218" s="8"/>
      <c r="LR1218" s="8"/>
      <c r="LS1218" s="8"/>
      <c r="LT1218" s="8"/>
      <c r="LU1218" s="8"/>
      <c r="LV1218" s="8"/>
      <c r="LW1218" s="8"/>
      <c r="LX1218" s="8"/>
      <c r="LY1218" s="8"/>
      <c r="LZ1218" s="8"/>
      <c r="MA1218" s="8"/>
      <c r="MB1218" s="8"/>
      <c r="MC1218" s="8"/>
      <c r="MD1218" s="8"/>
      <c r="ME1218" s="8"/>
      <c r="MF1218" s="8"/>
      <c r="MG1218" s="8"/>
      <c r="MH1218" s="8"/>
      <c r="MI1218" s="8"/>
      <c r="MJ1218" s="8"/>
      <c r="MK1218" s="8"/>
      <c r="ML1218" s="8"/>
      <c r="MM1218" s="8"/>
      <c r="MN1218" s="8"/>
      <c r="MO1218" s="8"/>
      <c r="MP1218" s="8"/>
      <c r="MQ1218" s="8"/>
      <c r="MR1218" s="8"/>
      <c r="MS1218" s="8"/>
      <c r="MT1218" s="8"/>
      <c r="MU1218" s="8"/>
      <c r="MV1218" s="8"/>
      <c r="MW1218" s="8"/>
      <c r="MX1218" s="8"/>
      <c r="MY1218" s="8"/>
      <c r="MZ1218" s="8"/>
      <c r="NA1218" s="8"/>
      <c r="NB1218" s="8"/>
      <c r="NC1218" s="8"/>
      <c r="ND1218" s="8"/>
      <c r="NE1218" s="8"/>
      <c r="NF1218" s="8"/>
      <c r="NG1218" s="8"/>
      <c r="NH1218" s="8"/>
      <c r="NI1218" s="8"/>
      <c r="NJ1218" s="8"/>
      <c r="NK1218" s="8"/>
      <c r="NL1218" s="8"/>
      <c r="NM1218" s="8"/>
      <c r="NN1218" s="8"/>
      <c r="NO1218" s="8"/>
      <c r="NP1218" s="8"/>
      <c r="NQ1218" s="8"/>
      <c r="NR1218" s="8"/>
      <c r="NS1218" s="8"/>
      <c r="NT1218" s="8"/>
      <c r="NU1218" s="8"/>
      <c r="NV1218" s="8"/>
      <c r="NW1218" s="8"/>
      <c r="NX1218" s="8"/>
      <c r="NY1218" s="8"/>
      <c r="NZ1218" s="8"/>
      <c r="OA1218" s="8"/>
      <c r="OB1218" s="8"/>
      <c r="OC1218" s="8"/>
      <c r="OD1218" s="8"/>
      <c r="OE1218" s="8"/>
      <c r="OF1218" s="8"/>
      <c r="OG1218" s="8"/>
      <c r="OH1218" s="8"/>
      <c r="OI1218" s="8"/>
      <c r="OJ1218" s="8"/>
      <c r="OK1218" s="8"/>
      <c r="OL1218" s="8"/>
      <c r="OM1218" s="8"/>
      <c r="ON1218" s="8"/>
      <c r="OO1218" s="8"/>
      <c r="OP1218" s="8"/>
      <c r="OQ1218" s="8"/>
      <c r="OR1218" s="8"/>
      <c r="OS1218" s="8"/>
      <c r="OT1218" s="8"/>
      <c r="OU1218" s="8"/>
      <c r="OV1218" s="8"/>
      <c r="OW1218" s="8"/>
      <c r="OX1218" s="8"/>
      <c r="OY1218" s="8"/>
      <c r="OZ1218" s="8"/>
      <c r="PA1218" s="8"/>
      <c r="PB1218" s="8"/>
      <c r="PC1218" s="8"/>
      <c r="PD1218" s="8"/>
      <c r="PE1218" s="8"/>
      <c r="PF1218" s="8"/>
      <c r="PG1218" s="8"/>
      <c r="PH1218" s="8"/>
      <c r="PI1218" s="8"/>
      <c r="PJ1218" s="8"/>
      <c r="PK1218" s="8"/>
      <c r="PL1218" s="8"/>
      <c r="PM1218" s="8"/>
      <c r="PN1218" s="8"/>
      <c r="PO1218" s="8"/>
      <c r="PP1218" s="8"/>
      <c r="PQ1218" s="8"/>
      <c r="PR1218" s="8"/>
      <c r="PS1218" s="8"/>
      <c r="PT1218" s="8"/>
      <c r="PU1218" s="8"/>
      <c r="PV1218" s="8"/>
      <c r="PW1218" s="8"/>
      <c r="PX1218" s="8"/>
      <c r="PY1218" s="8"/>
      <c r="PZ1218" s="8"/>
      <c r="QA1218" s="8"/>
      <c r="QB1218" s="8"/>
      <c r="QC1218" s="8"/>
      <c r="QD1218" s="8"/>
      <c r="QE1218" s="8"/>
      <c r="QF1218" s="8"/>
      <c r="QG1218" s="8"/>
      <c r="QH1218" s="8"/>
      <c r="QI1218" s="8"/>
      <c r="QJ1218" s="8"/>
      <c r="QK1218" s="8"/>
      <c r="QL1218" s="8"/>
      <c r="QM1218" s="8"/>
      <c r="QN1218" s="8"/>
      <c r="QO1218" s="8"/>
      <c r="QP1218" s="8"/>
      <c r="QQ1218" s="8"/>
      <c r="QR1218" s="8"/>
      <c r="QS1218" s="8"/>
      <c r="QT1218" s="8"/>
      <c r="QU1218" s="8"/>
      <c r="QV1218" s="8"/>
      <c r="QW1218" s="8"/>
      <c r="QX1218" s="8"/>
      <c r="QY1218" s="8"/>
      <c r="QZ1218" s="8"/>
      <c r="RA1218" s="8"/>
      <c r="RB1218" s="8"/>
      <c r="RC1218" s="8"/>
      <c r="RD1218" s="8"/>
      <c r="RE1218" s="8"/>
      <c r="RF1218" s="8"/>
      <c r="RG1218" s="8"/>
      <c r="RH1218" s="8"/>
      <c r="RI1218" s="8"/>
      <c r="RJ1218" s="8"/>
      <c r="RK1218" s="8"/>
      <c r="RL1218" s="8"/>
      <c r="RM1218" s="8"/>
      <c r="RN1218" s="8"/>
      <c r="RO1218" s="8"/>
      <c r="RP1218" s="8"/>
      <c r="RQ1218" s="8"/>
      <c r="RR1218" s="8"/>
      <c r="RS1218" s="8"/>
      <c r="RT1218" s="8"/>
      <c r="RU1218" s="8"/>
      <c r="RV1218" s="8"/>
      <c r="RW1218" s="8"/>
      <c r="RX1218" s="8"/>
      <c r="RY1218" s="8"/>
      <c r="RZ1218" s="8"/>
      <c r="SA1218" s="8"/>
      <c r="SB1218" s="8"/>
      <c r="SC1218" s="8"/>
      <c r="SD1218" s="8"/>
      <c r="SE1218" s="8"/>
      <c r="SF1218" s="8"/>
      <c r="SG1218" s="8"/>
      <c r="SH1218" s="8"/>
      <c r="SI1218" s="8"/>
      <c r="SJ1218" s="8"/>
      <c r="SK1218" s="8"/>
      <c r="SL1218" s="8"/>
      <c r="SM1218" s="8"/>
      <c r="SN1218" s="8"/>
      <c r="SO1218" s="8"/>
      <c r="SP1218" s="8"/>
      <c r="SQ1218" s="8"/>
      <c r="SR1218" s="8"/>
      <c r="SS1218" s="8"/>
      <c r="ST1218" s="8"/>
      <c r="SU1218" s="8"/>
      <c r="SV1218" s="8"/>
      <c r="SW1218" s="8"/>
      <c r="SX1218" s="8"/>
      <c r="SY1218" s="8"/>
      <c r="SZ1218" s="8"/>
      <c r="TA1218" s="8"/>
      <c r="TB1218" s="8"/>
      <c r="TC1218" s="8"/>
      <c r="TD1218" s="8"/>
      <c r="TE1218" s="8"/>
      <c r="TF1218" s="8"/>
      <c r="TG1218" s="8"/>
      <c r="TH1218" s="8"/>
      <c r="TI1218" s="8"/>
      <c r="TJ1218" s="8"/>
      <c r="TK1218" s="8"/>
      <c r="TL1218" s="8"/>
      <c r="TM1218" s="8"/>
      <c r="TN1218" s="8"/>
      <c r="TO1218" s="8"/>
      <c r="TP1218" s="8"/>
      <c r="TQ1218" s="8"/>
      <c r="TR1218" s="8"/>
      <c r="TS1218" s="8"/>
      <c r="TT1218" s="8"/>
      <c r="TU1218" s="8"/>
      <c r="TV1218" s="8"/>
      <c r="TW1218" s="8"/>
      <c r="TX1218" s="8"/>
      <c r="TY1218" s="8"/>
      <c r="TZ1218" s="8"/>
      <c r="UA1218" s="8"/>
      <c r="UB1218" s="8"/>
      <c r="UC1218" s="8"/>
      <c r="UD1218" s="8"/>
      <c r="UE1218" s="8"/>
      <c r="UF1218" s="8"/>
      <c r="UG1218" s="8"/>
      <c r="UH1218" s="8"/>
      <c r="UI1218" s="8"/>
      <c r="UJ1218" s="8"/>
      <c r="UK1218" s="8"/>
      <c r="UL1218" s="8"/>
      <c r="UM1218" s="8"/>
      <c r="UN1218" s="8"/>
      <c r="UO1218" s="8"/>
      <c r="UP1218" s="8"/>
      <c r="UQ1218" s="8"/>
      <c r="UR1218" s="8"/>
      <c r="US1218" s="8"/>
      <c r="UT1218" s="8"/>
      <c r="UU1218" s="8"/>
      <c r="UV1218" s="8"/>
      <c r="UW1218" s="8"/>
      <c r="UX1218" s="8"/>
      <c r="UY1218" s="8"/>
      <c r="UZ1218" s="8"/>
      <c r="VA1218" s="8"/>
      <c r="VB1218" s="8"/>
      <c r="VC1218" s="8"/>
      <c r="VD1218" s="8"/>
      <c r="VE1218" s="8"/>
      <c r="VF1218" s="8"/>
    </row>
    <row r="1219" spans="1:578" s="77" customFormat="1" ht="15">
      <c r="A1219" s="52"/>
      <c r="B1219" s="54"/>
      <c r="C1219" s="54"/>
      <c r="D1219" s="54"/>
      <c r="E1219" s="54"/>
      <c r="F1219" s="54"/>
      <c r="G1219" s="55"/>
      <c r="H1219" s="54"/>
      <c r="I1219" s="56"/>
      <c r="J1219" s="76"/>
      <c r="K1219" s="76"/>
      <c r="L1219" s="54"/>
      <c r="M1219" s="54"/>
      <c r="N1219" s="54"/>
      <c r="O1219" s="4"/>
      <c r="P1219" s="60"/>
      <c r="Q1219" s="54"/>
      <c r="R1219" s="54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62"/>
      <c r="AC1219" s="57"/>
      <c r="AD1219" s="57"/>
      <c r="AE1219" s="57"/>
      <c r="AF1219" s="57"/>
      <c r="AG1219" s="57"/>
      <c r="AH1219" s="57"/>
      <c r="AI1219" s="6"/>
      <c r="AJ1219" s="6"/>
      <c r="AK1219" s="6"/>
      <c r="AL1219" s="6"/>
      <c r="AM1219" s="6"/>
      <c r="AN1219" s="6"/>
      <c r="AO1219" s="6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  <c r="IW1219" s="8"/>
      <c r="IX1219" s="8"/>
      <c r="IY1219" s="8"/>
      <c r="IZ1219" s="8"/>
      <c r="JA1219" s="8"/>
      <c r="JB1219" s="8"/>
      <c r="JC1219" s="8"/>
      <c r="JD1219" s="8"/>
      <c r="JE1219" s="8"/>
      <c r="JF1219" s="8"/>
      <c r="JG1219" s="8"/>
      <c r="JH1219" s="8"/>
      <c r="JI1219" s="8"/>
      <c r="JJ1219" s="8"/>
      <c r="JK1219" s="8"/>
      <c r="JL1219" s="8"/>
      <c r="JM1219" s="8"/>
      <c r="JN1219" s="8"/>
      <c r="JO1219" s="8"/>
      <c r="JP1219" s="8"/>
      <c r="JQ1219" s="8"/>
      <c r="JR1219" s="8"/>
      <c r="JS1219" s="8"/>
      <c r="JT1219" s="8"/>
      <c r="JU1219" s="8"/>
      <c r="JV1219" s="8"/>
      <c r="JW1219" s="8"/>
      <c r="JX1219" s="8"/>
      <c r="JY1219" s="8"/>
      <c r="JZ1219" s="8"/>
      <c r="KA1219" s="8"/>
      <c r="KB1219" s="8"/>
      <c r="KC1219" s="8"/>
      <c r="KD1219" s="8"/>
      <c r="KE1219" s="8"/>
      <c r="KF1219" s="8"/>
      <c r="KG1219" s="8"/>
      <c r="KH1219" s="8"/>
      <c r="KI1219" s="8"/>
      <c r="KJ1219" s="8"/>
      <c r="KK1219" s="8"/>
      <c r="KL1219" s="8"/>
      <c r="KM1219" s="8"/>
      <c r="KN1219" s="8"/>
      <c r="KO1219" s="8"/>
      <c r="KP1219" s="8"/>
      <c r="KQ1219" s="8"/>
      <c r="KR1219" s="8"/>
      <c r="KS1219" s="8"/>
      <c r="KT1219" s="8"/>
      <c r="KU1219" s="8"/>
      <c r="KV1219" s="8"/>
      <c r="KW1219" s="8"/>
      <c r="KX1219" s="8"/>
      <c r="KY1219" s="8"/>
      <c r="KZ1219" s="8"/>
      <c r="LA1219" s="8"/>
      <c r="LB1219" s="8"/>
      <c r="LC1219" s="8"/>
      <c r="LD1219" s="8"/>
      <c r="LE1219" s="8"/>
      <c r="LF1219" s="8"/>
      <c r="LG1219" s="8"/>
      <c r="LH1219" s="8"/>
      <c r="LI1219" s="8"/>
      <c r="LJ1219" s="8"/>
      <c r="LK1219" s="8"/>
      <c r="LL1219" s="8"/>
      <c r="LM1219" s="8"/>
      <c r="LN1219" s="8"/>
      <c r="LO1219" s="8"/>
      <c r="LP1219" s="8"/>
      <c r="LQ1219" s="8"/>
      <c r="LR1219" s="8"/>
      <c r="LS1219" s="8"/>
      <c r="LT1219" s="8"/>
      <c r="LU1219" s="8"/>
      <c r="LV1219" s="8"/>
      <c r="LW1219" s="8"/>
      <c r="LX1219" s="8"/>
      <c r="LY1219" s="8"/>
      <c r="LZ1219" s="8"/>
      <c r="MA1219" s="8"/>
      <c r="MB1219" s="8"/>
      <c r="MC1219" s="8"/>
      <c r="MD1219" s="8"/>
      <c r="ME1219" s="8"/>
      <c r="MF1219" s="8"/>
      <c r="MG1219" s="8"/>
      <c r="MH1219" s="8"/>
      <c r="MI1219" s="8"/>
      <c r="MJ1219" s="8"/>
      <c r="MK1219" s="8"/>
      <c r="ML1219" s="8"/>
      <c r="MM1219" s="8"/>
      <c r="MN1219" s="8"/>
      <c r="MO1219" s="8"/>
      <c r="MP1219" s="8"/>
      <c r="MQ1219" s="8"/>
      <c r="MR1219" s="8"/>
      <c r="MS1219" s="8"/>
      <c r="MT1219" s="8"/>
      <c r="MU1219" s="8"/>
      <c r="MV1219" s="8"/>
      <c r="MW1219" s="8"/>
      <c r="MX1219" s="8"/>
      <c r="MY1219" s="8"/>
      <c r="MZ1219" s="8"/>
      <c r="NA1219" s="8"/>
      <c r="NB1219" s="8"/>
      <c r="NC1219" s="8"/>
      <c r="ND1219" s="8"/>
      <c r="NE1219" s="8"/>
      <c r="NF1219" s="8"/>
      <c r="NG1219" s="8"/>
      <c r="NH1219" s="8"/>
      <c r="NI1219" s="8"/>
      <c r="NJ1219" s="8"/>
      <c r="NK1219" s="8"/>
      <c r="NL1219" s="8"/>
      <c r="NM1219" s="8"/>
      <c r="NN1219" s="8"/>
      <c r="NO1219" s="8"/>
      <c r="NP1219" s="8"/>
      <c r="NQ1219" s="8"/>
      <c r="NR1219" s="8"/>
      <c r="NS1219" s="8"/>
      <c r="NT1219" s="8"/>
      <c r="NU1219" s="8"/>
      <c r="NV1219" s="8"/>
      <c r="NW1219" s="8"/>
      <c r="NX1219" s="8"/>
      <c r="NY1219" s="8"/>
      <c r="NZ1219" s="8"/>
      <c r="OA1219" s="8"/>
      <c r="OB1219" s="8"/>
      <c r="OC1219" s="8"/>
      <c r="OD1219" s="8"/>
      <c r="OE1219" s="8"/>
      <c r="OF1219" s="8"/>
      <c r="OG1219" s="8"/>
      <c r="OH1219" s="8"/>
      <c r="OI1219" s="8"/>
      <c r="OJ1219" s="8"/>
      <c r="OK1219" s="8"/>
      <c r="OL1219" s="8"/>
      <c r="OM1219" s="8"/>
      <c r="ON1219" s="8"/>
      <c r="OO1219" s="8"/>
      <c r="OP1219" s="8"/>
      <c r="OQ1219" s="8"/>
      <c r="OR1219" s="8"/>
      <c r="OS1219" s="8"/>
      <c r="OT1219" s="8"/>
      <c r="OU1219" s="8"/>
      <c r="OV1219" s="8"/>
      <c r="OW1219" s="8"/>
      <c r="OX1219" s="8"/>
      <c r="OY1219" s="8"/>
      <c r="OZ1219" s="8"/>
      <c r="PA1219" s="8"/>
      <c r="PB1219" s="8"/>
      <c r="PC1219" s="8"/>
      <c r="PD1219" s="8"/>
      <c r="PE1219" s="8"/>
      <c r="PF1219" s="8"/>
      <c r="PG1219" s="8"/>
      <c r="PH1219" s="8"/>
      <c r="PI1219" s="8"/>
      <c r="PJ1219" s="8"/>
      <c r="PK1219" s="8"/>
      <c r="PL1219" s="8"/>
      <c r="PM1219" s="8"/>
      <c r="PN1219" s="8"/>
      <c r="PO1219" s="8"/>
      <c r="PP1219" s="8"/>
      <c r="PQ1219" s="8"/>
      <c r="PR1219" s="8"/>
      <c r="PS1219" s="8"/>
      <c r="PT1219" s="8"/>
      <c r="PU1219" s="8"/>
      <c r="PV1219" s="8"/>
      <c r="PW1219" s="8"/>
      <c r="PX1219" s="8"/>
      <c r="PY1219" s="8"/>
      <c r="PZ1219" s="8"/>
      <c r="QA1219" s="8"/>
      <c r="QB1219" s="8"/>
      <c r="QC1219" s="8"/>
      <c r="QD1219" s="8"/>
      <c r="QE1219" s="8"/>
      <c r="QF1219" s="8"/>
      <c r="QG1219" s="8"/>
      <c r="QH1219" s="8"/>
      <c r="QI1219" s="8"/>
      <c r="QJ1219" s="8"/>
      <c r="QK1219" s="8"/>
      <c r="QL1219" s="8"/>
      <c r="QM1219" s="8"/>
      <c r="QN1219" s="8"/>
      <c r="QO1219" s="8"/>
      <c r="QP1219" s="8"/>
      <c r="QQ1219" s="8"/>
      <c r="QR1219" s="8"/>
      <c r="QS1219" s="8"/>
      <c r="QT1219" s="8"/>
      <c r="QU1219" s="8"/>
      <c r="QV1219" s="8"/>
      <c r="QW1219" s="8"/>
      <c r="QX1219" s="8"/>
      <c r="QY1219" s="8"/>
      <c r="QZ1219" s="8"/>
      <c r="RA1219" s="8"/>
      <c r="RB1219" s="8"/>
      <c r="RC1219" s="8"/>
      <c r="RD1219" s="8"/>
      <c r="RE1219" s="8"/>
      <c r="RF1219" s="8"/>
      <c r="RG1219" s="8"/>
      <c r="RH1219" s="8"/>
      <c r="RI1219" s="8"/>
      <c r="RJ1219" s="8"/>
      <c r="RK1219" s="8"/>
      <c r="RL1219" s="8"/>
      <c r="RM1219" s="8"/>
      <c r="RN1219" s="8"/>
      <c r="RO1219" s="8"/>
      <c r="RP1219" s="8"/>
      <c r="RQ1219" s="8"/>
      <c r="RR1219" s="8"/>
      <c r="RS1219" s="8"/>
      <c r="RT1219" s="8"/>
      <c r="RU1219" s="8"/>
      <c r="RV1219" s="8"/>
      <c r="RW1219" s="8"/>
      <c r="RX1219" s="8"/>
      <c r="RY1219" s="8"/>
      <c r="RZ1219" s="8"/>
      <c r="SA1219" s="8"/>
      <c r="SB1219" s="8"/>
      <c r="SC1219" s="8"/>
      <c r="SD1219" s="8"/>
      <c r="SE1219" s="8"/>
      <c r="SF1219" s="8"/>
      <c r="SG1219" s="8"/>
      <c r="SH1219" s="8"/>
      <c r="SI1219" s="8"/>
      <c r="SJ1219" s="8"/>
      <c r="SK1219" s="8"/>
      <c r="SL1219" s="8"/>
      <c r="SM1219" s="8"/>
      <c r="SN1219" s="8"/>
      <c r="SO1219" s="8"/>
      <c r="SP1219" s="8"/>
      <c r="SQ1219" s="8"/>
      <c r="SR1219" s="8"/>
      <c r="SS1219" s="8"/>
      <c r="ST1219" s="8"/>
      <c r="SU1219" s="8"/>
      <c r="SV1219" s="8"/>
      <c r="SW1219" s="8"/>
      <c r="SX1219" s="8"/>
      <c r="SY1219" s="8"/>
      <c r="SZ1219" s="8"/>
      <c r="TA1219" s="8"/>
      <c r="TB1219" s="8"/>
      <c r="TC1219" s="8"/>
      <c r="TD1219" s="8"/>
      <c r="TE1219" s="8"/>
      <c r="TF1219" s="8"/>
      <c r="TG1219" s="8"/>
      <c r="TH1219" s="8"/>
      <c r="TI1219" s="8"/>
      <c r="TJ1219" s="8"/>
      <c r="TK1219" s="8"/>
      <c r="TL1219" s="8"/>
      <c r="TM1219" s="8"/>
      <c r="TN1219" s="8"/>
      <c r="TO1219" s="8"/>
      <c r="TP1219" s="8"/>
      <c r="TQ1219" s="8"/>
      <c r="TR1219" s="8"/>
      <c r="TS1219" s="8"/>
      <c r="TT1219" s="8"/>
      <c r="TU1219" s="8"/>
      <c r="TV1219" s="8"/>
      <c r="TW1219" s="8"/>
      <c r="TX1219" s="8"/>
      <c r="TY1219" s="8"/>
      <c r="TZ1219" s="8"/>
      <c r="UA1219" s="8"/>
      <c r="UB1219" s="8"/>
      <c r="UC1219" s="8"/>
      <c r="UD1219" s="8"/>
      <c r="UE1219" s="8"/>
      <c r="UF1219" s="8"/>
      <c r="UG1219" s="8"/>
      <c r="UH1219" s="8"/>
      <c r="UI1219" s="8"/>
      <c r="UJ1219" s="8"/>
      <c r="UK1219" s="8"/>
      <c r="UL1219" s="8"/>
      <c r="UM1219" s="8"/>
      <c r="UN1219" s="8"/>
      <c r="UO1219" s="8"/>
      <c r="UP1219" s="8"/>
      <c r="UQ1219" s="8"/>
      <c r="UR1219" s="8"/>
      <c r="US1219" s="8"/>
      <c r="UT1219" s="8"/>
      <c r="UU1219" s="8"/>
      <c r="UV1219" s="8"/>
      <c r="UW1219" s="8"/>
      <c r="UX1219" s="8"/>
      <c r="UY1219" s="8"/>
      <c r="UZ1219" s="8"/>
      <c r="VA1219" s="8"/>
      <c r="VB1219" s="8"/>
      <c r="VC1219" s="8"/>
      <c r="VD1219" s="8"/>
      <c r="VE1219" s="8"/>
      <c r="VF1219" s="8"/>
    </row>
    <row r="1220" spans="1:578" s="77" customFormat="1" ht="15">
      <c r="A1220" s="52"/>
      <c r="B1220" s="54"/>
      <c r="C1220" s="54"/>
      <c r="D1220" s="54"/>
      <c r="E1220" s="54"/>
      <c r="F1220" s="54"/>
      <c r="G1220" s="55"/>
      <c r="H1220" s="54"/>
      <c r="I1220" s="56"/>
      <c r="J1220" s="76"/>
      <c r="K1220" s="76"/>
      <c r="L1220" s="54"/>
      <c r="M1220" s="54"/>
      <c r="N1220" s="54"/>
      <c r="O1220" s="4"/>
      <c r="P1220" s="60"/>
      <c r="Q1220" s="54"/>
      <c r="R1220" s="54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62"/>
      <c r="AC1220" s="57"/>
      <c r="AD1220" s="57"/>
      <c r="AE1220" s="57"/>
      <c r="AF1220" s="57"/>
      <c r="AG1220" s="57"/>
      <c r="AH1220" s="57"/>
      <c r="AI1220" s="6"/>
      <c r="AJ1220" s="6"/>
      <c r="AK1220" s="6"/>
      <c r="AL1220" s="6"/>
      <c r="AM1220" s="6"/>
      <c r="AN1220" s="6"/>
      <c r="AO1220" s="6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  <c r="IW1220" s="8"/>
      <c r="IX1220" s="8"/>
      <c r="IY1220" s="8"/>
      <c r="IZ1220" s="8"/>
      <c r="JA1220" s="8"/>
      <c r="JB1220" s="8"/>
      <c r="JC1220" s="8"/>
      <c r="JD1220" s="8"/>
      <c r="JE1220" s="8"/>
      <c r="JF1220" s="8"/>
      <c r="JG1220" s="8"/>
      <c r="JH1220" s="8"/>
      <c r="JI1220" s="8"/>
      <c r="JJ1220" s="8"/>
      <c r="JK1220" s="8"/>
      <c r="JL1220" s="8"/>
      <c r="JM1220" s="8"/>
      <c r="JN1220" s="8"/>
      <c r="JO1220" s="8"/>
      <c r="JP1220" s="8"/>
      <c r="JQ1220" s="8"/>
      <c r="JR1220" s="8"/>
      <c r="JS1220" s="8"/>
      <c r="JT1220" s="8"/>
      <c r="JU1220" s="8"/>
      <c r="JV1220" s="8"/>
      <c r="JW1220" s="8"/>
      <c r="JX1220" s="8"/>
      <c r="JY1220" s="8"/>
      <c r="JZ1220" s="8"/>
      <c r="KA1220" s="8"/>
      <c r="KB1220" s="8"/>
      <c r="KC1220" s="8"/>
      <c r="KD1220" s="8"/>
      <c r="KE1220" s="8"/>
      <c r="KF1220" s="8"/>
      <c r="KG1220" s="8"/>
      <c r="KH1220" s="8"/>
      <c r="KI1220" s="8"/>
      <c r="KJ1220" s="8"/>
      <c r="KK1220" s="8"/>
      <c r="KL1220" s="8"/>
      <c r="KM1220" s="8"/>
      <c r="KN1220" s="8"/>
      <c r="KO1220" s="8"/>
      <c r="KP1220" s="8"/>
      <c r="KQ1220" s="8"/>
      <c r="KR1220" s="8"/>
      <c r="KS1220" s="8"/>
      <c r="KT1220" s="8"/>
      <c r="KU1220" s="8"/>
      <c r="KV1220" s="8"/>
      <c r="KW1220" s="8"/>
      <c r="KX1220" s="8"/>
      <c r="KY1220" s="8"/>
      <c r="KZ1220" s="8"/>
      <c r="LA1220" s="8"/>
      <c r="LB1220" s="8"/>
      <c r="LC1220" s="8"/>
      <c r="LD1220" s="8"/>
      <c r="LE1220" s="8"/>
      <c r="LF1220" s="8"/>
      <c r="LG1220" s="8"/>
      <c r="LH1220" s="8"/>
      <c r="LI1220" s="8"/>
      <c r="LJ1220" s="8"/>
      <c r="LK1220" s="8"/>
      <c r="LL1220" s="8"/>
      <c r="LM1220" s="8"/>
      <c r="LN1220" s="8"/>
      <c r="LO1220" s="8"/>
      <c r="LP1220" s="8"/>
      <c r="LQ1220" s="8"/>
      <c r="LR1220" s="8"/>
      <c r="LS1220" s="8"/>
      <c r="LT1220" s="8"/>
      <c r="LU1220" s="8"/>
      <c r="LV1220" s="8"/>
      <c r="LW1220" s="8"/>
      <c r="LX1220" s="8"/>
      <c r="LY1220" s="8"/>
      <c r="LZ1220" s="8"/>
      <c r="MA1220" s="8"/>
      <c r="MB1220" s="8"/>
      <c r="MC1220" s="8"/>
      <c r="MD1220" s="8"/>
      <c r="ME1220" s="8"/>
      <c r="MF1220" s="8"/>
      <c r="MG1220" s="8"/>
      <c r="MH1220" s="8"/>
      <c r="MI1220" s="8"/>
      <c r="MJ1220" s="8"/>
      <c r="MK1220" s="8"/>
      <c r="ML1220" s="8"/>
      <c r="MM1220" s="8"/>
      <c r="MN1220" s="8"/>
      <c r="MO1220" s="8"/>
      <c r="MP1220" s="8"/>
      <c r="MQ1220" s="8"/>
      <c r="MR1220" s="8"/>
      <c r="MS1220" s="8"/>
      <c r="MT1220" s="8"/>
      <c r="MU1220" s="8"/>
      <c r="MV1220" s="8"/>
      <c r="MW1220" s="8"/>
      <c r="MX1220" s="8"/>
      <c r="MY1220" s="8"/>
      <c r="MZ1220" s="8"/>
      <c r="NA1220" s="8"/>
      <c r="NB1220" s="8"/>
      <c r="NC1220" s="8"/>
      <c r="ND1220" s="8"/>
      <c r="NE1220" s="8"/>
      <c r="NF1220" s="8"/>
      <c r="NG1220" s="8"/>
      <c r="NH1220" s="8"/>
      <c r="NI1220" s="8"/>
      <c r="NJ1220" s="8"/>
      <c r="NK1220" s="8"/>
      <c r="NL1220" s="8"/>
      <c r="NM1220" s="8"/>
      <c r="NN1220" s="8"/>
      <c r="NO1220" s="8"/>
      <c r="NP1220" s="8"/>
      <c r="NQ1220" s="8"/>
      <c r="NR1220" s="8"/>
      <c r="NS1220" s="8"/>
      <c r="NT1220" s="8"/>
      <c r="NU1220" s="8"/>
      <c r="NV1220" s="8"/>
      <c r="NW1220" s="8"/>
      <c r="NX1220" s="8"/>
      <c r="NY1220" s="8"/>
      <c r="NZ1220" s="8"/>
      <c r="OA1220" s="8"/>
      <c r="OB1220" s="8"/>
      <c r="OC1220" s="8"/>
      <c r="OD1220" s="8"/>
      <c r="OE1220" s="8"/>
      <c r="OF1220" s="8"/>
      <c r="OG1220" s="8"/>
      <c r="OH1220" s="8"/>
      <c r="OI1220" s="8"/>
      <c r="OJ1220" s="8"/>
      <c r="OK1220" s="8"/>
      <c r="OL1220" s="8"/>
      <c r="OM1220" s="8"/>
      <c r="ON1220" s="8"/>
      <c r="OO1220" s="8"/>
      <c r="OP1220" s="8"/>
      <c r="OQ1220" s="8"/>
      <c r="OR1220" s="8"/>
      <c r="OS1220" s="8"/>
      <c r="OT1220" s="8"/>
      <c r="OU1220" s="8"/>
      <c r="OV1220" s="8"/>
      <c r="OW1220" s="8"/>
      <c r="OX1220" s="8"/>
      <c r="OY1220" s="8"/>
      <c r="OZ1220" s="8"/>
      <c r="PA1220" s="8"/>
      <c r="PB1220" s="8"/>
      <c r="PC1220" s="8"/>
      <c r="PD1220" s="8"/>
      <c r="PE1220" s="8"/>
      <c r="PF1220" s="8"/>
      <c r="PG1220" s="8"/>
      <c r="PH1220" s="8"/>
      <c r="PI1220" s="8"/>
      <c r="PJ1220" s="8"/>
      <c r="PK1220" s="8"/>
      <c r="PL1220" s="8"/>
      <c r="PM1220" s="8"/>
      <c r="PN1220" s="8"/>
      <c r="PO1220" s="8"/>
      <c r="PP1220" s="8"/>
      <c r="PQ1220" s="8"/>
      <c r="PR1220" s="8"/>
      <c r="PS1220" s="8"/>
      <c r="PT1220" s="8"/>
      <c r="PU1220" s="8"/>
      <c r="PV1220" s="8"/>
      <c r="PW1220" s="8"/>
      <c r="PX1220" s="8"/>
      <c r="PY1220" s="8"/>
      <c r="PZ1220" s="8"/>
      <c r="QA1220" s="8"/>
      <c r="QB1220" s="8"/>
      <c r="QC1220" s="8"/>
      <c r="QD1220" s="8"/>
      <c r="QE1220" s="8"/>
      <c r="QF1220" s="8"/>
      <c r="QG1220" s="8"/>
      <c r="QH1220" s="8"/>
      <c r="QI1220" s="8"/>
      <c r="QJ1220" s="8"/>
      <c r="QK1220" s="8"/>
      <c r="QL1220" s="8"/>
      <c r="QM1220" s="8"/>
      <c r="QN1220" s="8"/>
      <c r="QO1220" s="8"/>
      <c r="QP1220" s="8"/>
      <c r="QQ1220" s="8"/>
      <c r="QR1220" s="8"/>
      <c r="QS1220" s="8"/>
      <c r="QT1220" s="8"/>
      <c r="QU1220" s="8"/>
      <c r="QV1220" s="8"/>
      <c r="QW1220" s="8"/>
      <c r="QX1220" s="8"/>
      <c r="QY1220" s="8"/>
      <c r="QZ1220" s="8"/>
      <c r="RA1220" s="8"/>
      <c r="RB1220" s="8"/>
      <c r="RC1220" s="8"/>
      <c r="RD1220" s="8"/>
      <c r="RE1220" s="8"/>
      <c r="RF1220" s="8"/>
      <c r="RG1220" s="8"/>
      <c r="RH1220" s="8"/>
      <c r="RI1220" s="8"/>
      <c r="RJ1220" s="8"/>
      <c r="RK1220" s="8"/>
      <c r="RL1220" s="8"/>
      <c r="RM1220" s="8"/>
      <c r="RN1220" s="8"/>
      <c r="RO1220" s="8"/>
      <c r="RP1220" s="8"/>
      <c r="RQ1220" s="8"/>
      <c r="RR1220" s="8"/>
      <c r="RS1220" s="8"/>
      <c r="RT1220" s="8"/>
      <c r="RU1220" s="8"/>
      <c r="RV1220" s="8"/>
      <c r="RW1220" s="8"/>
      <c r="RX1220" s="8"/>
      <c r="RY1220" s="8"/>
      <c r="RZ1220" s="8"/>
      <c r="SA1220" s="8"/>
      <c r="SB1220" s="8"/>
      <c r="SC1220" s="8"/>
      <c r="SD1220" s="8"/>
      <c r="SE1220" s="8"/>
      <c r="SF1220" s="8"/>
      <c r="SG1220" s="8"/>
      <c r="SH1220" s="8"/>
      <c r="SI1220" s="8"/>
      <c r="SJ1220" s="8"/>
      <c r="SK1220" s="8"/>
      <c r="SL1220" s="8"/>
      <c r="SM1220" s="8"/>
      <c r="SN1220" s="8"/>
      <c r="SO1220" s="8"/>
      <c r="SP1220" s="8"/>
      <c r="SQ1220" s="8"/>
      <c r="SR1220" s="8"/>
      <c r="SS1220" s="8"/>
      <c r="ST1220" s="8"/>
      <c r="SU1220" s="8"/>
      <c r="SV1220" s="8"/>
      <c r="SW1220" s="8"/>
      <c r="SX1220" s="8"/>
      <c r="SY1220" s="8"/>
      <c r="SZ1220" s="8"/>
      <c r="TA1220" s="8"/>
      <c r="TB1220" s="8"/>
      <c r="TC1220" s="8"/>
      <c r="TD1220" s="8"/>
      <c r="TE1220" s="8"/>
      <c r="TF1220" s="8"/>
      <c r="TG1220" s="8"/>
      <c r="TH1220" s="8"/>
      <c r="TI1220" s="8"/>
      <c r="TJ1220" s="8"/>
      <c r="TK1220" s="8"/>
      <c r="TL1220" s="8"/>
      <c r="TM1220" s="8"/>
      <c r="TN1220" s="8"/>
      <c r="TO1220" s="8"/>
      <c r="TP1220" s="8"/>
      <c r="TQ1220" s="8"/>
      <c r="TR1220" s="8"/>
      <c r="TS1220" s="8"/>
      <c r="TT1220" s="8"/>
      <c r="TU1220" s="8"/>
      <c r="TV1220" s="8"/>
      <c r="TW1220" s="8"/>
      <c r="TX1220" s="8"/>
      <c r="TY1220" s="8"/>
      <c r="TZ1220" s="8"/>
      <c r="UA1220" s="8"/>
      <c r="UB1220" s="8"/>
      <c r="UC1220" s="8"/>
      <c r="UD1220" s="8"/>
      <c r="UE1220" s="8"/>
      <c r="UF1220" s="8"/>
      <c r="UG1220" s="8"/>
      <c r="UH1220" s="8"/>
      <c r="UI1220" s="8"/>
      <c r="UJ1220" s="8"/>
      <c r="UK1220" s="8"/>
      <c r="UL1220" s="8"/>
      <c r="UM1220" s="8"/>
      <c r="UN1220" s="8"/>
      <c r="UO1220" s="8"/>
      <c r="UP1220" s="8"/>
      <c r="UQ1220" s="8"/>
      <c r="UR1220" s="8"/>
      <c r="US1220" s="8"/>
      <c r="UT1220" s="8"/>
      <c r="UU1220" s="8"/>
      <c r="UV1220" s="8"/>
      <c r="UW1220" s="8"/>
      <c r="UX1220" s="8"/>
      <c r="UY1220" s="8"/>
      <c r="UZ1220" s="8"/>
      <c r="VA1220" s="8"/>
      <c r="VB1220" s="8"/>
      <c r="VC1220" s="8"/>
      <c r="VD1220" s="8"/>
      <c r="VE1220" s="8"/>
      <c r="VF1220" s="8"/>
    </row>
    <row r="1221" spans="1:578" s="77" customFormat="1" ht="15">
      <c r="A1221" s="52"/>
      <c r="B1221" s="54"/>
      <c r="C1221" s="54"/>
      <c r="D1221" s="54"/>
      <c r="E1221" s="54"/>
      <c r="F1221" s="54"/>
      <c r="G1221" s="55"/>
      <c r="H1221" s="54"/>
      <c r="I1221" s="56"/>
      <c r="J1221" s="76"/>
      <c r="K1221" s="76"/>
      <c r="L1221" s="54"/>
      <c r="M1221" s="54"/>
      <c r="N1221" s="54"/>
      <c r="O1221" s="4"/>
      <c r="P1221" s="60"/>
      <c r="Q1221" s="54"/>
      <c r="R1221" s="54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62"/>
      <c r="AC1221" s="57"/>
      <c r="AD1221" s="57"/>
      <c r="AE1221" s="57"/>
      <c r="AF1221" s="57"/>
      <c r="AG1221" s="57"/>
      <c r="AH1221" s="57"/>
      <c r="AI1221" s="6"/>
      <c r="AJ1221" s="6"/>
      <c r="AK1221" s="6"/>
      <c r="AL1221" s="6"/>
      <c r="AM1221" s="6"/>
      <c r="AN1221" s="6"/>
      <c r="AO1221" s="6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  <c r="IW1221" s="8"/>
      <c r="IX1221" s="8"/>
      <c r="IY1221" s="8"/>
      <c r="IZ1221" s="8"/>
      <c r="JA1221" s="8"/>
      <c r="JB1221" s="8"/>
      <c r="JC1221" s="8"/>
      <c r="JD1221" s="8"/>
      <c r="JE1221" s="8"/>
      <c r="JF1221" s="8"/>
      <c r="JG1221" s="8"/>
      <c r="JH1221" s="8"/>
      <c r="JI1221" s="8"/>
      <c r="JJ1221" s="8"/>
      <c r="JK1221" s="8"/>
      <c r="JL1221" s="8"/>
      <c r="JM1221" s="8"/>
      <c r="JN1221" s="8"/>
      <c r="JO1221" s="8"/>
      <c r="JP1221" s="8"/>
      <c r="JQ1221" s="8"/>
      <c r="JR1221" s="8"/>
      <c r="JS1221" s="8"/>
      <c r="JT1221" s="8"/>
      <c r="JU1221" s="8"/>
      <c r="JV1221" s="8"/>
      <c r="JW1221" s="8"/>
      <c r="JX1221" s="8"/>
      <c r="JY1221" s="8"/>
      <c r="JZ1221" s="8"/>
      <c r="KA1221" s="8"/>
      <c r="KB1221" s="8"/>
      <c r="KC1221" s="8"/>
      <c r="KD1221" s="8"/>
      <c r="KE1221" s="8"/>
      <c r="KF1221" s="8"/>
      <c r="KG1221" s="8"/>
      <c r="KH1221" s="8"/>
      <c r="KI1221" s="8"/>
      <c r="KJ1221" s="8"/>
      <c r="KK1221" s="8"/>
      <c r="KL1221" s="8"/>
      <c r="KM1221" s="8"/>
      <c r="KN1221" s="8"/>
      <c r="KO1221" s="8"/>
      <c r="KP1221" s="8"/>
      <c r="KQ1221" s="8"/>
      <c r="KR1221" s="8"/>
      <c r="KS1221" s="8"/>
      <c r="KT1221" s="8"/>
      <c r="KU1221" s="8"/>
      <c r="KV1221" s="8"/>
      <c r="KW1221" s="8"/>
      <c r="KX1221" s="8"/>
      <c r="KY1221" s="8"/>
      <c r="KZ1221" s="8"/>
      <c r="LA1221" s="8"/>
      <c r="LB1221" s="8"/>
      <c r="LC1221" s="8"/>
      <c r="LD1221" s="8"/>
      <c r="LE1221" s="8"/>
      <c r="LF1221" s="8"/>
      <c r="LG1221" s="8"/>
      <c r="LH1221" s="8"/>
      <c r="LI1221" s="8"/>
      <c r="LJ1221" s="8"/>
      <c r="LK1221" s="8"/>
      <c r="LL1221" s="8"/>
      <c r="LM1221" s="8"/>
      <c r="LN1221" s="8"/>
      <c r="LO1221" s="8"/>
      <c r="LP1221" s="8"/>
      <c r="LQ1221" s="8"/>
      <c r="LR1221" s="8"/>
      <c r="LS1221" s="8"/>
      <c r="LT1221" s="8"/>
      <c r="LU1221" s="8"/>
      <c r="LV1221" s="8"/>
      <c r="LW1221" s="8"/>
      <c r="LX1221" s="8"/>
      <c r="LY1221" s="8"/>
      <c r="LZ1221" s="8"/>
      <c r="MA1221" s="8"/>
      <c r="MB1221" s="8"/>
      <c r="MC1221" s="8"/>
      <c r="MD1221" s="8"/>
      <c r="ME1221" s="8"/>
      <c r="MF1221" s="8"/>
      <c r="MG1221" s="8"/>
      <c r="MH1221" s="8"/>
      <c r="MI1221" s="8"/>
      <c r="MJ1221" s="8"/>
      <c r="MK1221" s="8"/>
      <c r="ML1221" s="8"/>
      <c r="MM1221" s="8"/>
      <c r="MN1221" s="8"/>
      <c r="MO1221" s="8"/>
      <c r="MP1221" s="8"/>
      <c r="MQ1221" s="8"/>
      <c r="MR1221" s="8"/>
      <c r="MS1221" s="8"/>
      <c r="MT1221" s="8"/>
      <c r="MU1221" s="8"/>
      <c r="MV1221" s="8"/>
      <c r="MW1221" s="8"/>
      <c r="MX1221" s="8"/>
      <c r="MY1221" s="8"/>
      <c r="MZ1221" s="8"/>
      <c r="NA1221" s="8"/>
      <c r="NB1221" s="8"/>
      <c r="NC1221" s="8"/>
      <c r="ND1221" s="8"/>
      <c r="NE1221" s="8"/>
      <c r="NF1221" s="8"/>
      <c r="NG1221" s="8"/>
      <c r="NH1221" s="8"/>
      <c r="NI1221" s="8"/>
      <c r="NJ1221" s="8"/>
      <c r="NK1221" s="8"/>
      <c r="NL1221" s="8"/>
      <c r="NM1221" s="8"/>
      <c r="NN1221" s="8"/>
      <c r="NO1221" s="8"/>
      <c r="NP1221" s="8"/>
      <c r="NQ1221" s="8"/>
      <c r="NR1221" s="8"/>
      <c r="NS1221" s="8"/>
      <c r="NT1221" s="8"/>
      <c r="NU1221" s="8"/>
      <c r="NV1221" s="8"/>
      <c r="NW1221" s="8"/>
      <c r="NX1221" s="8"/>
      <c r="NY1221" s="8"/>
      <c r="NZ1221" s="8"/>
      <c r="OA1221" s="8"/>
      <c r="OB1221" s="8"/>
      <c r="OC1221" s="8"/>
      <c r="OD1221" s="8"/>
      <c r="OE1221" s="8"/>
      <c r="OF1221" s="8"/>
      <c r="OG1221" s="8"/>
      <c r="OH1221" s="8"/>
      <c r="OI1221" s="8"/>
      <c r="OJ1221" s="8"/>
      <c r="OK1221" s="8"/>
      <c r="OL1221" s="8"/>
      <c r="OM1221" s="8"/>
      <c r="ON1221" s="8"/>
      <c r="OO1221" s="8"/>
      <c r="OP1221" s="8"/>
      <c r="OQ1221" s="8"/>
      <c r="OR1221" s="8"/>
      <c r="OS1221" s="8"/>
      <c r="OT1221" s="8"/>
      <c r="OU1221" s="8"/>
      <c r="OV1221" s="8"/>
      <c r="OW1221" s="8"/>
      <c r="OX1221" s="8"/>
      <c r="OY1221" s="8"/>
      <c r="OZ1221" s="8"/>
      <c r="PA1221" s="8"/>
      <c r="PB1221" s="8"/>
      <c r="PC1221" s="8"/>
      <c r="PD1221" s="8"/>
      <c r="PE1221" s="8"/>
      <c r="PF1221" s="8"/>
      <c r="PG1221" s="8"/>
      <c r="PH1221" s="8"/>
      <c r="PI1221" s="8"/>
      <c r="PJ1221" s="8"/>
      <c r="PK1221" s="8"/>
      <c r="PL1221" s="8"/>
      <c r="PM1221" s="8"/>
      <c r="PN1221" s="8"/>
      <c r="PO1221" s="8"/>
      <c r="PP1221" s="8"/>
      <c r="PQ1221" s="8"/>
      <c r="PR1221" s="8"/>
      <c r="PS1221" s="8"/>
      <c r="PT1221" s="8"/>
      <c r="PU1221" s="8"/>
      <c r="PV1221" s="8"/>
      <c r="PW1221" s="8"/>
      <c r="PX1221" s="8"/>
      <c r="PY1221" s="8"/>
      <c r="PZ1221" s="8"/>
      <c r="QA1221" s="8"/>
      <c r="QB1221" s="8"/>
      <c r="QC1221" s="8"/>
      <c r="QD1221" s="8"/>
      <c r="QE1221" s="8"/>
      <c r="QF1221" s="8"/>
      <c r="QG1221" s="8"/>
      <c r="QH1221" s="8"/>
      <c r="QI1221" s="8"/>
      <c r="QJ1221" s="8"/>
      <c r="QK1221" s="8"/>
      <c r="QL1221" s="8"/>
      <c r="QM1221" s="8"/>
      <c r="QN1221" s="8"/>
      <c r="QO1221" s="8"/>
      <c r="QP1221" s="8"/>
      <c r="QQ1221" s="8"/>
      <c r="QR1221" s="8"/>
      <c r="QS1221" s="8"/>
      <c r="QT1221" s="8"/>
      <c r="QU1221" s="8"/>
      <c r="QV1221" s="8"/>
      <c r="QW1221" s="8"/>
      <c r="QX1221" s="8"/>
      <c r="QY1221" s="8"/>
      <c r="QZ1221" s="8"/>
      <c r="RA1221" s="8"/>
      <c r="RB1221" s="8"/>
      <c r="RC1221" s="8"/>
      <c r="RD1221" s="8"/>
      <c r="RE1221" s="8"/>
      <c r="RF1221" s="8"/>
      <c r="RG1221" s="8"/>
      <c r="RH1221" s="8"/>
      <c r="RI1221" s="8"/>
      <c r="RJ1221" s="8"/>
      <c r="RK1221" s="8"/>
      <c r="RL1221" s="8"/>
      <c r="RM1221" s="8"/>
      <c r="RN1221" s="8"/>
      <c r="RO1221" s="8"/>
      <c r="RP1221" s="8"/>
      <c r="RQ1221" s="8"/>
      <c r="RR1221" s="8"/>
      <c r="RS1221" s="8"/>
      <c r="RT1221" s="8"/>
      <c r="RU1221" s="8"/>
      <c r="RV1221" s="8"/>
      <c r="RW1221" s="8"/>
      <c r="RX1221" s="8"/>
      <c r="RY1221" s="8"/>
      <c r="RZ1221" s="8"/>
      <c r="SA1221" s="8"/>
      <c r="SB1221" s="8"/>
      <c r="SC1221" s="8"/>
      <c r="SD1221" s="8"/>
      <c r="SE1221" s="8"/>
      <c r="SF1221" s="8"/>
      <c r="SG1221" s="8"/>
      <c r="SH1221" s="8"/>
      <c r="SI1221" s="8"/>
      <c r="SJ1221" s="8"/>
      <c r="SK1221" s="8"/>
      <c r="SL1221" s="8"/>
      <c r="SM1221" s="8"/>
      <c r="SN1221" s="8"/>
      <c r="SO1221" s="8"/>
      <c r="SP1221" s="8"/>
      <c r="SQ1221" s="8"/>
      <c r="SR1221" s="8"/>
      <c r="SS1221" s="8"/>
      <c r="ST1221" s="8"/>
      <c r="SU1221" s="8"/>
      <c r="SV1221" s="8"/>
      <c r="SW1221" s="8"/>
      <c r="SX1221" s="8"/>
      <c r="SY1221" s="8"/>
      <c r="SZ1221" s="8"/>
      <c r="TA1221" s="8"/>
      <c r="TB1221" s="8"/>
      <c r="TC1221" s="8"/>
      <c r="TD1221" s="8"/>
      <c r="TE1221" s="8"/>
      <c r="TF1221" s="8"/>
      <c r="TG1221" s="8"/>
      <c r="TH1221" s="8"/>
      <c r="TI1221" s="8"/>
      <c r="TJ1221" s="8"/>
      <c r="TK1221" s="8"/>
      <c r="TL1221" s="8"/>
      <c r="TM1221" s="8"/>
      <c r="TN1221" s="8"/>
      <c r="TO1221" s="8"/>
      <c r="TP1221" s="8"/>
      <c r="TQ1221" s="8"/>
      <c r="TR1221" s="8"/>
      <c r="TS1221" s="8"/>
      <c r="TT1221" s="8"/>
      <c r="TU1221" s="8"/>
      <c r="TV1221" s="8"/>
      <c r="TW1221" s="8"/>
      <c r="TX1221" s="8"/>
      <c r="TY1221" s="8"/>
      <c r="TZ1221" s="8"/>
      <c r="UA1221" s="8"/>
      <c r="UB1221" s="8"/>
      <c r="UC1221" s="8"/>
      <c r="UD1221" s="8"/>
      <c r="UE1221" s="8"/>
      <c r="UF1221" s="8"/>
      <c r="UG1221" s="8"/>
      <c r="UH1221" s="8"/>
      <c r="UI1221" s="8"/>
      <c r="UJ1221" s="8"/>
      <c r="UK1221" s="8"/>
      <c r="UL1221" s="8"/>
      <c r="UM1221" s="8"/>
      <c r="UN1221" s="8"/>
      <c r="UO1221" s="8"/>
      <c r="UP1221" s="8"/>
      <c r="UQ1221" s="8"/>
      <c r="UR1221" s="8"/>
      <c r="US1221" s="8"/>
      <c r="UT1221" s="8"/>
      <c r="UU1221" s="8"/>
      <c r="UV1221" s="8"/>
      <c r="UW1221" s="8"/>
      <c r="UX1221" s="8"/>
      <c r="UY1221" s="8"/>
      <c r="UZ1221" s="8"/>
      <c r="VA1221" s="8"/>
      <c r="VB1221" s="8"/>
      <c r="VC1221" s="8"/>
      <c r="VD1221" s="8"/>
      <c r="VE1221" s="8"/>
      <c r="VF1221" s="8"/>
    </row>
    <row r="1222" spans="1:578" s="77" customFormat="1" ht="15">
      <c r="A1222" s="52"/>
      <c r="B1222" s="54"/>
      <c r="C1222" s="54"/>
      <c r="D1222" s="54"/>
      <c r="E1222" s="54"/>
      <c r="F1222" s="54"/>
      <c r="G1222" s="55"/>
      <c r="H1222" s="54"/>
      <c r="I1222" s="56"/>
      <c r="J1222" s="76"/>
      <c r="K1222" s="76"/>
      <c r="L1222" s="54"/>
      <c r="M1222" s="54"/>
      <c r="N1222" s="54"/>
      <c r="O1222" s="4"/>
      <c r="P1222" s="60"/>
      <c r="Q1222" s="54"/>
      <c r="R1222" s="54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62"/>
      <c r="AC1222" s="57"/>
      <c r="AD1222" s="57"/>
      <c r="AE1222" s="57"/>
      <c r="AF1222" s="57"/>
      <c r="AG1222" s="57"/>
      <c r="AH1222" s="57"/>
      <c r="AI1222" s="6"/>
      <c r="AJ1222" s="6"/>
      <c r="AK1222" s="6"/>
      <c r="AL1222" s="6"/>
      <c r="AM1222" s="6"/>
      <c r="AN1222" s="6"/>
      <c r="AO1222" s="6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  <c r="IW1222" s="8"/>
      <c r="IX1222" s="8"/>
      <c r="IY1222" s="8"/>
      <c r="IZ1222" s="8"/>
      <c r="JA1222" s="8"/>
      <c r="JB1222" s="8"/>
      <c r="JC1222" s="8"/>
      <c r="JD1222" s="8"/>
      <c r="JE1222" s="8"/>
      <c r="JF1222" s="8"/>
      <c r="JG1222" s="8"/>
      <c r="JH1222" s="8"/>
      <c r="JI1222" s="8"/>
      <c r="JJ1222" s="8"/>
      <c r="JK1222" s="8"/>
      <c r="JL1222" s="8"/>
      <c r="JM1222" s="8"/>
      <c r="JN1222" s="8"/>
      <c r="JO1222" s="8"/>
      <c r="JP1222" s="8"/>
      <c r="JQ1222" s="8"/>
      <c r="JR1222" s="8"/>
      <c r="JS1222" s="8"/>
      <c r="JT1222" s="8"/>
      <c r="JU1222" s="8"/>
      <c r="JV1222" s="8"/>
      <c r="JW1222" s="8"/>
      <c r="JX1222" s="8"/>
      <c r="JY1222" s="8"/>
      <c r="JZ1222" s="8"/>
      <c r="KA1222" s="8"/>
      <c r="KB1222" s="8"/>
      <c r="KC1222" s="8"/>
      <c r="KD1222" s="8"/>
      <c r="KE1222" s="8"/>
      <c r="KF1222" s="8"/>
      <c r="KG1222" s="8"/>
      <c r="KH1222" s="8"/>
      <c r="KI1222" s="8"/>
      <c r="KJ1222" s="8"/>
      <c r="KK1222" s="8"/>
      <c r="KL1222" s="8"/>
      <c r="KM1222" s="8"/>
      <c r="KN1222" s="8"/>
      <c r="KO1222" s="8"/>
      <c r="KP1222" s="8"/>
      <c r="KQ1222" s="8"/>
      <c r="KR1222" s="8"/>
      <c r="KS1222" s="8"/>
      <c r="KT1222" s="8"/>
      <c r="KU1222" s="8"/>
      <c r="KV1222" s="8"/>
      <c r="KW1222" s="8"/>
      <c r="KX1222" s="8"/>
      <c r="KY1222" s="8"/>
      <c r="KZ1222" s="8"/>
      <c r="LA1222" s="8"/>
      <c r="LB1222" s="8"/>
      <c r="LC1222" s="8"/>
      <c r="LD1222" s="8"/>
      <c r="LE1222" s="8"/>
      <c r="LF1222" s="8"/>
      <c r="LG1222" s="8"/>
      <c r="LH1222" s="8"/>
      <c r="LI1222" s="8"/>
      <c r="LJ1222" s="8"/>
      <c r="LK1222" s="8"/>
      <c r="LL1222" s="8"/>
      <c r="LM1222" s="8"/>
      <c r="LN1222" s="8"/>
      <c r="LO1222" s="8"/>
      <c r="LP1222" s="8"/>
      <c r="LQ1222" s="8"/>
      <c r="LR1222" s="8"/>
      <c r="LS1222" s="8"/>
      <c r="LT1222" s="8"/>
      <c r="LU1222" s="8"/>
      <c r="LV1222" s="8"/>
      <c r="LW1222" s="8"/>
      <c r="LX1222" s="8"/>
      <c r="LY1222" s="8"/>
      <c r="LZ1222" s="8"/>
      <c r="MA1222" s="8"/>
      <c r="MB1222" s="8"/>
      <c r="MC1222" s="8"/>
      <c r="MD1222" s="8"/>
      <c r="ME1222" s="8"/>
      <c r="MF1222" s="8"/>
      <c r="MG1222" s="8"/>
      <c r="MH1222" s="8"/>
      <c r="MI1222" s="8"/>
      <c r="MJ1222" s="8"/>
      <c r="MK1222" s="8"/>
      <c r="ML1222" s="8"/>
      <c r="MM1222" s="8"/>
      <c r="MN1222" s="8"/>
      <c r="MO1222" s="8"/>
      <c r="MP1222" s="8"/>
      <c r="MQ1222" s="8"/>
      <c r="MR1222" s="8"/>
      <c r="MS1222" s="8"/>
      <c r="MT1222" s="8"/>
      <c r="MU1222" s="8"/>
      <c r="MV1222" s="8"/>
      <c r="MW1222" s="8"/>
      <c r="MX1222" s="8"/>
      <c r="MY1222" s="8"/>
      <c r="MZ1222" s="8"/>
      <c r="NA1222" s="8"/>
      <c r="NB1222" s="8"/>
      <c r="NC1222" s="8"/>
      <c r="ND1222" s="8"/>
      <c r="NE1222" s="8"/>
      <c r="NF1222" s="8"/>
      <c r="NG1222" s="8"/>
      <c r="NH1222" s="8"/>
      <c r="NI1222" s="8"/>
      <c r="NJ1222" s="8"/>
      <c r="NK1222" s="8"/>
      <c r="NL1222" s="8"/>
      <c r="NM1222" s="8"/>
      <c r="NN1222" s="8"/>
      <c r="NO1222" s="8"/>
      <c r="NP1222" s="8"/>
      <c r="NQ1222" s="8"/>
      <c r="NR1222" s="8"/>
      <c r="NS1222" s="8"/>
      <c r="NT1222" s="8"/>
      <c r="NU1222" s="8"/>
      <c r="NV1222" s="8"/>
      <c r="NW1222" s="8"/>
      <c r="NX1222" s="8"/>
      <c r="NY1222" s="8"/>
      <c r="NZ1222" s="8"/>
      <c r="OA1222" s="8"/>
      <c r="OB1222" s="8"/>
      <c r="OC1222" s="8"/>
      <c r="OD1222" s="8"/>
      <c r="OE1222" s="8"/>
      <c r="OF1222" s="8"/>
      <c r="OG1222" s="8"/>
      <c r="OH1222" s="8"/>
      <c r="OI1222" s="8"/>
      <c r="OJ1222" s="8"/>
      <c r="OK1222" s="8"/>
      <c r="OL1222" s="8"/>
      <c r="OM1222" s="8"/>
      <c r="ON1222" s="8"/>
      <c r="OO1222" s="8"/>
      <c r="OP1222" s="8"/>
      <c r="OQ1222" s="8"/>
      <c r="OR1222" s="8"/>
      <c r="OS1222" s="8"/>
      <c r="OT1222" s="8"/>
      <c r="OU1222" s="8"/>
      <c r="OV1222" s="8"/>
      <c r="OW1222" s="8"/>
      <c r="OX1222" s="8"/>
      <c r="OY1222" s="8"/>
      <c r="OZ1222" s="8"/>
      <c r="PA1222" s="8"/>
      <c r="PB1222" s="8"/>
      <c r="PC1222" s="8"/>
      <c r="PD1222" s="8"/>
      <c r="PE1222" s="8"/>
      <c r="PF1222" s="8"/>
      <c r="PG1222" s="8"/>
      <c r="PH1222" s="8"/>
      <c r="PI1222" s="8"/>
      <c r="PJ1222" s="8"/>
      <c r="PK1222" s="8"/>
      <c r="PL1222" s="8"/>
      <c r="PM1222" s="8"/>
      <c r="PN1222" s="8"/>
      <c r="PO1222" s="8"/>
      <c r="PP1222" s="8"/>
      <c r="PQ1222" s="8"/>
      <c r="PR1222" s="8"/>
      <c r="PS1222" s="8"/>
      <c r="PT1222" s="8"/>
      <c r="PU1222" s="8"/>
      <c r="PV1222" s="8"/>
      <c r="PW1222" s="8"/>
      <c r="PX1222" s="8"/>
      <c r="PY1222" s="8"/>
      <c r="PZ1222" s="8"/>
      <c r="QA1222" s="8"/>
      <c r="QB1222" s="8"/>
      <c r="QC1222" s="8"/>
      <c r="QD1222" s="8"/>
      <c r="QE1222" s="8"/>
      <c r="QF1222" s="8"/>
      <c r="QG1222" s="8"/>
      <c r="QH1222" s="8"/>
      <c r="QI1222" s="8"/>
      <c r="QJ1222" s="8"/>
      <c r="QK1222" s="8"/>
      <c r="QL1222" s="8"/>
      <c r="QM1222" s="8"/>
      <c r="QN1222" s="8"/>
      <c r="QO1222" s="8"/>
      <c r="QP1222" s="8"/>
      <c r="QQ1222" s="8"/>
      <c r="QR1222" s="8"/>
      <c r="QS1222" s="8"/>
      <c r="QT1222" s="8"/>
      <c r="QU1222" s="8"/>
      <c r="QV1222" s="8"/>
      <c r="QW1222" s="8"/>
      <c r="QX1222" s="8"/>
      <c r="QY1222" s="8"/>
      <c r="QZ1222" s="8"/>
      <c r="RA1222" s="8"/>
      <c r="RB1222" s="8"/>
      <c r="RC1222" s="8"/>
      <c r="RD1222" s="8"/>
      <c r="RE1222" s="8"/>
      <c r="RF1222" s="8"/>
      <c r="RG1222" s="8"/>
      <c r="RH1222" s="8"/>
      <c r="RI1222" s="8"/>
      <c r="RJ1222" s="8"/>
      <c r="RK1222" s="8"/>
      <c r="RL1222" s="8"/>
      <c r="RM1222" s="8"/>
      <c r="RN1222" s="8"/>
      <c r="RO1222" s="8"/>
      <c r="RP1222" s="8"/>
      <c r="RQ1222" s="8"/>
      <c r="RR1222" s="8"/>
      <c r="RS1222" s="8"/>
      <c r="RT1222" s="8"/>
      <c r="RU1222" s="8"/>
      <c r="RV1222" s="8"/>
      <c r="RW1222" s="8"/>
      <c r="RX1222" s="8"/>
      <c r="RY1222" s="8"/>
      <c r="RZ1222" s="8"/>
      <c r="SA1222" s="8"/>
      <c r="SB1222" s="8"/>
      <c r="SC1222" s="8"/>
      <c r="SD1222" s="8"/>
      <c r="SE1222" s="8"/>
      <c r="SF1222" s="8"/>
      <c r="SG1222" s="8"/>
      <c r="SH1222" s="8"/>
      <c r="SI1222" s="8"/>
      <c r="SJ1222" s="8"/>
      <c r="SK1222" s="8"/>
      <c r="SL1222" s="8"/>
      <c r="SM1222" s="8"/>
      <c r="SN1222" s="8"/>
      <c r="SO1222" s="8"/>
      <c r="SP1222" s="8"/>
      <c r="SQ1222" s="8"/>
      <c r="SR1222" s="8"/>
      <c r="SS1222" s="8"/>
      <c r="ST1222" s="8"/>
      <c r="SU1222" s="8"/>
      <c r="SV1222" s="8"/>
      <c r="SW1222" s="8"/>
      <c r="SX1222" s="8"/>
      <c r="SY1222" s="8"/>
      <c r="SZ1222" s="8"/>
      <c r="TA1222" s="8"/>
      <c r="TB1222" s="8"/>
      <c r="TC1222" s="8"/>
      <c r="TD1222" s="8"/>
      <c r="TE1222" s="8"/>
      <c r="TF1222" s="8"/>
      <c r="TG1222" s="8"/>
      <c r="TH1222" s="8"/>
      <c r="TI1222" s="8"/>
      <c r="TJ1222" s="8"/>
      <c r="TK1222" s="8"/>
      <c r="TL1222" s="8"/>
      <c r="TM1222" s="8"/>
      <c r="TN1222" s="8"/>
      <c r="TO1222" s="8"/>
      <c r="TP1222" s="8"/>
      <c r="TQ1222" s="8"/>
      <c r="TR1222" s="8"/>
      <c r="TS1222" s="8"/>
      <c r="TT1222" s="8"/>
      <c r="TU1222" s="8"/>
      <c r="TV1222" s="8"/>
      <c r="TW1222" s="8"/>
      <c r="TX1222" s="8"/>
      <c r="TY1222" s="8"/>
      <c r="TZ1222" s="8"/>
      <c r="UA1222" s="8"/>
      <c r="UB1222" s="8"/>
      <c r="UC1222" s="8"/>
      <c r="UD1222" s="8"/>
      <c r="UE1222" s="8"/>
      <c r="UF1222" s="8"/>
      <c r="UG1222" s="8"/>
      <c r="UH1222" s="8"/>
      <c r="UI1222" s="8"/>
      <c r="UJ1222" s="8"/>
      <c r="UK1222" s="8"/>
      <c r="UL1222" s="8"/>
      <c r="UM1222" s="8"/>
      <c r="UN1222" s="8"/>
      <c r="UO1222" s="8"/>
      <c r="UP1222" s="8"/>
      <c r="UQ1222" s="8"/>
      <c r="UR1222" s="8"/>
      <c r="US1222" s="8"/>
      <c r="UT1222" s="8"/>
      <c r="UU1222" s="8"/>
      <c r="UV1222" s="8"/>
      <c r="UW1222" s="8"/>
      <c r="UX1222" s="8"/>
      <c r="UY1222" s="8"/>
      <c r="UZ1222" s="8"/>
      <c r="VA1222" s="8"/>
      <c r="VB1222" s="8"/>
      <c r="VC1222" s="8"/>
      <c r="VD1222" s="8"/>
      <c r="VE1222" s="8"/>
      <c r="VF1222" s="8"/>
    </row>
    <row r="1223" spans="1:578" s="77" customFormat="1" ht="15">
      <c r="A1223" s="52"/>
      <c r="B1223" s="54"/>
      <c r="C1223" s="54"/>
      <c r="D1223" s="54"/>
      <c r="E1223" s="54"/>
      <c r="F1223" s="54"/>
      <c r="G1223" s="55"/>
      <c r="H1223" s="54"/>
      <c r="I1223" s="56"/>
      <c r="J1223" s="76"/>
      <c r="K1223" s="76"/>
      <c r="L1223" s="54"/>
      <c r="M1223" s="54"/>
      <c r="N1223" s="54"/>
      <c r="O1223" s="4"/>
      <c r="P1223" s="60"/>
      <c r="Q1223" s="54"/>
      <c r="R1223" s="54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62"/>
      <c r="AC1223" s="57"/>
      <c r="AD1223" s="57"/>
      <c r="AE1223" s="57"/>
      <c r="AF1223" s="57"/>
      <c r="AG1223" s="57"/>
      <c r="AH1223" s="57"/>
      <c r="AI1223" s="6"/>
      <c r="AJ1223" s="6"/>
      <c r="AK1223" s="6"/>
      <c r="AL1223" s="6"/>
      <c r="AM1223" s="6"/>
      <c r="AN1223" s="6"/>
      <c r="AO1223" s="6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  <c r="IW1223" s="8"/>
      <c r="IX1223" s="8"/>
      <c r="IY1223" s="8"/>
      <c r="IZ1223" s="8"/>
      <c r="JA1223" s="8"/>
      <c r="JB1223" s="8"/>
      <c r="JC1223" s="8"/>
      <c r="JD1223" s="8"/>
      <c r="JE1223" s="8"/>
      <c r="JF1223" s="8"/>
      <c r="JG1223" s="8"/>
      <c r="JH1223" s="8"/>
      <c r="JI1223" s="8"/>
      <c r="JJ1223" s="8"/>
      <c r="JK1223" s="8"/>
      <c r="JL1223" s="8"/>
      <c r="JM1223" s="8"/>
      <c r="JN1223" s="8"/>
      <c r="JO1223" s="8"/>
      <c r="JP1223" s="8"/>
      <c r="JQ1223" s="8"/>
      <c r="JR1223" s="8"/>
      <c r="JS1223" s="8"/>
      <c r="JT1223" s="8"/>
      <c r="JU1223" s="8"/>
      <c r="JV1223" s="8"/>
      <c r="JW1223" s="8"/>
      <c r="JX1223" s="8"/>
      <c r="JY1223" s="8"/>
      <c r="JZ1223" s="8"/>
      <c r="KA1223" s="8"/>
      <c r="KB1223" s="8"/>
      <c r="KC1223" s="8"/>
      <c r="KD1223" s="8"/>
      <c r="KE1223" s="8"/>
      <c r="KF1223" s="8"/>
      <c r="KG1223" s="8"/>
      <c r="KH1223" s="8"/>
      <c r="KI1223" s="8"/>
      <c r="KJ1223" s="8"/>
      <c r="KK1223" s="8"/>
      <c r="KL1223" s="8"/>
      <c r="KM1223" s="8"/>
      <c r="KN1223" s="8"/>
      <c r="KO1223" s="8"/>
      <c r="KP1223" s="8"/>
      <c r="KQ1223" s="8"/>
      <c r="KR1223" s="8"/>
      <c r="KS1223" s="8"/>
      <c r="KT1223" s="8"/>
      <c r="KU1223" s="8"/>
      <c r="KV1223" s="8"/>
      <c r="KW1223" s="8"/>
      <c r="KX1223" s="8"/>
      <c r="KY1223" s="8"/>
      <c r="KZ1223" s="8"/>
      <c r="LA1223" s="8"/>
      <c r="LB1223" s="8"/>
      <c r="LC1223" s="8"/>
      <c r="LD1223" s="8"/>
      <c r="LE1223" s="8"/>
      <c r="LF1223" s="8"/>
      <c r="LG1223" s="8"/>
      <c r="LH1223" s="8"/>
      <c r="LI1223" s="8"/>
      <c r="LJ1223" s="8"/>
      <c r="LK1223" s="8"/>
      <c r="LL1223" s="8"/>
      <c r="LM1223" s="8"/>
      <c r="LN1223" s="8"/>
      <c r="LO1223" s="8"/>
      <c r="LP1223" s="8"/>
      <c r="LQ1223" s="8"/>
      <c r="LR1223" s="8"/>
      <c r="LS1223" s="8"/>
      <c r="LT1223" s="8"/>
      <c r="LU1223" s="8"/>
      <c r="LV1223" s="8"/>
      <c r="LW1223" s="8"/>
      <c r="LX1223" s="8"/>
      <c r="LY1223" s="8"/>
      <c r="LZ1223" s="8"/>
      <c r="MA1223" s="8"/>
      <c r="MB1223" s="8"/>
      <c r="MC1223" s="8"/>
      <c r="MD1223" s="8"/>
      <c r="ME1223" s="8"/>
      <c r="MF1223" s="8"/>
      <c r="MG1223" s="8"/>
      <c r="MH1223" s="8"/>
      <c r="MI1223" s="8"/>
      <c r="MJ1223" s="8"/>
      <c r="MK1223" s="8"/>
      <c r="ML1223" s="8"/>
      <c r="MM1223" s="8"/>
      <c r="MN1223" s="8"/>
      <c r="MO1223" s="8"/>
      <c r="MP1223" s="8"/>
      <c r="MQ1223" s="8"/>
      <c r="MR1223" s="8"/>
      <c r="MS1223" s="8"/>
      <c r="MT1223" s="8"/>
      <c r="MU1223" s="8"/>
      <c r="MV1223" s="8"/>
      <c r="MW1223" s="8"/>
      <c r="MX1223" s="8"/>
      <c r="MY1223" s="8"/>
      <c r="MZ1223" s="8"/>
      <c r="NA1223" s="8"/>
      <c r="NB1223" s="8"/>
      <c r="NC1223" s="8"/>
      <c r="ND1223" s="8"/>
      <c r="NE1223" s="8"/>
      <c r="NF1223" s="8"/>
      <c r="NG1223" s="8"/>
      <c r="NH1223" s="8"/>
      <c r="NI1223" s="8"/>
      <c r="NJ1223" s="8"/>
      <c r="NK1223" s="8"/>
      <c r="NL1223" s="8"/>
      <c r="NM1223" s="8"/>
      <c r="NN1223" s="8"/>
      <c r="NO1223" s="8"/>
      <c r="NP1223" s="8"/>
      <c r="NQ1223" s="8"/>
      <c r="NR1223" s="8"/>
      <c r="NS1223" s="8"/>
      <c r="NT1223" s="8"/>
      <c r="NU1223" s="8"/>
      <c r="NV1223" s="8"/>
      <c r="NW1223" s="8"/>
      <c r="NX1223" s="8"/>
      <c r="NY1223" s="8"/>
      <c r="NZ1223" s="8"/>
      <c r="OA1223" s="8"/>
      <c r="OB1223" s="8"/>
      <c r="OC1223" s="8"/>
      <c r="OD1223" s="8"/>
      <c r="OE1223" s="8"/>
      <c r="OF1223" s="8"/>
      <c r="OG1223" s="8"/>
      <c r="OH1223" s="8"/>
      <c r="OI1223" s="8"/>
      <c r="OJ1223" s="8"/>
      <c r="OK1223" s="8"/>
      <c r="OL1223" s="8"/>
      <c r="OM1223" s="8"/>
      <c r="ON1223" s="8"/>
      <c r="OO1223" s="8"/>
      <c r="OP1223" s="8"/>
      <c r="OQ1223" s="8"/>
      <c r="OR1223" s="8"/>
      <c r="OS1223" s="8"/>
      <c r="OT1223" s="8"/>
      <c r="OU1223" s="8"/>
      <c r="OV1223" s="8"/>
      <c r="OW1223" s="8"/>
      <c r="OX1223" s="8"/>
      <c r="OY1223" s="8"/>
      <c r="OZ1223" s="8"/>
      <c r="PA1223" s="8"/>
      <c r="PB1223" s="8"/>
      <c r="PC1223" s="8"/>
      <c r="PD1223" s="8"/>
      <c r="PE1223" s="8"/>
      <c r="PF1223" s="8"/>
      <c r="PG1223" s="8"/>
      <c r="PH1223" s="8"/>
      <c r="PI1223" s="8"/>
      <c r="PJ1223" s="8"/>
      <c r="PK1223" s="8"/>
      <c r="PL1223" s="8"/>
      <c r="PM1223" s="8"/>
      <c r="PN1223" s="8"/>
      <c r="PO1223" s="8"/>
      <c r="PP1223" s="8"/>
      <c r="PQ1223" s="8"/>
      <c r="PR1223" s="8"/>
      <c r="PS1223" s="8"/>
      <c r="PT1223" s="8"/>
      <c r="PU1223" s="8"/>
      <c r="PV1223" s="8"/>
      <c r="PW1223" s="8"/>
      <c r="PX1223" s="8"/>
      <c r="PY1223" s="8"/>
      <c r="PZ1223" s="8"/>
      <c r="QA1223" s="8"/>
      <c r="QB1223" s="8"/>
      <c r="QC1223" s="8"/>
      <c r="QD1223" s="8"/>
      <c r="QE1223" s="8"/>
      <c r="QF1223" s="8"/>
      <c r="QG1223" s="8"/>
      <c r="QH1223" s="8"/>
      <c r="QI1223" s="8"/>
      <c r="QJ1223" s="8"/>
      <c r="QK1223" s="8"/>
      <c r="QL1223" s="8"/>
      <c r="QM1223" s="8"/>
      <c r="QN1223" s="8"/>
      <c r="QO1223" s="8"/>
      <c r="QP1223" s="8"/>
      <c r="QQ1223" s="8"/>
      <c r="QR1223" s="8"/>
      <c r="QS1223" s="8"/>
      <c r="QT1223" s="8"/>
      <c r="QU1223" s="8"/>
      <c r="QV1223" s="8"/>
      <c r="QW1223" s="8"/>
      <c r="QX1223" s="8"/>
      <c r="QY1223" s="8"/>
      <c r="QZ1223" s="8"/>
      <c r="RA1223" s="8"/>
      <c r="RB1223" s="8"/>
      <c r="RC1223" s="8"/>
      <c r="RD1223" s="8"/>
      <c r="RE1223" s="8"/>
      <c r="RF1223" s="8"/>
      <c r="RG1223" s="8"/>
      <c r="RH1223" s="8"/>
      <c r="RI1223" s="8"/>
      <c r="RJ1223" s="8"/>
      <c r="RK1223" s="8"/>
      <c r="RL1223" s="8"/>
      <c r="RM1223" s="8"/>
      <c r="RN1223" s="8"/>
      <c r="RO1223" s="8"/>
      <c r="RP1223" s="8"/>
      <c r="RQ1223" s="8"/>
      <c r="RR1223" s="8"/>
      <c r="RS1223" s="8"/>
      <c r="RT1223" s="8"/>
      <c r="RU1223" s="8"/>
      <c r="RV1223" s="8"/>
      <c r="RW1223" s="8"/>
      <c r="RX1223" s="8"/>
      <c r="RY1223" s="8"/>
      <c r="RZ1223" s="8"/>
      <c r="SA1223" s="8"/>
      <c r="SB1223" s="8"/>
      <c r="SC1223" s="8"/>
      <c r="SD1223" s="8"/>
      <c r="SE1223" s="8"/>
      <c r="SF1223" s="8"/>
      <c r="SG1223" s="8"/>
      <c r="SH1223" s="8"/>
      <c r="SI1223" s="8"/>
      <c r="SJ1223" s="8"/>
      <c r="SK1223" s="8"/>
      <c r="SL1223" s="8"/>
      <c r="SM1223" s="8"/>
      <c r="SN1223" s="8"/>
      <c r="SO1223" s="8"/>
      <c r="SP1223" s="8"/>
      <c r="SQ1223" s="8"/>
      <c r="SR1223" s="8"/>
      <c r="SS1223" s="8"/>
      <c r="ST1223" s="8"/>
      <c r="SU1223" s="8"/>
      <c r="SV1223" s="8"/>
      <c r="SW1223" s="8"/>
      <c r="SX1223" s="8"/>
      <c r="SY1223" s="8"/>
      <c r="SZ1223" s="8"/>
      <c r="TA1223" s="8"/>
      <c r="TB1223" s="8"/>
      <c r="TC1223" s="8"/>
      <c r="TD1223" s="8"/>
      <c r="TE1223" s="8"/>
      <c r="TF1223" s="8"/>
      <c r="TG1223" s="8"/>
      <c r="TH1223" s="8"/>
      <c r="TI1223" s="8"/>
      <c r="TJ1223" s="8"/>
      <c r="TK1223" s="8"/>
      <c r="TL1223" s="8"/>
      <c r="TM1223" s="8"/>
      <c r="TN1223" s="8"/>
      <c r="TO1223" s="8"/>
      <c r="TP1223" s="8"/>
      <c r="TQ1223" s="8"/>
      <c r="TR1223" s="8"/>
      <c r="TS1223" s="8"/>
      <c r="TT1223" s="8"/>
      <c r="TU1223" s="8"/>
      <c r="TV1223" s="8"/>
      <c r="TW1223" s="8"/>
      <c r="TX1223" s="8"/>
      <c r="TY1223" s="8"/>
      <c r="TZ1223" s="8"/>
      <c r="UA1223" s="8"/>
      <c r="UB1223" s="8"/>
      <c r="UC1223" s="8"/>
      <c r="UD1223" s="8"/>
      <c r="UE1223" s="8"/>
      <c r="UF1223" s="8"/>
      <c r="UG1223" s="8"/>
      <c r="UH1223" s="8"/>
      <c r="UI1223" s="8"/>
      <c r="UJ1223" s="8"/>
      <c r="UK1223" s="8"/>
      <c r="UL1223" s="8"/>
      <c r="UM1223" s="8"/>
      <c r="UN1223" s="8"/>
      <c r="UO1223" s="8"/>
      <c r="UP1223" s="8"/>
      <c r="UQ1223" s="8"/>
      <c r="UR1223" s="8"/>
      <c r="US1223" s="8"/>
      <c r="UT1223" s="8"/>
      <c r="UU1223" s="8"/>
      <c r="UV1223" s="8"/>
      <c r="UW1223" s="8"/>
      <c r="UX1223" s="8"/>
      <c r="UY1223" s="8"/>
      <c r="UZ1223" s="8"/>
      <c r="VA1223" s="8"/>
      <c r="VB1223" s="8"/>
      <c r="VC1223" s="8"/>
      <c r="VD1223" s="8"/>
      <c r="VE1223" s="8"/>
      <c r="VF1223" s="8"/>
    </row>
    <row r="1224" spans="1:578" s="77" customFormat="1" ht="15">
      <c r="A1224" s="52"/>
      <c r="B1224" s="54"/>
      <c r="C1224" s="54"/>
      <c r="D1224" s="54"/>
      <c r="E1224" s="54"/>
      <c r="F1224" s="54"/>
      <c r="G1224" s="55"/>
      <c r="H1224" s="54"/>
      <c r="I1224" s="56"/>
      <c r="J1224" s="76"/>
      <c r="K1224" s="76"/>
      <c r="L1224" s="54"/>
      <c r="M1224" s="54"/>
      <c r="N1224" s="54"/>
      <c r="O1224" s="4"/>
      <c r="P1224" s="60"/>
      <c r="Q1224" s="54"/>
      <c r="R1224" s="54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62"/>
      <c r="AC1224" s="57"/>
      <c r="AD1224" s="57"/>
      <c r="AE1224" s="57"/>
      <c r="AF1224" s="57"/>
      <c r="AG1224" s="57"/>
      <c r="AH1224" s="57"/>
      <c r="AI1224" s="6"/>
      <c r="AJ1224" s="6"/>
      <c r="AK1224" s="6"/>
      <c r="AL1224" s="6"/>
      <c r="AM1224" s="6"/>
      <c r="AN1224" s="6"/>
      <c r="AO1224" s="6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  <c r="IW1224" s="8"/>
      <c r="IX1224" s="8"/>
      <c r="IY1224" s="8"/>
      <c r="IZ1224" s="8"/>
      <c r="JA1224" s="8"/>
      <c r="JB1224" s="8"/>
      <c r="JC1224" s="8"/>
      <c r="JD1224" s="8"/>
      <c r="JE1224" s="8"/>
      <c r="JF1224" s="8"/>
      <c r="JG1224" s="8"/>
      <c r="JH1224" s="8"/>
      <c r="JI1224" s="8"/>
      <c r="JJ1224" s="8"/>
      <c r="JK1224" s="8"/>
      <c r="JL1224" s="8"/>
      <c r="JM1224" s="8"/>
      <c r="JN1224" s="8"/>
      <c r="JO1224" s="8"/>
      <c r="JP1224" s="8"/>
      <c r="JQ1224" s="8"/>
      <c r="JR1224" s="8"/>
      <c r="JS1224" s="8"/>
      <c r="JT1224" s="8"/>
      <c r="JU1224" s="8"/>
      <c r="JV1224" s="8"/>
      <c r="JW1224" s="8"/>
      <c r="JX1224" s="8"/>
      <c r="JY1224" s="8"/>
      <c r="JZ1224" s="8"/>
      <c r="KA1224" s="8"/>
      <c r="KB1224" s="8"/>
      <c r="KC1224" s="8"/>
      <c r="KD1224" s="8"/>
      <c r="KE1224" s="8"/>
      <c r="KF1224" s="8"/>
      <c r="KG1224" s="8"/>
      <c r="KH1224" s="8"/>
      <c r="KI1224" s="8"/>
      <c r="KJ1224" s="8"/>
      <c r="KK1224" s="8"/>
      <c r="KL1224" s="8"/>
      <c r="KM1224" s="8"/>
      <c r="KN1224" s="8"/>
      <c r="KO1224" s="8"/>
      <c r="KP1224" s="8"/>
      <c r="KQ1224" s="8"/>
      <c r="KR1224" s="8"/>
      <c r="KS1224" s="8"/>
      <c r="KT1224" s="8"/>
      <c r="KU1224" s="8"/>
      <c r="KV1224" s="8"/>
      <c r="KW1224" s="8"/>
      <c r="KX1224" s="8"/>
      <c r="KY1224" s="8"/>
      <c r="KZ1224" s="8"/>
      <c r="LA1224" s="8"/>
      <c r="LB1224" s="8"/>
      <c r="LC1224" s="8"/>
      <c r="LD1224" s="8"/>
      <c r="LE1224" s="8"/>
      <c r="LF1224" s="8"/>
      <c r="LG1224" s="8"/>
      <c r="LH1224" s="8"/>
      <c r="LI1224" s="8"/>
      <c r="LJ1224" s="8"/>
      <c r="LK1224" s="8"/>
      <c r="LL1224" s="8"/>
      <c r="LM1224" s="8"/>
      <c r="LN1224" s="8"/>
      <c r="LO1224" s="8"/>
      <c r="LP1224" s="8"/>
      <c r="LQ1224" s="8"/>
      <c r="LR1224" s="8"/>
      <c r="LS1224" s="8"/>
      <c r="LT1224" s="8"/>
      <c r="LU1224" s="8"/>
      <c r="LV1224" s="8"/>
      <c r="LW1224" s="8"/>
      <c r="LX1224" s="8"/>
      <c r="LY1224" s="8"/>
      <c r="LZ1224" s="8"/>
      <c r="MA1224" s="8"/>
      <c r="MB1224" s="8"/>
      <c r="MC1224" s="8"/>
      <c r="MD1224" s="8"/>
      <c r="ME1224" s="8"/>
      <c r="MF1224" s="8"/>
      <c r="MG1224" s="8"/>
      <c r="MH1224" s="8"/>
      <c r="MI1224" s="8"/>
      <c r="MJ1224" s="8"/>
      <c r="MK1224" s="8"/>
      <c r="ML1224" s="8"/>
      <c r="MM1224" s="8"/>
      <c r="MN1224" s="8"/>
      <c r="MO1224" s="8"/>
      <c r="MP1224" s="8"/>
      <c r="MQ1224" s="8"/>
      <c r="MR1224" s="8"/>
      <c r="MS1224" s="8"/>
      <c r="MT1224" s="8"/>
      <c r="MU1224" s="8"/>
      <c r="MV1224" s="8"/>
      <c r="MW1224" s="8"/>
      <c r="MX1224" s="8"/>
      <c r="MY1224" s="8"/>
      <c r="MZ1224" s="8"/>
      <c r="NA1224" s="8"/>
      <c r="NB1224" s="8"/>
      <c r="NC1224" s="8"/>
      <c r="ND1224" s="8"/>
      <c r="NE1224" s="8"/>
      <c r="NF1224" s="8"/>
      <c r="NG1224" s="8"/>
      <c r="NH1224" s="8"/>
      <c r="NI1224" s="8"/>
      <c r="NJ1224" s="8"/>
      <c r="NK1224" s="8"/>
      <c r="NL1224" s="8"/>
      <c r="NM1224" s="8"/>
      <c r="NN1224" s="8"/>
      <c r="NO1224" s="8"/>
      <c r="NP1224" s="8"/>
      <c r="NQ1224" s="8"/>
      <c r="NR1224" s="8"/>
      <c r="NS1224" s="8"/>
      <c r="NT1224" s="8"/>
      <c r="NU1224" s="8"/>
      <c r="NV1224" s="8"/>
      <c r="NW1224" s="8"/>
      <c r="NX1224" s="8"/>
      <c r="NY1224" s="8"/>
      <c r="NZ1224" s="8"/>
      <c r="OA1224" s="8"/>
      <c r="OB1224" s="8"/>
      <c r="OC1224" s="8"/>
      <c r="OD1224" s="8"/>
      <c r="OE1224" s="8"/>
      <c r="OF1224" s="8"/>
      <c r="OG1224" s="8"/>
      <c r="OH1224" s="8"/>
      <c r="OI1224" s="8"/>
      <c r="OJ1224" s="8"/>
      <c r="OK1224" s="8"/>
      <c r="OL1224" s="8"/>
      <c r="OM1224" s="8"/>
      <c r="ON1224" s="8"/>
      <c r="OO1224" s="8"/>
      <c r="OP1224" s="8"/>
      <c r="OQ1224" s="8"/>
      <c r="OR1224" s="8"/>
      <c r="OS1224" s="8"/>
      <c r="OT1224" s="8"/>
      <c r="OU1224" s="8"/>
      <c r="OV1224" s="8"/>
      <c r="OW1224" s="8"/>
      <c r="OX1224" s="8"/>
      <c r="OY1224" s="8"/>
      <c r="OZ1224" s="8"/>
      <c r="PA1224" s="8"/>
      <c r="PB1224" s="8"/>
      <c r="PC1224" s="8"/>
      <c r="PD1224" s="8"/>
      <c r="PE1224" s="8"/>
      <c r="PF1224" s="8"/>
      <c r="PG1224" s="8"/>
      <c r="PH1224" s="8"/>
      <c r="PI1224" s="8"/>
      <c r="PJ1224" s="8"/>
      <c r="PK1224" s="8"/>
      <c r="PL1224" s="8"/>
      <c r="PM1224" s="8"/>
      <c r="PN1224" s="8"/>
      <c r="PO1224" s="8"/>
      <c r="PP1224" s="8"/>
      <c r="PQ1224" s="8"/>
      <c r="PR1224" s="8"/>
      <c r="PS1224" s="8"/>
      <c r="PT1224" s="8"/>
      <c r="PU1224" s="8"/>
      <c r="PV1224" s="8"/>
      <c r="PW1224" s="8"/>
      <c r="PX1224" s="8"/>
      <c r="PY1224" s="8"/>
      <c r="PZ1224" s="8"/>
      <c r="QA1224" s="8"/>
      <c r="QB1224" s="8"/>
      <c r="QC1224" s="8"/>
      <c r="QD1224" s="8"/>
      <c r="QE1224" s="8"/>
      <c r="QF1224" s="8"/>
      <c r="QG1224" s="8"/>
      <c r="QH1224" s="8"/>
      <c r="QI1224" s="8"/>
      <c r="QJ1224" s="8"/>
      <c r="QK1224" s="8"/>
      <c r="QL1224" s="8"/>
      <c r="QM1224" s="8"/>
      <c r="QN1224" s="8"/>
      <c r="QO1224" s="8"/>
      <c r="QP1224" s="8"/>
      <c r="QQ1224" s="8"/>
      <c r="QR1224" s="8"/>
      <c r="QS1224" s="8"/>
      <c r="QT1224" s="8"/>
      <c r="QU1224" s="8"/>
      <c r="QV1224" s="8"/>
      <c r="QW1224" s="8"/>
      <c r="QX1224" s="8"/>
      <c r="QY1224" s="8"/>
      <c r="QZ1224" s="8"/>
      <c r="RA1224" s="8"/>
      <c r="RB1224" s="8"/>
      <c r="RC1224" s="8"/>
      <c r="RD1224" s="8"/>
      <c r="RE1224" s="8"/>
      <c r="RF1224" s="8"/>
      <c r="RG1224" s="8"/>
      <c r="RH1224" s="8"/>
      <c r="RI1224" s="8"/>
      <c r="RJ1224" s="8"/>
      <c r="RK1224" s="8"/>
      <c r="RL1224" s="8"/>
      <c r="RM1224" s="8"/>
      <c r="RN1224" s="8"/>
      <c r="RO1224" s="8"/>
      <c r="RP1224" s="8"/>
      <c r="RQ1224" s="8"/>
      <c r="RR1224" s="8"/>
      <c r="RS1224" s="8"/>
      <c r="RT1224" s="8"/>
      <c r="RU1224" s="8"/>
      <c r="RV1224" s="8"/>
      <c r="RW1224" s="8"/>
      <c r="RX1224" s="8"/>
      <c r="RY1224" s="8"/>
      <c r="RZ1224" s="8"/>
      <c r="SA1224" s="8"/>
      <c r="SB1224" s="8"/>
      <c r="SC1224" s="8"/>
      <c r="SD1224" s="8"/>
      <c r="SE1224" s="8"/>
      <c r="SF1224" s="8"/>
      <c r="SG1224" s="8"/>
      <c r="SH1224" s="8"/>
      <c r="SI1224" s="8"/>
      <c r="SJ1224" s="8"/>
      <c r="SK1224" s="8"/>
      <c r="SL1224" s="8"/>
      <c r="SM1224" s="8"/>
      <c r="SN1224" s="8"/>
      <c r="SO1224" s="8"/>
      <c r="SP1224" s="8"/>
      <c r="SQ1224" s="8"/>
      <c r="SR1224" s="8"/>
      <c r="SS1224" s="8"/>
      <c r="ST1224" s="8"/>
      <c r="SU1224" s="8"/>
      <c r="SV1224" s="8"/>
      <c r="SW1224" s="8"/>
      <c r="SX1224" s="8"/>
      <c r="SY1224" s="8"/>
      <c r="SZ1224" s="8"/>
      <c r="TA1224" s="8"/>
      <c r="TB1224" s="8"/>
      <c r="TC1224" s="8"/>
      <c r="TD1224" s="8"/>
      <c r="TE1224" s="8"/>
      <c r="TF1224" s="8"/>
      <c r="TG1224" s="8"/>
      <c r="TH1224" s="8"/>
      <c r="TI1224" s="8"/>
      <c r="TJ1224" s="8"/>
      <c r="TK1224" s="8"/>
      <c r="TL1224" s="8"/>
      <c r="TM1224" s="8"/>
      <c r="TN1224" s="8"/>
      <c r="TO1224" s="8"/>
      <c r="TP1224" s="8"/>
      <c r="TQ1224" s="8"/>
      <c r="TR1224" s="8"/>
      <c r="TS1224" s="8"/>
      <c r="TT1224" s="8"/>
      <c r="TU1224" s="8"/>
      <c r="TV1224" s="8"/>
      <c r="TW1224" s="8"/>
      <c r="TX1224" s="8"/>
      <c r="TY1224" s="8"/>
      <c r="TZ1224" s="8"/>
      <c r="UA1224" s="8"/>
      <c r="UB1224" s="8"/>
      <c r="UC1224" s="8"/>
      <c r="UD1224" s="8"/>
      <c r="UE1224" s="8"/>
      <c r="UF1224" s="8"/>
      <c r="UG1224" s="8"/>
      <c r="UH1224" s="8"/>
      <c r="UI1224" s="8"/>
      <c r="UJ1224" s="8"/>
      <c r="UK1224" s="8"/>
      <c r="UL1224" s="8"/>
      <c r="UM1224" s="8"/>
      <c r="UN1224" s="8"/>
      <c r="UO1224" s="8"/>
      <c r="UP1224" s="8"/>
      <c r="UQ1224" s="8"/>
      <c r="UR1224" s="8"/>
      <c r="US1224" s="8"/>
      <c r="UT1224" s="8"/>
      <c r="UU1224" s="8"/>
      <c r="UV1224" s="8"/>
      <c r="UW1224" s="8"/>
      <c r="UX1224" s="8"/>
      <c r="UY1224" s="8"/>
      <c r="UZ1224" s="8"/>
      <c r="VA1224" s="8"/>
      <c r="VB1224" s="8"/>
      <c r="VC1224" s="8"/>
      <c r="VD1224" s="8"/>
      <c r="VE1224" s="8"/>
      <c r="VF1224" s="8"/>
    </row>
    <row r="1225" spans="1:578" s="77" customFormat="1" ht="15">
      <c r="A1225" s="52"/>
      <c r="B1225" s="54"/>
      <c r="C1225" s="54"/>
      <c r="D1225" s="54"/>
      <c r="E1225" s="54"/>
      <c r="F1225" s="54"/>
      <c r="G1225" s="55"/>
      <c r="H1225" s="54"/>
      <c r="I1225" s="56"/>
      <c r="J1225" s="76"/>
      <c r="K1225" s="76"/>
      <c r="L1225" s="54"/>
      <c r="M1225" s="54"/>
      <c r="N1225" s="54"/>
      <c r="O1225" s="4"/>
      <c r="P1225" s="60"/>
      <c r="Q1225" s="54"/>
      <c r="R1225" s="54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62"/>
      <c r="AC1225" s="57"/>
      <c r="AD1225" s="57"/>
      <c r="AE1225" s="57"/>
      <c r="AF1225" s="57"/>
      <c r="AG1225" s="57"/>
      <c r="AH1225" s="57"/>
      <c r="AI1225" s="6"/>
      <c r="AJ1225" s="6"/>
      <c r="AK1225" s="6"/>
      <c r="AL1225" s="6"/>
      <c r="AM1225" s="6"/>
      <c r="AN1225" s="6"/>
      <c r="AO1225" s="6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  <c r="IW1225" s="8"/>
      <c r="IX1225" s="8"/>
      <c r="IY1225" s="8"/>
      <c r="IZ1225" s="8"/>
      <c r="JA1225" s="8"/>
      <c r="JB1225" s="8"/>
      <c r="JC1225" s="8"/>
      <c r="JD1225" s="8"/>
      <c r="JE1225" s="8"/>
      <c r="JF1225" s="8"/>
      <c r="JG1225" s="8"/>
      <c r="JH1225" s="8"/>
      <c r="JI1225" s="8"/>
      <c r="JJ1225" s="8"/>
      <c r="JK1225" s="8"/>
      <c r="JL1225" s="8"/>
      <c r="JM1225" s="8"/>
      <c r="JN1225" s="8"/>
      <c r="JO1225" s="8"/>
      <c r="JP1225" s="8"/>
      <c r="JQ1225" s="8"/>
      <c r="JR1225" s="8"/>
      <c r="JS1225" s="8"/>
      <c r="JT1225" s="8"/>
      <c r="JU1225" s="8"/>
      <c r="JV1225" s="8"/>
      <c r="JW1225" s="8"/>
      <c r="JX1225" s="8"/>
      <c r="JY1225" s="8"/>
      <c r="JZ1225" s="8"/>
      <c r="KA1225" s="8"/>
      <c r="KB1225" s="8"/>
      <c r="KC1225" s="8"/>
      <c r="KD1225" s="8"/>
      <c r="KE1225" s="8"/>
      <c r="KF1225" s="8"/>
      <c r="KG1225" s="8"/>
      <c r="KH1225" s="8"/>
      <c r="KI1225" s="8"/>
      <c r="KJ1225" s="8"/>
      <c r="KK1225" s="8"/>
      <c r="KL1225" s="8"/>
      <c r="KM1225" s="8"/>
      <c r="KN1225" s="8"/>
      <c r="KO1225" s="8"/>
      <c r="KP1225" s="8"/>
      <c r="KQ1225" s="8"/>
      <c r="KR1225" s="8"/>
      <c r="KS1225" s="8"/>
      <c r="KT1225" s="8"/>
      <c r="KU1225" s="8"/>
      <c r="KV1225" s="8"/>
      <c r="KW1225" s="8"/>
      <c r="KX1225" s="8"/>
      <c r="KY1225" s="8"/>
      <c r="KZ1225" s="8"/>
      <c r="LA1225" s="8"/>
      <c r="LB1225" s="8"/>
      <c r="LC1225" s="8"/>
      <c r="LD1225" s="8"/>
      <c r="LE1225" s="8"/>
      <c r="LF1225" s="8"/>
      <c r="LG1225" s="8"/>
      <c r="LH1225" s="8"/>
      <c r="LI1225" s="8"/>
      <c r="LJ1225" s="8"/>
      <c r="LK1225" s="8"/>
      <c r="LL1225" s="8"/>
      <c r="LM1225" s="8"/>
      <c r="LN1225" s="8"/>
      <c r="LO1225" s="8"/>
      <c r="LP1225" s="8"/>
      <c r="LQ1225" s="8"/>
      <c r="LR1225" s="8"/>
      <c r="LS1225" s="8"/>
      <c r="LT1225" s="8"/>
      <c r="LU1225" s="8"/>
      <c r="LV1225" s="8"/>
      <c r="LW1225" s="8"/>
      <c r="LX1225" s="8"/>
      <c r="LY1225" s="8"/>
      <c r="LZ1225" s="8"/>
      <c r="MA1225" s="8"/>
      <c r="MB1225" s="8"/>
      <c r="MC1225" s="8"/>
      <c r="MD1225" s="8"/>
      <c r="ME1225" s="8"/>
      <c r="MF1225" s="8"/>
      <c r="MG1225" s="8"/>
      <c r="MH1225" s="8"/>
      <c r="MI1225" s="8"/>
      <c r="MJ1225" s="8"/>
      <c r="MK1225" s="8"/>
      <c r="ML1225" s="8"/>
      <c r="MM1225" s="8"/>
      <c r="MN1225" s="8"/>
      <c r="MO1225" s="8"/>
      <c r="MP1225" s="8"/>
      <c r="MQ1225" s="8"/>
      <c r="MR1225" s="8"/>
      <c r="MS1225" s="8"/>
      <c r="MT1225" s="8"/>
      <c r="MU1225" s="8"/>
      <c r="MV1225" s="8"/>
      <c r="MW1225" s="8"/>
      <c r="MX1225" s="8"/>
      <c r="MY1225" s="8"/>
      <c r="MZ1225" s="8"/>
      <c r="NA1225" s="8"/>
      <c r="NB1225" s="8"/>
      <c r="NC1225" s="8"/>
      <c r="ND1225" s="8"/>
      <c r="NE1225" s="8"/>
      <c r="NF1225" s="8"/>
      <c r="NG1225" s="8"/>
      <c r="NH1225" s="8"/>
      <c r="NI1225" s="8"/>
      <c r="NJ1225" s="8"/>
      <c r="NK1225" s="8"/>
      <c r="NL1225" s="8"/>
      <c r="NM1225" s="8"/>
      <c r="NN1225" s="8"/>
      <c r="NO1225" s="8"/>
      <c r="NP1225" s="8"/>
      <c r="NQ1225" s="8"/>
      <c r="NR1225" s="8"/>
      <c r="NS1225" s="8"/>
      <c r="NT1225" s="8"/>
      <c r="NU1225" s="8"/>
      <c r="NV1225" s="8"/>
      <c r="NW1225" s="8"/>
      <c r="NX1225" s="8"/>
      <c r="NY1225" s="8"/>
      <c r="NZ1225" s="8"/>
      <c r="OA1225" s="8"/>
      <c r="OB1225" s="8"/>
      <c r="OC1225" s="8"/>
      <c r="OD1225" s="8"/>
      <c r="OE1225" s="8"/>
      <c r="OF1225" s="8"/>
      <c r="OG1225" s="8"/>
      <c r="OH1225" s="8"/>
      <c r="OI1225" s="8"/>
      <c r="OJ1225" s="8"/>
      <c r="OK1225" s="8"/>
      <c r="OL1225" s="8"/>
      <c r="OM1225" s="8"/>
      <c r="ON1225" s="8"/>
      <c r="OO1225" s="8"/>
      <c r="OP1225" s="8"/>
      <c r="OQ1225" s="8"/>
      <c r="OR1225" s="8"/>
      <c r="OS1225" s="8"/>
      <c r="OT1225" s="8"/>
      <c r="OU1225" s="8"/>
      <c r="OV1225" s="8"/>
      <c r="OW1225" s="8"/>
      <c r="OX1225" s="8"/>
      <c r="OY1225" s="8"/>
      <c r="OZ1225" s="8"/>
      <c r="PA1225" s="8"/>
      <c r="PB1225" s="8"/>
      <c r="PC1225" s="8"/>
      <c r="PD1225" s="8"/>
      <c r="PE1225" s="8"/>
      <c r="PF1225" s="8"/>
      <c r="PG1225" s="8"/>
      <c r="PH1225" s="8"/>
      <c r="PI1225" s="8"/>
      <c r="PJ1225" s="8"/>
      <c r="PK1225" s="8"/>
      <c r="PL1225" s="8"/>
      <c r="PM1225" s="8"/>
      <c r="PN1225" s="8"/>
      <c r="PO1225" s="8"/>
      <c r="PP1225" s="8"/>
      <c r="PQ1225" s="8"/>
      <c r="PR1225" s="8"/>
      <c r="PS1225" s="8"/>
      <c r="PT1225" s="8"/>
      <c r="PU1225" s="8"/>
      <c r="PV1225" s="8"/>
      <c r="PW1225" s="8"/>
      <c r="PX1225" s="8"/>
      <c r="PY1225" s="8"/>
      <c r="PZ1225" s="8"/>
      <c r="QA1225" s="8"/>
      <c r="QB1225" s="8"/>
      <c r="QC1225" s="8"/>
      <c r="QD1225" s="8"/>
      <c r="QE1225" s="8"/>
      <c r="QF1225" s="8"/>
      <c r="QG1225" s="8"/>
      <c r="QH1225" s="8"/>
      <c r="QI1225" s="8"/>
      <c r="QJ1225" s="8"/>
      <c r="QK1225" s="8"/>
      <c r="QL1225" s="8"/>
      <c r="QM1225" s="8"/>
      <c r="QN1225" s="8"/>
      <c r="QO1225" s="8"/>
      <c r="QP1225" s="8"/>
      <c r="QQ1225" s="8"/>
      <c r="QR1225" s="8"/>
      <c r="QS1225" s="8"/>
      <c r="QT1225" s="8"/>
      <c r="QU1225" s="8"/>
      <c r="QV1225" s="8"/>
      <c r="QW1225" s="8"/>
      <c r="QX1225" s="8"/>
      <c r="QY1225" s="8"/>
      <c r="QZ1225" s="8"/>
      <c r="RA1225" s="8"/>
      <c r="RB1225" s="8"/>
      <c r="RC1225" s="8"/>
      <c r="RD1225" s="8"/>
      <c r="RE1225" s="8"/>
      <c r="RF1225" s="8"/>
      <c r="RG1225" s="8"/>
      <c r="RH1225" s="8"/>
      <c r="RI1225" s="8"/>
      <c r="RJ1225" s="8"/>
      <c r="RK1225" s="8"/>
      <c r="RL1225" s="8"/>
      <c r="RM1225" s="8"/>
      <c r="RN1225" s="8"/>
      <c r="RO1225" s="8"/>
      <c r="RP1225" s="8"/>
      <c r="RQ1225" s="8"/>
      <c r="RR1225" s="8"/>
      <c r="RS1225" s="8"/>
      <c r="RT1225" s="8"/>
      <c r="RU1225" s="8"/>
      <c r="RV1225" s="8"/>
      <c r="RW1225" s="8"/>
      <c r="RX1225" s="8"/>
      <c r="RY1225" s="8"/>
      <c r="RZ1225" s="8"/>
      <c r="SA1225" s="8"/>
      <c r="SB1225" s="8"/>
      <c r="SC1225" s="8"/>
      <c r="SD1225" s="8"/>
      <c r="SE1225" s="8"/>
      <c r="SF1225" s="8"/>
      <c r="SG1225" s="8"/>
      <c r="SH1225" s="8"/>
      <c r="SI1225" s="8"/>
      <c r="SJ1225" s="8"/>
      <c r="SK1225" s="8"/>
      <c r="SL1225" s="8"/>
      <c r="SM1225" s="8"/>
      <c r="SN1225" s="8"/>
      <c r="SO1225" s="8"/>
      <c r="SP1225" s="8"/>
      <c r="SQ1225" s="8"/>
      <c r="SR1225" s="8"/>
      <c r="SS1225" s="8"/>
      <c r="ST1225" s="8"/>
      <c r="SU1225" s="8"/>
      <c r="SV1225" s="8"/>
      <c r="SW1225" s="8"/>
      <c r="SX1225" s="8"/>
      <c r="SY1225" s="8"/>
      <c r="SZ1225" s="8"/>
      <c r="TA1225" s="8"/>
      <c r="TB1225" s="8"/>
      <c r="TC1225" s="8"/>
      <c r="TD1225" s="8"/>
      <c r="TE1225" s="8"/>
      <c r="TF1225" s="8"/>
      <c r="TG1225" s="8"/>
      <c r="TH1225" s="8"/>
      <c r="TI1225" s="8"/>
      <c r="TJ1225" s="8"/>
      <c r="TK1225" s="8"/>
      <c r="TL1225" s="8"/>
      <c r="TM1225" s="8"/>
      <c r="TN1225" s="8"/>
      <c r="TO1225" s="8"/>
      <c r="TP1225" s="8"/>
      <c r="TQ1225" s="8"/>
      <c r="TR1225" s="8"/>
      <c r="TS1225" s="8"/>
      <c r="TT1225" s="8"/>
      <c r="TU1225" s="8"/>
      <c r="TV1225" s="8"/>
      <c r="TW1225" s="8"/>
      <c r="TX1225" s="8"/>
      <c r="TY1225" s="8"/>
      <c r="TZ1225" s="8"/>
      <c r="UA1225" s="8"/>
      <c r="UB1225" s="8"/>
      <c r="UC1225" s="8"/>
      <c r="UD1225" s="8"/>
      <c r="UE1225" s="8"/>
      <c r="UF1225" s="8"/>
      <c r="UG1225" s="8"/>
      <c r="UH1225" s="8"/>
      <c r="UI1225" s="8"/>
      <c r="UJ1225" s="8"/>
      <c r="UK1225" s="8"/>
      <c r="UL1225" s="8"/>
      <c r="UM1225" s="8"/>
      <c r="UN1225" s="8"/>
      <c r="UO1225" s="8"/>
      <c r="UP1225" s="8"/>
      <c r="UQ1225" s="8"/>
      <c r="UR1225" s="8"/>
      <c r="US1225" s="8"/>
      <c r="UT1225" s="8"/>
      <c r="UU1225" s="8"/>
      <c r="UV1225" s="8"/>
      <c r="UW1225" s="8"/>
      <c r="UX1225" s="8"/>
      <c r="UY1225" s="8"/>
      <c r="UZ1225" s="8"/>
      <c r="VA1225" s="8"/>
      <c r="VB1225" s="8"/>
      <c r="VC1225" s="8"/>
      <c r="VD1225" s="8"/>
      <c r="VE1225" s="8"/>
      <c r="VF1225" s="8"/>
    </row>
    <row r="1226" spans="1:578" s="77" customFormat="1" ht="15">
      <c r="A1226" s="52"/>
      <c r="B1226" s="54"/>
      <c r="C1226" s="54"/>
      <c r="D1226" s="54"/>
      <c r="E1226" s="54"/>
      <c r="F1226" s="54"/>
      <c r="G1226" s="55"/>
      <c r="H1226" s="54"/>
      <c r="I1226" s="56"/>
      <c r="J1226" s="76"/>
      <c r="K1226" s="76"/>
      <c r="L1226" s="54"/>
      <c r="M1226" s="54"/>
      <c r="N1226" s="54"/>
      <c r="O1226" s="4"/>
      <c r="P1226" s="60"/>
      <c r="Q1226" s="54"/>
      <c r="R1226" s="54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62"/>
      <c r="AC1226" s="57"/>
      <c r="AD1226" s="57"/>
      <c r="AE1226" s="57"/>
      <c r="AF1226" s="57"/>
      <c r="AG1226" s="57"/>
      <c r="AH1226" s="57"/>
      <c r="AI1226" s="6"/>
      <c r="AJ1226" s="6"/>
      <c r="AK1226" s="6"/>
      <c r="AL1226" s="6"/>
      <c r="AM1226" s="6"/>
      <c r="AN1226" s="6"/>
      <c r="AO1226" s="6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  <c r="IW1226" s="8"/>
      <c r="IX1226" s="8"/>
      <c r="IY1226" s="8"/>
      <c r="IZ1226" s="8"/>
      <c r="JA1226" s="8"/>
      <c r="JB1226" s="8"/>
      <c r="JC1226" s="8"/>
      <c r="JD1226" s="8"/>
      <c r="JE1226" s="8"/>
      <c r="JF1226" s="8"/>
      <c r="JG1226" s="8"/>
      <c r="JH1226" s="8"/>
      <c r="JI1226" s="8"/>
      <c r="JJ1226" s="8"/>
      <c r="JK1226" s="8"/>
      <c r="JL1226" s="8"/>
      <c r="JM1226" s="8"/>
      <c r="JN1226" s="8"/>
      <c r="JO1226" s="8"/>
      <c r="JP1226" s="8"/>
      <c r="JQ1226" s="8"/>
      <c r="JR1226" s="8"/>
      <c r="JS1226" s="8"/>
      <c r="JT1226" s="8"/>
      <c r="JU1226" s="8"/>
      <c r="JV1226" s="8"/>
      <c r="JW1226" s="8"/>
      <c r="JX1226" s="8"/>
      <c r="JY1226" s="8"/>
      <c r="JZ1226" s="8"/>
      <c r="KA1226" s="8"/>
      <c r="KB1226" s="8"/>
      <c r="KC1226" s="8"/>
      <c r="KD1226" s="8"/>
      <c r="KE1226" s="8"/>
      <c r="KF1226" s="8"/>
      <c r="KG1226" s="8"/>
      <c r="KH1226" s="8"/>
      <c r="KI1226" s="8"/>
      <c r="KJ1226" s="8"/>
      <c r="KK1226" s="8"/>
      <c r="KL1226" s="8"/>
      <c r="KM1226" s="8"/>
      <c r="KN1226" s="8"/>
      <c r="KO1226" s="8"/>
      <c r="KP1226" s="8"/>
      <c r="KQ1226" s="8"/>
      <c r="KR1226" s="8"/>
      <c r="KS1226" s="8"/>
      <c r="KT1226" s="8"/>
      <c r="KU1226" s="8"/>
      <c r="KV1226" s="8"/>
      <c r="KW1226" s="8"/>
      <c r="KX1226" s="8"/>
      <c r="KY1226" s="8"/>
      <c r="KZ1226" s="8"/>
      <c r="LA1226" s="8"/>
      <c r="LB1226" s="8"/>
      <c r="LC1226" s="8"/>
      <c r="LD1226" s="8"/>
      <c r="LE1226" s="8"/>
      <c r="LF1226" s="8"/>
      <c r="LG1226" s="8"/>
      <c r="LH1226" s="8"/>
      <c r="LI1226" s="8"/>
      <c r="LJ1226" s="8"/>
      <c r="LK1226" s="8"/>
      <c r="LL1226" s="8"/>
      <c r="LM1226" s="8"/>
      <c r="LN1226" s="8"/>
      <c r="LO1226" s="8"/>
      <c r="LP1226" s="8"/>
      <c r="LQ1226" s="8"/>
      <c r="LR1226" s="8"/>
      <c r="LS1226" s="8"/>
      <c r="LT1226" s="8"/>
      <c r="LU1226" s="8"/>
      <c r="LV1226" s="8"/>
      <c r="LW1226" s="8"/>
      <c r="LX1226" s="8"/>
      <c r="LY1226" s="8"/>
      <c r="LZ1226" s="8"/>
      <c r="MA1226" s="8"/>
      <c r="MB1226" s="8"/>
      <c r="MC1226" s="8"/>
      <c r="MD1226" s="8"/>
      <c r="ME1226" s="8"/>
      <c r="MF1226" s="8"/>
      <c r="MG1226" s="8"/>
      <c r="MH1226" s="8"/>
      <c r="MI1226" s="8"/>
      <c r="MJ1226" s="8"/>
      <c r="MK1226" s="8"/>
      <c r="ML1226" s="8"/>
      <c r="MM1226" s="8"/>
      <c r="MN1226" s="8"/>
      <c r="MO1226" s="8"/>
      <c r="MP1226" s="8"/>
      <c r="MQ1226" s="8"/>
      <c r="MR1226" s="8"/>
      <c r="MS1226" s="8"/>
      <c r="MT1226" s="8"/>
      <c r="MU1226" s="8"/>
      <c r="MV1226" s="8"/>
      <c r="MW1226" s="8"/>
      <c r="MX1226" s="8"/>
      <c r="MY1226" s="8"/>
      <c r="MZ1226" s="8"/>
      <c r="NA1226" s="8"/>
      <c r="NB1226" s="8"/>
      <c r="NC1226" s="8"/>
      <c r="ND1226" s="8"/>
      <c r="NE1226" s="8"/>
      <c r="NF1226" s="8"/>
      <c r="NG1226" s="8"/>
      <c r="NH1226" s="8"/>
      <c r="NI1226" s="8"/>
      <c r="NJ1226" s="8"/>
      <c r="NK1226" s="8"/>
      <c r="NL1226" s="8"/>
      <c r="NM1226" s="8"/>
      <c r="NN1226" s="8"/>
      <c r="NO1226" s="8"/>
      <c r="NP1226" s="8"/>
      <c r="NQ1226" s="8"/>
      <c r="NR1226" s="8"/>
      <c r="NS1226" s="8"/>
      <c r="NT1226" s="8"/>
      <c r="NU1226" s="8"/>
      <c r="NV1226" s="8"/>
      <c r="NW1226" s="8"/>
      <c r="NX1226" s="8"/>
      <c r="NY1226" s="8"/>
      <c r="NZ1226" s="8"/>
      <c r="OA1226" s="8"/>
      <c r="OB1226" s="8"/>
      <c r="OC1226" s="8"/>
      <c r="OD1226" s="8"/>
      <c r="OE1226" s="8"/>
      <c r="OF1226" s="8"/>
      <c r="OG1226" s="8"/>
      <c r="OH1226" s="8"/>
      <c r="OI1226" s="8"/>
      <c r="OJ1226" s="8"/>
      <c r="OK1226" s="8"/>
      <c r="OL1226" s="8"/>
      <c r="OM1226" s="8"/>
      <c r="ON1226" s="8"/>
      <c r="OO1226" s="8"/>
      <c r="OP1226" s="8"/>
      <c r="OQ1226" s="8"/>
      <c r="OR1226" s="8"/>
      <c r="OS1226" s="8"/>
      <c r="OT1226" s="8"/>
      <c r="OU1226" s="8"/>
      <c r="OV1226" s="8"/>
      <c r="OW1226" s="8"/>
      <c r="OX1226" s="8"/>
      <c r="OY1226" s="8"/>
      <c r="OZ1226" s="8"/>
      <c r="PA1226" s="8"/>
      <c r="PB1226" s="8"/>
      <c r="PC1226" s="8"/>
      <c r="PD1226" s="8"/>
      <c r="PE1226" s="8"/>
      <c r="PF1226" s="8"/>
      <c r="PG1226" s="8"/>
      <c r="PH1226" s="8"/>
      <c r="PI1226" s="8"/>
      <c r="PJ1226" s="8"/>
      <c r="PK1226" s="8"/>
      <c r="PL1226" s="8"/>
      <c r="PM1226" s="8"/>
      <c r="PN1226" s="8"/>
      <c r="PO1226" s="8"/>
      <c r="PP1226" s="8"/>
      <c r="PQ1226" s="8"/>
      <c r="PR1226" s="8"/>
      <c r="PS1226" s="8"/>
      <c r="PT1226" s="8"/>
      <c r="PU1226" s="8"/>
      <c r="PV1226" s="8"/>
      <c r="PW1226" s="8"/>
      <c r="PX1226" s="8"/>
      <c r="PY1226" s="8"/>
      <c r="PZ1226" s="8"/>
      <c r="QA1226" s="8"/>
      <c r="QB1226" s="8"/>
      <c r="QC1226" s="8"/>
      <c r="QD1226" s="8"/>
      <c r="QE1226" s="8"/>
      <c r="QF1226" s="8"/>
      <c r="QG1226" s="8"/>
      <c r="QH1226" s="8"/>
      <c r="QI1226" s="8"/>
      <c r="QJ1226" s="8"/>
      <c r="QK1226" s="8"/>
      <c r="QL1226" s="8"/>
      <c r="QM1226" s="8"/>
      <c r="QN1226" s="8"/>
      <c r="QO1226" s="8"/>
      <c r="QP1226" s="8"/>
      <c r="QQ1226" s="8"/>
      <c r="QR1226" s="8"/>
      <c r="QS1226" s="8"/>
      <c r="QT1226" s="8"/>
      <c r="QU1226" s="8"/>
      <c r="QV1226" s="8"/>
      <c r="QW1226" s="8"/>
      <c r="QX1226" s="8"/>
      <c r="QY1226" s="8"/>
      <c r="QZ1226" s="8"/>
      <c r="RA1226" s="8"/>
      <c r="RB1226" s="8"/>
      <c r="RC1226" s="8"/>
      <c r="RD1226" s="8"/>
      <c r="RE1226" s="8"/>
      <c r="RF1226" s="8"/>
      <c r="RG1226" s="8"/>
      <c r="RH1226" s="8"/>
      <c r="RI1226" s="8"/>
      <c r="RJ1226" s="8"/>
      <c r="RK1226" s="8"/>
      <c r="RL1226" s="8"/>
      <c r="RM1226" s="8"/>
      <c r="RN1226" s="8"/>
      <c r="RO1226" s="8"/>
      <c r="RP1226" s="8"/>
      <c r="RQ1226" s="8"/>
      <c r="RR1226" s="8"/>
      <c r="RS1226" s="8"/>
      <c r="RT1226" s="8"/>
      <c r="RU1226" s="8"/>
      <c r="RV1226" s="8"/>
      <c r="RW1226" s="8"/>
      <c r="RX1226" s="8"/>
      <c r="RY1226" s="8"/>
      <c r="RZ1226" s="8"/>
      <c r="SA1226" s="8"/>
      <c r="SB1226" s="8"/>
      <c r="SC1226" s="8"/>
      <c r="SD1226" s="8"/>
      <c r="SE1226" s="8"/>
      <c r="SF1226" s="8"/>
      <c r="SG1226" s="8"/>
      <c r="SH1226" s="8"/>
      <c r="SI1226" s="8"/>
      <c r="SJ1226" s="8"/>
      <c r="SK1226" s="8"/>
      <c r="SL1226" s="8"/>
      <c r="SM1226" s="8"/>
      <c r="SN1226" s="8"/>
      <c r="SO1226" s="8"/>
      <c r="SP1226" s="8"/>
      <c r="SQ1226" s="8"/>
      <c r="SR1226" s="8"/>
      <c r="SS1226" s="8"/>
      <c r="ST1226" s="8"/>
      <c r="SU1226" s="8"/>
      <c r="SV1226" s="8"/>
      <c r="SW1226" s="8"/>
      <c r="SX1226" s="8"/>
      <c r="SY1226" s="8"/>
      <c r="SZ1226" s="8"/>
      <c r="TA1226" s="8"/>
      <c r="TB1226" s="8"/>
      <c r="TC1226" s="8"/>
      <c r="TD1226" s="8"/>
      <c r="TE1226" s="8"/>
      <c r="TF1226" s="8"/>
      <c r="TG1226" s="8"/>
      <c r="TH1226" s="8"/>
      <c r="TI1226" s="8"/>
      <c r="TJ1226" s="8"/>
      <c r="TK1226" s="8"/>
      <c r="TL1226" s="8"/>
      <c r="TM1226" s="8"/>
      <c r="TN1226" s="8"/>
      <c r="TO1226" s="8"/>
      <c r="TP1226" s="8"/>
      <c r="TQ1226" s="8"/>
      <c r="TR1226" s="8"/>
      <c r="TS1226" s="8"/>
      <c r="TT1226" s="8"/>
      <c r="TU1226" s="8"/>
      <c r="TV1226" s="8"/>
      <c r="TW1226" s="8"/>
      <c r="TX1226" s="8"/>
      <c r="TY1226" s="8"/>
      <c r="TZ1226" s="8"/>
      <c r="UA1226" s="8"/>
      <c r="UB1226" s="8"/>
      <c r="UC1226" s="8"/>
      <c r="UD1226" s="8"/>
      <c r="UE1226" s="8"/>
      <c r="UF1226" s="8"/>
      <c r="UG1226" s="8"/>
      <c r="UH1226" s="8"/>
      <c r="UI1226" s="8"/>
      <c r="UJ1226" s="8"/>
      <c r="UK1226" s="8"/>
      <c r="UL1226" s="8"/>
      <c r="UM1226" s="8"/>
      <c r="UN1226" s="8"/>
      <c r="UO1226" s="8"/>
      <c r="UP1226" s="8"/>
      <c r="UQ1226" s="8"/>
      <c r="UR1226" s="8"/>
      <c r="US1226" s="8"/>
      <c r="UT1226" s="8"/>
      <c r="UU1226" s="8"/>
      <c r="UV1226" s="8"/>
      <c r="UW1226" s="8"/>
      <c r="UX1226" s="8"/>
      <c r="UY1226" s="8"/>
      <c r="UZ1226" s="8"/>
      <c r="VA1226" s="8"/>
      <c r="VB1226" s="8"/>
      <c r="VC1226" s="8"/>
      <c r="VD1226" s="8"/>
      <c r="VE1226" s="8"/>
      <c r="VF1226" s="8"/>
    </row>
    <row r="1227" spans="1:578" s="77" customFormat="1" ht="15">
      <c r="A1227" s="52"/>
      <c r="B1227" s="54"/>
      <c r="C1227" s="54"/>
      <c r="D1227" s="54"/>
      <c r="E1227" s="54"/>
      <c r="F1227" s="54"/>
      <c r="G1227" s="55"/>
      <c r="H1227" s="54"/>
      <c r="I1227" s="56"/>
      <c r="J1227" s="76"/>
      <c r="K1227" s="76"/>
      <c r="L1227" s="54"/>
      <c r="M1227" s="54"/>
      <c r="N1227" s="54"/>
      <c r="O1227" s="4"/>
      <c r="P1227" s="60"/>
      <c r="Q1227" s="54"/>
      <c r="R1227" s="54"/>
      <c r="S1227" s="57"/>
      <c r="T1227" s="57"/>
      <c r="U1227" s="57"/>
      <c r="V1227" s="57"/>
      <c r="W1227" s="57"/>
      <c r="X1227" s="57"/>
      <c r="Y1227" s="57"/>
      <c r="Z1227" s="57"/>
      <c r="AA1227" s="57"/>
      <c r="AB1227" s="62"/>
      <c r="AC1227" s="57"/>
      <c r="AD1227" s="57"/>
      <c r="AE1227" s="57"/>
      <c r="AF1227" s="57"/>
      <c r="AG1227" s="57"/>
      <c r="AH1227" s="57"/>
      <c r="AI1227" s="6"/>
      <c r="AJ1227" s="6"/>
      <c r="AK1227" s="6"/>
      <c r="AL1227" s="6"/>
      <c r="AM1227" s="6"/>
      <c r="AN1227" s="6"/>
      <c r="AO1227" s="6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  <c r="IW1227" s="8"/>
      <c r="IX1227" s="8"/>
      <c r="IY1227" s="8"/>
      <c r="IZ1227" s="8"/>
      <c r="JA1227" s="8"/>
      <c r="JB1227" s="8"/>
      <c r="JC1227" s="8"/>
      <c r="JD1227" s="8"/>
      <c r="JE1227" s="8"/>
      <c r="JF1227" s="8"/>
      <c r="JG1227" s="8"/>
      <c r="JH1227" s="8"/>
      <c r="JI1227" s="8"/>
      <c r="JJ1227" s="8"/>
      <c r="JK1227" s="8"/>
      <c r="JL1227" s="8"/>
      <c r="JM1227" s="8"/>
      <c r="JN1227" s="8"/>
      <c r="JO1227" s="8"/>
      <c r="JP1227" s="8"/>
      <c r="JQ1227" s="8"/>
      <c r="JR1227" s="8"/>
      <c r="JS1227" s="8"/>
      <c r="JT1227" s="8"/>
      <c r="JU1227" s="8"/>
      <c r="JV1227" s="8"/>
      <c r="JW1227" s="8"/>
      <c r="JX1227" s="8"/>
      <c r="JY1227" s="8"/>
      <c r="JZ1227" s="8"/>
      <c r="KA1227" s="8"/>
      <c r="KB1227" s="8"/>
      <c r="KC1227" s="8"/>
      <c r="KD1227" s="8"/>
      <c r="KE1227" s="8"/>
      <c r="KF1227" s="8"/>
      <c r="KG1227" s="8"/>
      <c r="KH1227" s="8"/>
      <c r="KI1227" s="8"/>
      <c r="KJ1227" s="8"/>
      <c r="KK1227" s="8"/>
      <c r="KL1227" s="8"/>
      <c r="KM1227" s="8"/>
      <c r="KN1227" s="8"/>
      <c r="KO1227" s="8"/>
      <c r="KP1227" s="8"/>
      <c r="KQ1227" s="8"/>
      <c r="KR1227" s="8"/>
      <c r="KS1227" s="8"/>
      <c r="KT1227" s="8"/>
      <c r="KU1227" s="8"/>
      <c r="KV1227" s="8"/>
      <c r="KW1227" s="8"/>
      <c r="KX1227" s="8"/>
      <c r="KY1227" s="8"/>
      <c r="KZ1227" s="8"/>
      <c r="LA1227" s="8"/>
      <c r="LB1227" s="8"/>
      <c r="LC1227" s="8"/>
      <c r="LD1227" s="8"/>
      <c r="LE1227" s="8"/>
      <c r="LF1227" s="8"/>
      <c r="LG1227" s="8"/>
      <c r="LH1227" s="8"/>
      <c r="LI1227" s="8"/>
      <c r="LJ1227" s="8"/>
      <c r="LK1227" s="8"/>
      <c r="LL1227" s="8"/>
      <c r="LM1227" s="8"/>
      <c r="LN1227" s="8"/>
      <c r="LO1227" s="8"/>
      <c r="LP1227" s="8"/>
      <c r="LQ1227" s="8"/>
      <c r="LR1227" s="8"/>
      <c r="LS1227" s="8"/>
      <c r="LT1227" s="8"/>
      <c r="LU1227" s="8"/>
      <c r="LV1227" s="8"/>
      <c r="LW1227" s="8"/>
      <c r="LX1227" s="8"/>
      <c r="LY1227" s="8"/>
      <c r="LZ1227" s="8"/>
      <c r="MA1227" s="8"/>
      <c r="MB1227" s="8"/>
      <c r="MC1227" s="8"/>
      <c r="MD1227" s="8"/>
      <c r="ME1227" s="8"/>
      <c r="MF1227" s="8"/>
      <c r="MG1227" s="8"/>
      <c r="MH1227" s="8"/>
      <c r="MI1227" s="8"/>
      <c r="MJ1227" s="8"/>
      <c r="MK1227" s="8"/>
      <c r="ML1227" s="8"/>
      <c r="MM1227" s="8"/>
      <c r="MN1227" s="8"/>
      <c r="MO1227" s="8"/>
      <c r="MP1227" s="8"/>
      <c r="MQ1227" s="8"/>
      <c r="MR1227" s="8"/>
      <c r="MS1227" s="8"/>
      <c r="MT1227" s="8"/>
      <c r="MU1227" s="8"/>
      <c r="MV1227" s="8"/>
      <c r="MW1227" s="8"/>
      <c r="MX1227" s="8"/>
      <c r="MY1227" s="8"/>
      <c r="MZ1227" s="8"/>
      <c r="NA1227" s="8"/>
      <c r="NB1227" s="8"/>
      <c r="NC1227" s="8"/>
      <c r="ND1227" s="8"/>
      <c r="NE1227" s="8"/>
      <c r="NF1227" s="8"/>
      <c r="NG1227" s="8"/>
      <c r="NH1227" s="8"/>
      <c r="NI1227" s="8"/>
      <c r="NJ1227" s="8"/>
      <c r="NK1227" s="8"/>
      <c r="NL1227" s="8"/>
      <c r="NM1227" s="8"/>
      <c r="NN1227" s="8"/>
      <c r="NO1227" s="8"/>
      <c r="NP1227" s="8"/>
      <c r="NQ1227" s="8"/>
      <c r="NR1227" s="8"/>
      <c r="NS1227" s="8"/>
      <c r="NT1227" s="8"/>
      <c r="NU1227" s="8"/>
      <c r="NV1227" s="8"/>
      <c r="NW1227" s="8"/>
      <c r="NX1227" s="8"/>
      <c r="NY1227" s="8"/>
      <c r="NZ1227" s="8"/>
      <c r="OA1227" s="8"/>
      <c r="OB1227" s="8"/>
      <c r="OC1227" s="8"/>
      <c r="OD1227" s="8"/>
      <c r="OE1227" s="8"/>
      <c r="OF1227" s="8"/>
      <c r="OG1227" s="8"/>
      <c r="OH1227" s="8"/>
      <c r="OI1227" s="8"/>
      <c r="OJ1227" s="8"/>
      <c r="OK1227" s="8"/>
      <c r="OL1227" s="8"/>
      <c r="OM1227" s="8"/>
      <c r="ON1227" s="8"/>
      <c r="OO1227" s="8"/>
      <c r="OP1227" s="8"/>
      <c r="OQ1227" s="8"/>
      <c r="OR1227" s="8"/>
      <c r="OS1227" s="8"/>
      <c r="OT1227" s="8"/>
      <c r="OU1227" s="8"/>
      <c r="OV1227" s="8"/>
      <c r="OW1227" s="8"/>
      <c r="OX1227" s="8"/>
      <c r="OY1227" s="8"/>
      <c r="OZ1227" s="8"/>
      <c r="PA1227" s="8"/>
      <c r="PB1227" s="8"/>
      <c r="PC1227" s="8"/>
      <c r="PD1227" s="8"/>
      <c r="PE1227" s="8"/>
      <c r="PF1227" s="8"/>
      <c r="PG1227" s="8"/>
      <c r="PH1227" s="8"/>
      <c r="PI1227" s="8"/>
      <c r="PJ1227" s="8"/>
      <c r="PK1227" s="8"/>
      <c r="PL1227" s="8"/>
      <c r="PM1227" s="8"/>
      <c r="PN1227" s="8"/>
      <c r="PO1227" s="8"/>
      <c r="PP1227" s="8"/>
      <c r="PQ1227" s="8"/>
      <c r="PR1227" s="8"/>
      <c r="PS1227" s="8"/>
      <c r="PT1227" s="8"/>
      <c r="PU1227" s="8"/>
      <c r="PV1227" s="8"/>
      <c r="PW1227" s="8"/>
      <c r="PX1227" s="8"/>
      <c r="PY1227" s="8"/>
      <c r="PZ1227" s="8"/>
      <c r="QA1227" s="8"/>
      <c r="QB1227" s="8"/>
      <c r="QC1227" s="8"/>
      <c r="QD1227" s="8"/>
      <c r="QE1227" s="8"/>
      <c r="QF1227" s="8"/>
      <c r="QG1227" s="8"/>
      <c r="QH1227" s="8"/>
      <c r="QI1227" s="8"/>
      <c r="QJ1227" s="8"/>
      <c r="QK1227" s="8"/>
      <c r="QL1227" s="8"/>
      <c r="QM1227" s="8"/>
      <c r="QN1227" s="8"/>
      <c r="QO1227" s="8"/>
      <c r="QP1227" s="8"/>
      <c r="QQ1227" s="8"/>
      <c r="QR1227" s="8"/>
      <c r="QS1227" s="8"/>
      <c r="QT1227" s="8"/>
      <c r="QU1227" s="8"/>
      <c r="QV1227" s="8"/>
      <c r="QW1227" s="8"/>
      <c r="QX1227" s="8"/>
      <c r="QY1227" s="8"/>
      <c r="QZ1227" s="8"/>
      <c r="RA1227" s="8"/>
      <c r="RB1227" s="8"/>
      <c r="RC1227" s="8"/>
      <c r="RD1227" s="8"/>
      <c r="RE1227" s="8"/>
      <c r="RF1227" s="8"/>
      <c r="RG1227" s="8"/>
      <c r="RH1227" s="8"/>
      <c r="RI1227" s="8"/>
      <c r="RJ1227" s="8"/>
      <c r="RK1227" s="8"/>
      <c r="RL1227" s="8"/>
      <c r="RM1227" s="8"/>
      <c r="RN1227" s="8"/>
      <c r="RO1227" s="8"/>
      <c r="RP1227" s="8"/>
      <c r="RQ1227" s="8"/>
      <c r="RR1227" s="8"/>
      <c r="RS1227" s="8"/>
      <c r="RT1227" s="8"/>
      <c r="RU1227" s="8"/>
      <c r="RV1227" s="8"/>
      <c r="RW1227" s="8"/>
      <c r="RX1227" s="8"/>
      <c r="RY1227" s="8"/>
      <c r="RZ1227" s="8"/>
      <c r="SA1227" s="8"/>
      <c r="SB1227" s="8"/>
      <c r="SC1227" s="8"/>
      <c r="SD1227" s="8"/>
      <c r="SE1227" s="8"/>
      <c r="SF1227" s="8"/>
      <c r="SG1227" s="8"/>
      <c r="SH1227" s="8"/>
      <c r="SI1227" s="8"/>
      <c r="SJ1227" s="8"/>
      <c r="SK1227" s="8"/>
      <c r="SL1227" s="8"/>
      <c r="SM1227" s="8"/>
      <c r="SN1227" s="8"/>
      <c r="SO1227" s="8"/>
      <c r="SP1227" s="8"/>
      <c r="SQ1227" s="8"/>
      <c r="SR1227" s="8"/>
      <c r="SS1227" s="8"/>
      <c r="ST1227" s="8"/>
      <c r="SU1227" s="8"/>
      <c r="SV1227" s="8"/>
      <c r="SW1227" s="8"/>
      <c r="SX1227" s="8"/>
      <c r="SY1227" s="8"/>
      <c r="SZ1227" s="8"/>
      <c r="TA1227" s="8"/>
      <c r="TB1227" s="8"/>
      <c r="TC1227" s="8"/>
      <c r="TD1227" s="8"/>
      <c r="TE1227" s="8"/>
      <c r="TF1227" s="8"/>
      <c r="TG1227" s="8"/>
      <c r="TH1227" s="8"/>
      <c r="TI1227" s="8"/>
      <c r="TJ1227" s="8"/>
      <c r="TK1227" s="8"/>
      <c r="TL1227" s="8"/>
      <c r="TM1227" s="8"/>
      <c r="TN1227" s="8"/>
      <c r="TO1227" s="8"/>
      <c r="TP1227" s="8"/>
      <c r="TQ1227" s="8"/>
      <c r="TR1227" s="8"/>
      <c r="TS1227" s="8"/>
      <c r="TT1227" s="8"/>
      <c r="TU1227" s="8"/>
      <c r="TV1227" s="8"/>
      <c r="TW1227" s="8"/>
      <c r="TX1227" s="8"/>
      <c r="TY1227" s="8"/>
      <c r="TZ1227" s="8"/>
      <c r="UA1227" s="8"/>
      <c r="UB1227" s="8"/>
      <c r="UC1227" s="8"/>
      <c r="UD1227" s="8"/>
      <c r="UE1227" s="8"/>
      <c r="UF1227" s="8"/>
      <c r="UG1227" s="8"/>
      <c r="UH1227" s="8"/>
      <c r="UI1227" s="8"/>
      <c r="UJ1227" s="8"/>
      <c r="UK1227" s="8"/>
      <c r="UL1227" s="8"/>
      <c r="UM1227" s="8"/>
      <c r="UN1227" s="8"/>
      <c r="UO1227" s="8"/>
      <c r="UP1227" s="8"/>
      <c r="UQ1227" s="8"/>
      <c r="UR1227" s="8"/>
      <c r="US1227" s="8"/>
      <c r="UT1227" s="8"/>
      <c r="UU1227" s="8"/>
      <c r="UV1227" s="8"/>
      <c r="UW1227" s="8"/>
      <c r="UX1227" s="8"/>
      <c r="UY1227" s="8"/>
      <c r="UZ1227" s="8"/>
      <c r="VA1227" s="8"/>
      <c r="VB1227" s="8"/>
      <c r="VC1227" s="8"/>
      <c r="VD1227" s="8"/>
      <c r="VE1227" s="8"/>
      <c r="VF1227" s="8"/>
    </row>
    <row r="1228" spans="1:578" s="77" customFormat="1" ht="15">
      <c r="A1228" s="52"/>
      <c r="B1228" s="54"/>
      <c r="C1228" s="54"/>
      <c r="D1228" s="54"/>
      <c r="E1228" s="54"/>
      <c r="F1228" s="54"/>
      <c r="G1228" s="55"/>
      <c r="H1228" s="54"/>
      <c r="I1228" s="56"/>
      <c r="J1228" s="76"/>
      <c r="K1228" s="76"/>
      <c r="L1228" s="54"/>
      <c r="M1228" s="54"/>
      <c r="N1228" s="54"/>
      <c r="O1228" s="4"/>
      <c r="P1228" s="60"/>
      <c r="Q1228" s="54"/>
      <c r="R1228" s="54"/>
      <c r="S1228" s="57"/>
      <c r="T1228" s="57"/>
      <c r="U1228" s="57"/>
      <c r="V1228" s="57"/>
      <c r="W1228" s="57"/>
      <c r="X1228" s="57"/>
      <c r="Y1228" s="57"/>
      <c r="Z1228" s="57"/>
      <c r="AA1228" s="57"/>
      <c r="AB1228" s="62"/>
      <c r="AC1228" s="57"/>
      <c r="AD1228" s="57"/>
      <c r="AE1228" s="57"/>
      <c r="AF1228" s="57"/>
      <c r="AG1228" s="57"/>
      <c r="AH1228" s="57"/>
      <c r="AI1228" s="6"/>
      <c r="AJ1228" s="6"/>
      <c r="AK1228" s="6"/>
      <c r="AL1228" s="6"/>
      <c r="AM1228" s="6"/>
      <c r="AN1228" s="6"/>
      <c r="AO1228" s="6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  <c r="IW1228" s="8"/>
      <c r="IX1228" s="8"/>
      <c r="IY1228" s="8"/>
      <c r="IZ1228" s="8"/>
      <c r="JA1228" s="8"/>
      <c r="JB1228" s="8"/>
      <c r="JC1228" s="8"/>
      <c r="JD1228" s="8"/>
      <c r="JE1228" s="8"/>
      <c r="JF1228" s="8"/>
      <c r="JG1228" s="8"/>
      <c r="JH1228" s="8"/>
      <c r="JI1228" s="8"/>
      <c r="JJ1228" s="8"/>
      <c r="JK1228" s="8"/>
      <c r="JL1228" s="8"/>
      <c r="JM1228" s="8"/>
      <c r="JN1228" s="8"/>
      <c r="JO1228" s="8"/>
      <c r="JP1228" s="8"/>
      <c r="JQ1228" s="8"/>
      <c r="JR1228" s="8"/>
      <c r="JS1228" s="8"/>
      <c r="JT1228" s="8"/>
      <c r="JU1228" s="8"/>
      <c r="JV1228" s="8"/>
      <c r="JW1228" s="8"/>
      <c r="JX1228" s="8"/>
      <c r="JY1228" s="8"/>
      <c r="JZ1228" s="8"/>
      <c r="KA1228" s="8"/>
      <c r="KB1228" s="8"/>
      <c r="KC1228" s="8"/>
      <c r="KD1228" s="8"/>
      <c r="KE1228" s="8"/>
      <c r="KF1228" s="8"/>
      <c r="KG1228" s="8"/>
      <c r="KH1228" s="8"/>
      <c r="KI1228" s="8"/>
      <c r="KJ1228" s="8"/>
      <c r="KK1228" s="8"/>
      <c r="KL1228" s="8"/>
      <c r="KM1228" s="8"/>
      <c r="KN1228" s="8"/>
      <c r="KO1228" s="8"/>
      <c r="KP1228" s="8"/>
      <c r="KQ1228" s="8"/>
      <c r="KR1228" s="8"/>
      <c r="KS1228" s="8"/>
      <c r="KT1228" s="8"/>
      <c r="KU1228" s="8"/>
      <c r="KV1228" s="8"/>
      <c r="KW1228" s="8"/>
      <c r="KX1228" s="8"/>
      <c r="KY1228" s="8"/>
      <c r="KZ1228" s="8"/>
      <c r="LA1228" s="8"/>
      <c r="LB1228" s="8"/>
      <c r="LC1228" s="8"/>
      <c r="LD1228" s="8"/>
      <c r="LE1228" s="8"/>
      <c r="LF1228" s="8"/>
      <c r="LG1228" s="8"/>
      <c r="LH1228" s="8"/>
      <c r="LI1228" s="8"/>
      <c r="LJ1228" s="8"/>
      <c r="LK1228" s="8"/>
      <c r="LL1228" s="8"/>
      <c r="LM1228" s="8"/>
      <c r="LN1228" s="8"/>
      <c r="LO1228" s="8"/>
      <c r="LP1228" s="8"/>
      <c r="LQ1228" s="8"/>
      <c r="LR1228" s="8"/>
      <c r="LS1228" s="8"/>
      <c r="LT1228" s="8"/>
      <c r="LU1228" s="8"/>
      <c r="LV1228" s="8"/>
      <c r="LW1228" s="8"/>
      <c r="LX1228" s="8"/>
      <c r="LY1228" s="8"/>
      <c r="LZ1228" s="8"/>
      <c r="MA1228" s="8"/>
      <c r="MB1228" s="8"/>
      <c r="MC1228" s="8"/>
      <c r="MD1228" s="8"/>
      <c r="ME1228" s="8"/>
      <c r="MF1228" s="8"/>
      <c r="MG1228" s="8"/>
      <c r="MH1228" s="8"/>
      <c r="MI1228" s="8"/>
      <c r="MJ1228" s="8"/>
      <c r="MK1228" s="8"/>
      <c r="ML1228" s="8"/>
      <c r="MM1228" s="8"/>
      <c r="MN1228" s="8"/>
      <c r="MO1228" s="8"/>
      <c r="MP1228" s="8"/>
      <c r="MQ1228" s="8"/>
      <c r="MR1228" s="8"/>
      <c r="MS1228" s="8"/>
      <c r="MT1228" s="8"/>
      <c r="MU1228" s="8"/>
      <c r="MV1228" s="8"/>
      <c r="MW1228" s="8"/>
      <c r="MX1228" s="8"/>
      <c r="MY1228" s="8"/>
      <c r="MZ1228" s="8"/>
      <c r="NA1228" s="8"/>
      <c r="NB1228" s="8"/>
      <c r="NC1228" s="8"/>
      <c r="ND1228" s="8"/>
      <c r="NE1228" s="8"/>
      <c r="NF1228" s="8"/>
      <c r="NG1228" s="8"/>
      <c r="NH1228" s="8"/>
      <c r="NI1228" s="8"/>
      <c r="NJ1228" s="8"/>
      <c r="NK1228" s="8"/>
      <c r="NL1228" s="8"/>
      <c r="NM1228" s="8"/>
      <c r="NN1228" s="8"/>
      <c r="NO1228" s="8"/>
      <c r="NP1228" s="8"/>
      <c r="NQ1228" s="8"/>
      <c r="NR1228" s="8"/>
      <c r="NS1228" s="8"/>
      <c r="NT1228" s="8"/>
      <c r="NU1228" s="8"/>
      <c r="NV1228" s="8"/>
      <c r="NW1228" s="8"/>
      <c r="NX1228" s="8"/>
      <c r="NY1228" s="8"/>
      <c r="NZ1228" s="8"/>
      <c r="OA1228" s="8"/>
      <c r="OB1228" s="8"/>
      <c r="OC1228" s="8"/>
      <c r="OD1228" s="8"/>
      <c r="OE1228" s="8"/>
      <c r="OF1228" s="8"/>
      <c r="OG1228" s="8"/>
      <c r="OH1228" s="8"/>
      <c r="OI1228" s="8"/>
      <c r="OJ1228" s="8"/>
      <c r="OK1228" s="8"/>
      <c r="OL1228" s="8"/>
      <c r="OM1228" s="8"/>
      <c r="ON1228" s="8"/>
      <c r="OO1228" s="8"/>
      <c r="OP1228" s="8"/>
      <c r="OQ1228" s="8"/>
      <c r="OR1228" s="8"/>
      <c r="OS1228" s="8"/>
      <c r="OT1228" s="8"/>
      <c r="OU1228" s="8"/>
      <c r="OV1228" s="8"/>
      <c r="OW1228" s="8"/>
      <c r="OX1228" s="8"/>
      <c r="OY1228" s="8"/>
      <c r="OZ1228" s="8"/>
      <c r="PA1228" s="8"/>
      <c r="PB1228" s="8"/>
      <c r="PC1228" s="8"/>
      <c r="PD1228" s="8"/>
      <c r="PE1228" s="8"/>
      <c r="PF1228" s="8"/>
      <c r="PG1228" s="8"/>
      <c r="PH1228" s="8"/>
      <c r="PI1228" s="8"/>
      <c r="PJ1228" s="8"/>
      <c r="PK1228" s="8"/>
      <c r="PL1228" s="8"/>
      <c r="PM1228" s="8"/>
      <c r="PN1228" s="8"/>
      <c r="PO1228" s="8"/>
      <c r="PP1228" s="8"/>
      <c r="PQ1228" s="8"/>
      <c r="PR1228" s="8"/>
      <c r="PS1228" s="8"/>
      <c r="PT1228" s="8"/>
      <c r="PU1228" s="8"/>
      <c r="PV1228" s="8"/>
      <c r="PW1228" s="8"/>
      <c r="PX1228" s="8"/>
      <c r="PY1228" s="8"/>
      <c r="PZ1228" s="8"/>
      <c r="QA1228" s="8"/>
      <c r="QB1228" s="8"/>
      <c r="QC1228" s="8"/>
      <c r="QD1228" s="8"/>
      <c r="QE1228" s="8"/>
      <c r="QF1228" s="8"/>
      <c r="QG1228" s="8"/>
      <c r="QH1228" s="8"/>
      <c r="QI1228" s="8"/>
      <c r="QJ1228" s="8"/>
      <c r="QK1228" s="8"/>
      <c r="QL1228" s="8"/>
      <c r="QM1228" s="8"/>
      <c r="QN1228" s="8"/>
      <c r="QO1228" s="8"/>
      <c r="QP1228" s="8"/>
      <c r="QQ1228" s="8"/>
      <c r="QR1228" s="8"/>
      <c r="QS1228" s="8"/>
      <c r="QT1228" s="8"/>
      <c r="QU1228" s="8"/>
      <c r="QV1228" s="8"/>
      <c r="QW1228" s="8"/>
      <c r="QX1228" s="8"/>
      <c r="QY1228" s="8"/>
      <c r="QZ1228" s="8"/>
      <c r="RA1228" s="8"/>
      <c r="RB1228" s="8"/>
      <c r="RC1228" s="8"/>
      <c r="RD1228" s="8"/>
      <c r="RE1228" s="8"/>
      <c r="RF1228" s="8"/>
      <c r="RG1228" s="8"/>
      <c r="RH1228" s="8"/>
      <c r="RI1228" s="8"/>
      <c r="RJ1228" s="8"/>
      <c r="RK1228" s="8"/>
      <c r="RL1228" s="8"/>
      <c r="RM1228" s="8"/>
      <c r="RN1228" s="8"/>
      <c r="RO1228" s="8"/>
      <c r="RP1228" s="8"/>
      <c r="RQ1228" s="8"/>
      <c r="RR1228" s="8"/>
      <c r="RS1228" s="8"/>
      <c r="RT1228" s="8"/>
      <c r="RU1228" s="8"/>
      <c r="RV1228" s="8"/>
      <c r="RW1228" s="8"/>
      <c r="RX1228" s="8"/>
      <c r="RY1228" s="8"/>
      <c r="RZ1228" s="8"/>
      <c r="SA1228" s="8"/>
      <c r="SB1228" s="8"/>
      <c r="SC1228" s="8"/>
      <c r="SD1228" s="8"/>
      <c r="SE1228" s="8"/>
      <c r="SF1228" s="8"/>
      <c r="SG1228" s="8"/>
      <c r="SH1228" s="8"/>
      <c r="SI1228" s="8"/>
      <c r="SJ1228" s="8"/>
      <c r="SK1228" s="8"/>
      <c r="SL1228" s="8"/>
      <c r="SM1228" s="8"/>
      <c r="SN1228" s="8"/>
      <c r="SO1228" s="8"/>
      <c r="SP1228" s="8"/>
      <c r="SQ1228" s="8"/>
      <c r="SR1228" s="8"/>
      <c r="SS1228" s="8"/>
      <c r="ST1228" s="8"/>
      <c r="SU1228" s="8"/>
      <c r="SV1228" s="8"/>
      <c r="SW1228" s="8"/>
      <c r="SX1228" s="8"/>
      <c r="SY1228" s="8"/>
      <c r="SZ1228" s="8"/>
      <c r="TA1228" s="8"/>
      <c r="TB1228" s="8"/>
      <c r="TC1228" s="8"/>
      <c r="TD1228" s="8"/>
      <c r="TE1228" s="8"/>
      <c r="TF1228" s="8"/>
      <c r="TG1228" s="8"/>
      <c r="TH1228" s="8"/>
      <c r="TI1228" s="8"/>
      <c r="TJ1228" s="8"/>
      <c r="TK1228" s="8"/>
      <c r="TL1228" s="8"/>
      <c r="TM1228" s="8"/>
      <c r="TN1228" s="8"/>
      <c r="TO1228" s="8"/>
      <c r="TP1228" s="8"/>
      <c r="TQ1228" s="8"/>
      <c r="TR1228" s="8"/>
      <c r="TS1228" s="8"/>
      <c r="TT1228" s="8"/>
      <c r="TU1228" s="8"/>
      <c r="TV1228" s="8"/>
      <c r="TW1228" s="8"/>
      <c r="TX1228" s="8"/>
      <c r="TY1228" s="8"/>
      <c r="TZ1228" s="8"/>
      <c r="UA1228" s="8"/>
      <c r="UB1228" s="8"/>
      <c r="UC1228" s="8"/>
      <c r="UD1228" s="8"/>
      <c r="UE1228" s="8"/>
      <c r="UF1228" s="8"/>
      <c r="UG1228" s="8"/>
      <c r="UH1228" s="8"/>
      <c r="UI1228" s="8"/>
      <c r="UJ1228" s="8"/>
      <c r="UK1228" s="8"/>
      <c r="UL1228" s="8"/>
      <c r="UM1228" s="8"/>
      <c r="UN1228" s="8"/>
      <c r="UO1228" s="8"/>
      <c r="UP1228" s="8"/>
      <c r="UQ1228" s="8"/>
      <c r="UR1228" s="8"/>
      <c r="US1228" s="8"/>
      <c r="UT1228" s="8"/>
      <c r="UU1228" s="8"/>
      <c r="UV1228" s="8"/>
      <c r="UW1228" s="8"/>
      <c r="UX1228" s="8"/>
      <c r="UY1228" s="8"/>
      <c r="UZ1228" s="8"/>
      <c r="VA1228" s="8"/>
      <c r="VB1228" s="8"/>
      <c r="VC1228" s="8"/>
      <c r="VD1228" s="8"/>
      <c r="VE1228" s="8"/>
      <c r="VF1228" s="8"/>
    </row>
    <row r="1229" spans="1:578" s="77" customFormat="1" ht="15">
      <c r="A1229" s="52"/>
      <c r="B1229" s="54"/>
      <c r="C1229" s="54"/>
      <c r="D1229" s="54"/>
      <c r="E1229" s="54"/>
      <c r="F1229" s="54"/>
      <c r="G1229" s="55"/>
      <c r="H1229" s="54"/>
      <c r="I1229" s="56"/>
      <c r="J1229" s="76"/>
      <c r="K1229" s="76"/>
      <c r="L1229" s="54"/>
      <c r="M1229" s="54"/>
      <c r="N1229" s="54"/>
      <c r="O1229" s="4"/>
      <c r="P1229" s="60"/>
      <c r="Q1229" s="54"/>
      <c r="R1229" s="54"/>
      <c r="S1229" s="57"/>
      <c r="T1229" s="57"/>
      <c r="U1229" s="57"/>
      <c r="V1229" s="57"/>
      <c r="W1229" s="57"/>
      <c r="X1229" s="57"/>
      <c r="Y1229" s="57"/>
      <c r="Z1229" s="57"/>
      <c r="AA1229" s="57"/>
      <c r="AB1229" s="62"/>
      <c r="AC1229" s="57"/>
      <c r="AD1229" s="57"/>
      <c r="AE1229" s="57"/>
      <c r="AF1229" s="57"/>
      <c r="AG1229" s="57"/>
      <c r="AH1229" s="57"/>
      <c r="AI1229" s="6"/>
      <c r="AJ1229" s="6"/>
      <c r="AK1229" s="6"/>
      <c r="AL1229" s="6"/>
      <c r="AM1229" s="6"/>
      <c r="AN1229" s="6"/>
      <c r="AO1229" s="6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  <c r="IW1229" s="8"/>
      <c r="IX1229" s="8"/>
      <c r="IY1229" s="8"/>
      <c r="IZ1229" s="8"/>
      <c r="JA1229" s="8"/>
      <c r="JB1229" s="8"/>
      <c r="JC1229" s="8"/>
      <c r="JD1229" s="8"/>
      <c r="JE1229" s="8"/>
      <c r="JF1229" s="8"/>
      <c r="JG1229" s="8"/>
      <c r="JH1229" s="8"/>
      <c r="JI1229" s="8"/>
      <c r="JJ1229" s="8"/>
      <c r="JK1229" s="8"/>
      <c r="JL1229" s="8"/>
      <c r="JM1229" s="8"/>
      <c r="JN1229" s="8"/>
      <c r="JO1229" s="8"/>
      <c r="JP1229" s="8"/>
      <c r="JQ1229" s="8"/>
      <c r="JR1229" s="8"/>
      <c r="JS1229" s="8"/>
      <c r="JT1229" s="8"/>
      <c r="JU1229" s="8"/>
      <c r="JV1229" s="8"/>
      <c r="JW1229" s="8"/>
      <c r="JX1229" s="8"/>
      <c r="JY1229" s="8"/>
      <c r="JZ1229" s="8"/>
      <c r="KA1229" s="8"/>
      <c r="KB1229" s="8"/>
      <c r="KC1229" s="8"/>
      <c r="KD1229" s="8"/>
      <c r="KE1229" s="8"/>
      <c r="KF1229" s="8"/>
      <c r="KG1229" s="8"/>
      <c r="KH1229" s="8"/>
      <c r="KI1229" s="8"/>
      <c r="KJ1229" s="8"/>
      <c r="KK1229" s="8"/>
      <c r="KL1229" s="8"/>
      <c r="KM1229" s="8"/>
      <c r="KN1229" s="8"/>
      <c r="KO1229" s="8"/>
      <c r="KP1229" s="8"/>
      <c r="KQ1229" s="8"/>
      <c r="KR1229" s="8"/>
      <c r="KS1229" s="8"/>
      <c r="KT1229" s="8"/>
      <c r="KU1229" s="8"/>
      <c r="KV1229" s="8"/>
      <c r="KW1229" s="8"/>
      <c r="KX1229" s="8"/>
      <c r="KY1229" s="8"/>
      <c r="KZ1229" s="8"/>
      <c r="LA1229" s="8"/>
      <c r="LB1229" s="8"/>
      <c r="LC1229" s="8"/>
      <c r="LD1229" s="8"/>
      <c r="LE1229" s="8"/>
      <c r="LF1229" s="8"/>
      <c r="LG1229" s="8"/>
      <c r="LH1229" s="8"/>
      <c r="LI1229" s="8"/>
      <c r="LJ1229" s="8"/>
      <c r="LK1229" s="8"/>
      <c r="LL1229" s="8"/>
      <c r="LM1229" s="8"/>
      <c r="LN1229" s="8"/>
      <c r="LO1229" s="8"/>
      <c r="LP1229" s="8"/>
      <c r="LQ1229" s="8"/>
      <c r="LR1229" s="8"/>
      <c r="LS1229" s="8"/>
      <c r="LT1229" s="8"/>
      <c r="LU1229" s="8"/>
      <c r="LV1229" s="8"/>
      <c r="LW1229" s="8"/>
      <c r="LX1229" s="8"/>
      <c r="LY1229" s="8"/>
      <c r="LZ1229" s="8"/>
      <c r="MA1229" s="8"/>
      <c r="MB1229" s="8"/>
      <c r="MC1229" s="8"/>
      <c r="MD1229" s="8"/>
      <c r="ME1229" s="8"/>
      <c r="MF1229" s="8"/>
      <c r="MG1229" s="8"/>
      <c r="MH1229" s="8"/>
      <c r="MI1229" s="8"/>
      <c r="MJ1229" s="8"/>
      <c r="MK1229" s="8"/>
      <c r="ML1229" s="8"/>
      <c r="MM1229" s="8"/>
      <c r="MN1229" s="8"/>
      <c r="MO1229" s="8"/>
      <c r="MP1229" s="8"/>
      <c r="MQ1229" s="8"/>
      <c r="MR1229" s="8"/>
      <c r="MS1229" s="8"/>
      <c r="MT1229" s="8"/>
      <c r="MU1229" s="8"/>
      <c r="MV1229" s="8"/>
      <c r="MW1229" s="8"/>
      <c r="MX1229" s="8"/>
      <c r="MY1229" s="8"/>
      <c r="MZ1229" s="8"/>
      <c r="NA1229" s="8"/>
      <c r="NB1229" s="8"/>
      <c r="NC1229" s="8"/>
      <c r="ND1229" s="8"/>
      <c r="NE1229" s="8"/>
      <c r="NF1229" s="8"/>
      <c r="NG1229" s="8"/>
      <c r="NH1229" s="8"/>
      <c r="NI1229" s="8"/>
      <c r="NJ1229" s="8"/>
      <c r="NK1229" s="8"/>
      <c r="NL1229" s="8"/>
      <c r="NM1229" s="8"/>
      <c r="NN1229" s="8"/>
      <c r="NO1229" s="8"/>
      <c r="NP1229" s="8"/>
      <c r="NQ1229" s="8"/>
      <c r="NR1229" s="8"/>
      <c r="NS1229" s="8"/>
      <c r="NT1229" s="8"/>
      <c r="NU1229" s="8"/>
      <c r="NV1229" s="8"/>
      <c r="NW1229" s="8"/>
      <c r="NX1229" s="8"/>
      <c r="NY1229" s="8"/>
      <c r="NZ1229" s="8"/>
      <c r="OA1229" s="8"/>
      <c r="OB1229" s="8"/>
      <c r="OC1229" s="8"/>
      <c r="OD1229" s="8"/>
      <c r="OE1229" s="8"/>
      <c r="OF1229" s="8"/>
      <c r="OG1229" s="8"/>
      <c r="OH1229" s="8"/>
      <c r="OI1229" s="8"/>
      <c r="OJ1229" s="8"/>
      <c r="OK1229" s="8"/>
      <c r="OL1229" s="8"/>
      <c r="OM1229" s="8"/>
      <c r="ON1229" s="8"/>
      <c r="OO1229" s="8"/>
      <c r="OP1229" s="8"/>
      <c r="OQ1229" s="8"/>
      <c r="OR1229" s="8"/>
      <c r="OS1229" s="8"/>
      <c r="OT1229" s="8"/>
      <c r="OU1229" s="8"/>
      <c r="OV1229" s="8"/>
      <c r="OW1229" s="8"/>
      <c r="OX1229" s="8"/>
      <c r="OY1229" s="8"/>
      <c r="OZ1229" s="8"/>
      <c r="PA1229" s="8"/>
      <c r="PB1229" s="8"/>
      <c r="PC1229" s="8"/>
      <c r="PD1229" s="8"/>
      <c r="PE1229" s="8"/>
      <c r="PF1229" s="8"/>
      <c r="PG1229" s="8"/>
      <c r="PH1229" s="8"/>
      <c r="PI1229" s="8"/>
      <c r="PJ1229" s="8"/>
      <c r="PK1229" s="8"/>
      <c r="PL1229" s="8"/>
      <c r="PM1229" s="8"/>
      <c r="PN1229" s="8"/>
      <c r="PO1229" s="8"/>
      <c r="PP1229" s="8"/>
      <c r="PQ1229" s="8"/>
      <c r="PR1229" s="8"/>
      <c r="PS1229" s="8"/>
      <c r="PT1229" s="8"/>
      <c r="PU1229" s="8"/>
      <c r="PV1229" s="8"/>
      <c r="PW1229" s="8"/>
      <c r="PX1229" s="8"/>
      <c r="PY1229" s="8"/>
      <c r="PZ1229" s="8"/>
      <c r="QA1229" s="8"/>
      <c r="QB1229" s="8"/>
      <c r="QC1229" s="8"/>
      <c r="QD1229" s="8"/>
      <c r="QE1229" s="8"/>
      <c r="QF1229" s="8"/>
      <c r="QG1229" s="8"/>
      <c r="QH1229" s="8"/>
      <c r="QI1229" s="8"/>
      <c r="QJ1229" s="8"/>
      <c r="QK1229" s="8"/>
      <c r="QL1229" s="8"/>
      <c r="QM1229" s="8"/>
      <c r="QN1229" s="8"/>
      <c r="QO1229" s="8"/>
      <c r="QP1229" s="8"/>
      <c r="QQ1229" s="8"/>
      <c r="QR1229" s="8"/>
      <c r="QS1229" s="8"/>
      <c r="QT1229" s="8"/>
      <c r="QU1229" s="8"/>
      <c r="QV1229" s="8"/>
      <c r="QW1229" s="8"/>
      <c r="QX1229" s="8"/>
      <c r="QY1229" s="8"/>
      <c r="QZ1229" s="8"/>
      <c r="RA1229" s="8"/>
      <c r="RB1229" s="8"/>
      <c r="RC1229" s="8"/>
      <c r="RD1229" s="8"/>
      <c r="RE1229" s="8"/>
      <c r="RF1229" s="8"/>
      <c r="RG1229" s="8"/>
      <c r="RH1229" s="8"/>
      <c r="RI1229" s="8"/>
      <c r="RJ1229" s="8"/>
      <c r="RK1229" s="8"/>
      <c r="RL1229" s="8"/>
      <c r="RM1229" s="8"/>
      <c r="RN1229" s="8"/>
      <c r="RO1229" s="8"/>
      <c r="RP1229" s="8"/>
      <c r="RQ1229" s="8"/>
      <c r="RR1229" s="8"/>
      <c r="RS1229" s="8"/>
      <c r="RT1229" s="8"/>
      <c r="RU1229" s="8"/>
      <c r="RV1229" s="8"/>
      <c r="RW1229" s="8"/>
      <c r="RX1229" s="8"/>
      <c r="RY1229" s="8"/>
      <c r="RZ1229" s="8"/>
      <c r="SA1229" s="8"/>
      <c r="SB1229" s="8"/>
      <c r="SC1229" s="8"/>
      <c r="SD1229" s="8"/>
      <c r="SE1229" s="8"/>
      <c r="SF1229" s="8"/>
      <c r="SG1229" s="8"/>
      <c r="SH1229" s="8"/>
      <c r="SI1229" s="8"/>
      <c r="SJ1229" s="8"/>
      <c r="SK1229" s="8"/>
      <c r="SL1229" s="8"/>
      <c r="SM1229" s="8"/>
      <c r="SN1229" s="8"/>
      <c r="SO1229" s="8"/>
      <c r="SP1229" s="8"/>
      <c r="SQ1229" s="8"/>
      <c r="SR1229" s="8"/>
      <c r="SS1229" s="8"/>
      <c r="ST1229" s="8"/>
      <c r="SU1229" s="8"/>
      <c r="SV1229" s="8"/>
      <c r="SW1229" s="8"/>
      <c r="SX1229" s="8"/>
      <c r="SY1229" s="8"/>
      <c r="SZ1229" s="8"/>
      <c r="TA1229" s="8"/>
      <c r="TB1229" s="8"/>
      <c r="TC1229" s="8"/>
      <c r="TD1229" s="8"/>
      <c r="TE1229" s="8"/>
      <c r="TF1229" s="8"/>
      <c r="TG1229" s="8"/>
      <c r="TH1229" s="8"/>
      <c r="TI1229" s="8"/>
      <c r="TJ1229" s="8"/>
      <c r="TK1229" s="8"/>
      <c r="TL1229" s="8"/>
      <c r="TM1229" s="8"/>
      <c r="TN1229" s="8"/>
      <c r="TO1229" s="8"/>
      <c r="TP1229" s="8"/>
      <c r="TQ1229" s="8"/>
      <c r="TR1229" s="8"/>
      <c r="TS1229" s="8"/>
      <c r="TT1229" s="8"/>
      <c r="TU1229" s="8"/>
      <c r="TV1229" s="8"/>
      <c r="TW1229" s="8"/>
      <c r="TX1229" s="8"/>
      <c r="TY1229" s="8"/>
      <c r="TZ1229" s="8"/>
      <c r="UA1229" s="8"/>
      <c r="UB1229" s="8"/>
      <c r="UC1229" s="8"/>
      <c r="UD1229" s="8"/>
      <c r="UE1229" s="8"/>
      <c r="UF1229" s="8"/>
      <c r="UG1229" s="8"/>
      <c r="UH1229" s="8"/>
      <c r="UI1229" s="8"/>
      <c r="UJ1229" s="8"/>
      <c r="UK1229" s="8"/>
      <c r="UL1229" s="8"/>
      <c r="UM1229" s="8"/>
      <c r="UN1229" s="8"/>
      <c r="UO1229" s="8"/>
      <c r="UP1229" s="8"/>
      <c r="UQ1229" s="8"/>
      <c r="UR1229" s="8"/>
      <c r="US1229" s="8"/>
      <c r="UT1229" s="8"/>
      <c r="UU1229" s="8"/>
      <c r="UV1229" s="8"/>
      <c r="UW1229" s="8"/>
      <c r="UX1229" s="8"/>
      <c r="UY1229" s="8"/>
      <c r="UZ1229" s="8"/>
      <c r="VA1229" s="8"/>
      <c r="VB1229" s="8"/>
      <c r="VC1229" s="8"/>
      <c r="VD1229" s="8"/>
      <c r="VE1229" s="8"/>
      <c r="VF1229" s="8"/>
    </row>
    <row r="1230" spans="1:578" s="77" customFormat="1" ht="15">
      <c r="A1230" s="52"/>
      <c r="B1230" s="54"/>
      <c r="C1230" s="54"/>
      <c r="D1230" s="54"/>
      <c r="E1230" s="54"/>
      <c r="F1230" s="54"/>
      <c r="G1230" s="55"/>
      <c r="H1230" s="54"/>
      <c r="I1230" s="56"/>
      <c r="J1230" s="76"/>
      <c r="K1230" s="76"/>
      <c r="L1230" s="54"/>
      <c r="M1230" s="54"/>
      <c r="N1230" s="54"/>
      <c r="O1230" s="4"/>
      <c r="P1230" s="60"/>
      <c r="Q1230" s="54"/>
      <c r="R1230" s="54"/>
      <c r="S1230" s="57"/>
      <c r="T1230" s="57"/>
      <c r="U1230" s="57"/>
      <c r="V1230" s="57"/>
      <c r="W1230" s="57"/>
      <c r="X1230" s="57"/>
      <c r="Y1230" s="57"/>
      <c r="Z1230" s="57"/>
      <c r="AA1230" s="57"/>
      <c r="AB1230" s="62"/>
      <c r="AC1230" s="57"/>
      <c r="AD1230" s="57"/>
      <c r="AE1230" s="57"/>
      <c r="AF1230" s="57"/>
      <c r="AG1230" s="57"/>
      <c r="AH1230" s="57"/>
      <c r="AI1230" s="6"/>
      <c r="AJ1230" s="6"/>
      <c r="AK1230" s="6"/>
      <c r="AL1230" s="6"/>
      <c r="AM1230" s="6"/>
      <c r="AN1230" s="6"/>
      <c r="AO1230" s="6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  <c r="IW1230" s="8"/>
      <c r="IX1230" s="8"/>
      <c r="IY1230" s="8"/>
      <c r="IZ1230" s="8"/>
      <c r="JA1230" s="8"/>
      <c r="JB1230" s="8"/>
      <c r="JC1230" s="8"/>
      <c r="JD1230" s="8"/>
      <c r="JE1230" s="8"/>
      <c r="JF1230" s="8"/>
      <c r="JG1230" s="8"/>
      <c r="JH1230" s="8"/>
      <c r="JI1230" s="8"/>
      <c r="JJ1230" s="8"/>
      <c r="JK1230" s="8"/>
      <c r="JL1230" s="8"/>
      <c r="JM1230" s="8"/>
      <c r="JN1230" s="8"/>
      <c r="JO1230" s="8"/>
      <c r="JP1230" s="8"/>
      <c r="JQ1230" s="8"/>
      <c r="JR1230" s="8"/>
      <c r="JS1230" s="8"/>
      <c r="JT1230" s="8"/>
      <c r="JU1230" s="8"/>
      <c r="JV1230" s="8"/>
      <c r="JW1230" s="8"/>
      <c r="JX1230" s="8"/>
      <c r="JY1230" s="8"/>
      <c r="JZ1230" s="8"/>
      <c r="KA1230" s="8"/>
      <c r="KB1230" s="8"/>
      <c r="KC1230" s="8"/>
      <c r="KD1230" s="8"/>
      <c r="KE1230" s="8"/>
      <c r="KF1230" s="8"/>
      <c r="KG1230" s="8"/>
      <c r="KH1230" s="8"/>
      <c r="KI1230" s="8"/>
      <c r="KJ1230" s="8"/>
      <c r="KK1230" s="8"/>
      <c r="KL1230" s="8"/>
      <c r="KM1230" s="8"/>
      <c r="KN1230" s="8"/>
      <c r="KO1230" s="8"/>
      <c r="KP1230" s="8"/>
      <c r="KQ1230" s="8"/>
      <c r="KR1230" s="8"/>
      <c r="KS1230" s="8"/>
      <c r="KT1230" s="8"/>
      <c r="KU1230" s="8"/>
      <c r="KV1230" s="8"/>
      <c r="KW1230" s="8"/>
      <c r="KX1230" s="8"/>
      <c r="KY1230" s="8"/>
      <c r="KZ1230" s="8"/>
      <c r="LA1230" s="8"/>
      <c r="LB1230" s="8"/>
      <c r="LC1230" s="8"/>
      <c r="LD1230" s="8"/>
      <c r="LE1230" s="8"/>
      <c r="LF1230" s="8"/>
      <c r="LG1230" s="8"/>
      <c r="LH1230" s="8"/>
      <c r="LI1230" s="8"/>
      <c r="LJ1230" s="8"/>
      <c r="LK1230" s="8"/>
      <c r="LL1230" s="8"/>
      <c r="LM1230" s="8"/>
      <c r="LN1230" s="8"/>
      <c r="LO1230" s="8"/>
      <c r="LP1230" s="8"/>
      <c r="LQ1230" s="8"/>
      <c r="LR1230" s="8"/>
      <c r="LS1230" s="8"/>
      <c r="LT1230" s="8"/>
      <c r="LU1230" s="8"/>
      <c r="LV1230" s="8"/>
      <c r="LW1230" s="8"/>
      <c r="LX1230" s="8"/>
      <c r="LY1230" s="8"/>
      <c r="LZ1230" s="8"/>
      <c r="MA1230" s="8"/>
      <c r="MB1230" s="8"/>
      <c r="MC1230" s="8"/>
      <c r="MD1230" s="8"/>
      <c r="ME1230" s="8"/>
      <c r="MF1230" s="8"/>
      <c r="MG1230" s="8"/>
      <c r="MH1230" s="8"/>
      <c r="MI1230" s="8"/>
      <c r="MJ1230" s="8"/>
      <c r="MK1230" s="8"/>
      <c r="ML1230" s="8"/>
      <c r="MM1230" s="8"/>
      <c r="MN1230" s="8"/>
      <c r="MO1230" s="8"/>
      <c r="MP1230" s="8"/>
      <c r="MQ1230" s="8"/>
      <c r="MR1230" s="8"/>
      <c r="MS1230" s="8"/>
      <c r="MT1230" s="8"/>
      <c r="MU1230" s="8"/>
      <c r="MV1230" s="8"/>
      <c r="MW1230" s="8"/>
      <c r="MX1230" s="8"/>
      <c r="MY1230" s="8"/>
      <c r="MZ1230" s="8"/>
      <c r="NA1230" s="8"/>
      <c r="NB1230" s="8"/>
      <c r="NC1230" s="8"/>
      <c r="ND1230" s="8"/>
      <c r="NE1230" s="8"/>
      <c r="NF1230" s="8"/>
      <c r="NG1230" s="8"/>
      <c r="NH1230" s="8"/>
      <c r="NI1230" s="8"/>
      <c r="NJ1230" s="8"/>
      <c r="NK1230" s="8"/>
      <c r="NL1230" s="8"/>
      <c r="NM1230" s="8"/>
      <c r="NN1230" s="8"/>
      <c r="NO1230" s="8"/>
      <c r="NP1230" s="8"/>
      <c r="NQ1230" s="8"/>
      <c r="NR1230" s="8"/>
      <c r="NS1230" s="8"/>
      <c r="NT1230" s="8"/>
      <c r="NU1230" s="8"/>
      <c r="NV1230" s="8"/>
      <c r="NW1230" s="8"/>
      <c r="NX1230" s="8"/>
      <c r="NY1230" s="8"/>
      <c r="NZ1230" s="8"/>
      <c r="OA1230" s="8"/>
      <c r="OB1230" s="8"/>
      <c r="OC1230" s="8"/>
      <c r="OD1230" s="8"/>
      <c r="OE1230" s="8"/>
      <c r="OF1230" s="8"/>
      <c r="OG1230" s="8"/>
      <c r="OH1230" s="8"/>
      <c r="OI1230" s="8"/>
      <c r="OJ1230" s="8"/>
      <c r="OK1230" s="8"/>
      <c r="OL1230" s="8"/>
      <c r="OM1230" s="8"/>
      <c r="ON1230" s="8"/>
      <c r="OO1230" s="8"/>
      <c r="OP1230" s="8"/>
      <c r="OQ1230" s="8"/>
      <c r="OR1230" s="8"/>
      <c r="OS1230" s="8"/>
      <c r="OT1230" s="8"/>
      <c r="OU1230" s="8"/>
      <c r="OV1230" s="8"/>
      <c r="OW1230" s="8"/>
      <c r="OX1230" s="8"/>
      <c r="OY1230" s="8"/>
      <c r="OZ1230" s="8"/>
      <c r="PA1230" s="8"/>
      <c r="PB1230" s="8"/>
      <c r="PC1230" s="8"/>
      <c r="PD1230" s="8"/>
      <c r="PE1230" s="8"/>
      <c r="PF1230" s="8"/>
      <c r="PG1230" s="8"/>
      <c r="PH1230" s="8"/>
      <c r="PI1230" s="8"/>
      <c r="PJ1230" s="8"/>
      <c r="PK1230" s="8"/>
      <c r="PL1230" s="8"/>
      <c r="PM1230" s="8"/>
      <c r="PN1230" s="8"/>
      <c r="PO1230" s="8"/>
      <c r="PP1230" s="8"/>
      <c r="PQ1230" s="8"/>
      <c r="PR1230" s="8"/>
      <c r="PS1230" s="8"/>
      <c r="PT1230" s="8"/>
      <c r="PU1230" s="8"/>
      <c r="PV1230" s="8"/>
      <c r="PW1230" s="8"/>
      <c r="PX1230" s="8"/>
      <c r="PY1230" s="8"/>
      <c r="PZ1230" s="8"/>
      <c r="QA1230" s="8"/>
      <c r="QB1230" s="8"/>
      <c r="QC1230" s="8"/>
      <c r="QD1230" s="8"/>
      <c r="QE1230" s="8"/>
      <c r="QF1230" s="8"/>
      <c r="QG1230" s="8"/>
      <c r="QH1230" s="8"/>
      <c r="QI1230" s="8"/>
      <c r="QJ1230" s="8"/>
      <c r="QK1230" s="8"/>
      <c r="QL1230" s="8"/>
      <c r="QM1230" s="8"/>
      <c r="QN1230" s="8"/>
      <c r="QO1230" s="8"/>
      <c r="QP1230" s="8"/>
      <c r="QQ1230" s="8"/>
      <c r="QR1230" s="8"/>
      <c r="QS1230" s="8"/>
      <c r="QT1230" s="8"/>
      <c r="QU1230" s="8"/>
      <c r="QV1230" s="8"/>
      <c r="QW1230" s="8"/>
      <c r="QX1230" s="8"/>
      <c r="QY1230" s="8"/>
      <c r="QZ1230" s="8"/>
      <c r="RA1230" s="8"/>
      <c r="RB1230" s="8"/>
      <c r="RC1230" s="8"/>
      <c r="RD1230" s="8"/>
      <c r="RE1230" s="8"/>
      <c r="RF1230" s="8"/>
      <c r="RG1230" s="8"/>
      <c r="RH1230" s="8"/>
      <c r="RI1230" s="8"/>
      <c r="RJ1230" s="8"/>
      <c r="RK1230" s="8"/>
      <c r="RL1230" s="8"/>
      <c r="RM1230" s="8"/>
      <c r="RN1230" s="8"/>
      <c r="RO1230" s="8"/>
      <c r="RP1230" s="8"/>
      <c r="RQ1230" s="8"/>
      <c r="RR1230" s="8"/>
      <c r="RS1230" s="8"/>
      <c r="RT1230" s="8"/>
      <c r="RU1230" s="8"/>
      <c r="RV1230" s="8"/>
      <c r="RW1230" s="8"/>
      <c r="RX1230" s="8"/>
      <c r="RY1230" s="8"/>
      <c r="RZ1230" s="8"/>
      <c r="SA1230" s="8"/>
      <c r="SB1230" s="8"/>
      <c r="SC1230" s="8"/>
      <c r="SD1230" s="8"/>
      <c r="SE1230" s="8"/>
      <c r="SF1230" s="8"/>
      <c r="SG1230" s="8"/>
      <c r="SH1230" s="8"/>
      <c r="SI1230" s="8"/>
      <c r="SJ1230" s="8"/>
      <c r="SK1230" s="8"/>
      <c r="SL1230" s="8"/>
      <c r="SM1230" s="8"/>
      <c r="SN1230" s="8"/>
      <c r="SO1230" s="8"/>
      <c r="SP1230" s="8"/>
      <c r="SQ1230" s="8"/>
      <c r="SR1230" s="8"/>
      <c r="SS1230" s="8"/>
      <c r="ST1230" s="8"/>
      <c r="SU1230" s="8"/>
      <c r="SV1230" s="8"/>
      <c r="SW1230" s="8"/>
      <c r="SX1230" s="8"/>
      <c r="SY1230" s="8"/>
      <c r="SZ1230" s="8"/>
      <c r="TA1230" s="8"/>
      <c r="TB1230" s="8"/>
      <c r="TC1230" s="8"/>
      <c r="TD1230" s="8"/>
      <c r="TE1230" s="8"/>
      <c r="TF1230" s="8"/>
      <c r="TG1230" s="8"/>
      <c r="TH1230" s="8"/>
      <c r="TI1230" s="8"/>
      <c r="TJ1230" s="8"/>
      <c r="TK1230" s="8"/>
      <c r="TL1230" s="8"/>
      <c r="TM1230" s="8"/>
      <c r="TN1230" s="8"/>
      <c r="TO1230" s="8"/>
      <c r="TP1230" s="8"/>
      <c r="TQ1230" s="8"/>
      <c r="TR1230" s="8"/>
      <c r="TS1230" s="8"/>
      <c r="TT1230" s="8"/>
      <c r="TU1230" s="8"/>
      <c r="TV1230" s="8"/>
      <c r="TW1230" s="8"/>
      <c r="TX1230" s="8"/>
      <c r="TY1230" s="8"/>
      <c r="TZ1230" s="8"/>
      <c r="UA1230" s="8"/>
      <c r="UB1230" s="8"/>
      <c r="UC1230" s="8"/>
      <c r="UD1230" s="8"/>
      <c r="UE1230" s="8"/>
      <c r="UF1230" s="8"/>
      <c r="UG1230" s="8"/>
      <c r="UH1230" s="8"/>
      <c r="UI1230" s="8"/>
      <c r="UJ1230" s="8"/>
      <c r="UK1230" s="8"/>
      <c r="UL1230" s="8"/>
      <c r="UM1230" s="8"/>
      <c r="UN1230" s="8"/>
      <c r="UO1230" s="8"/>
      <c r="UP1230" s="8"/>
      <c r="UQ1230" s="8"/>
      <c r="UR1230" s="8"/>
      <c r="US1230" s="8"/>
      <c r="UT1230" s="8"/>
      <c r="UU1230" s="8"/>
      <c r="UV1230" s="8"/>
      <c r="UW1230" s="8"/>
      <c r="UX1230" s="8"/>
      <c r="UY1230" s="8"/>
      <c r="UZ1230" s="8"/>
      <c r="VA1230" s="8"/>
      <c r="VB1230" s="8"/>
      <c r="VC1230" s="8"/>
      <c r="VD1230" s="8"/>
      <c r="VE1230" s="8"/>
      <c r="VF1230" s="8"/>
    </row>
    <row r="1231" spans="1:578" s="77" customFormat="1" ht="15">
      <c r="A1231" s="52"/>
      <c r="B1231" s="54"/>
      <c r="C1231" s="54"/>
      <c r="D1231" s="54"/>
      <c r="E1231" s="54"/>
      <c r="F1231" s="54"/>
      <c r="G1231" s="55"/>
      <c r="H1231" s="54"/>
      <c r="I1231" s="56"/>
      <c r="J1231" s="76"/>
      <c r="K1231" s="76"/>
      <c r="L1231" s="54"/>
      <c r="M1231" s="54"/>
      <c r="N1231" s="54"/>
      <c r="O1231" s="4"/>
      <c r="P1231" s="60"/>
      <c r="Q1231" s="54"/>
      <c r="R1231" s="54"/>
      <c r="S1231" s="57"/>
      <c r="T1231" s="57"/>
      <c r="U1231" s="57"/>
      <c r="V1231" s="57"/>
      <c r="W1231" s="57"/>
      <c r="X1231" s="57"/>
      <c r="Y1231" s="57"/>
      <c r="Z1231" s="57"/>
      <c r="AA1231" s="57"/>
      <c r="AB1231" s="62"/>
      <c r="AC1231" s="57"/>
      <c r="AD1231" s="57"/>
      <c r="AE1231" s="57"/>
      <c r="AF1231" s="57"/>
      <c r="AG1231" s="57"/>
      <c r="AH1231" s="57"/>
      <c r="AI1231" s="6"/>
      <c r="AJ1231" s="6"/>
      <c r="AK1231" s="6"/>
      <c r="AL1231" s="6"/>
      <c r="AM1231" s="6"/>
      <c r="AN1231" s="6"/>
      <c r="AO1231" s="6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  <c r="IW1231" s="8"/>
      <c r="IX1231" s="8"/>
      <c r="IY1231" s="8"/>
      <c r="IZ1231" s="8"/>
      <c r="JA1231" s="8"/>
      <c r="JB1231" s="8"/>
      <c r="JC1231" s="8"/>
      <c r="JD1231" s="8"/>
      <c r="JE1231" s="8"/>
      <c r="JF1231" s="8"/>
      <c r="JG1231" s="8"/>
      <c r="JH1231" s="8"/>
      <c r="JI1231" s="8"/>
      <c r="JJ1231" s="8"/>
      <c r="JK1231" s="8"/>
      <c r="JL1231" s="8"/>
      <c r="JM1231" s="8"/>
      <c r="JN1231" s="8"/>
      <c r="JO1231" s="8"/>
      <c r="JP1231" s="8"/>
      <c r="JQ1231" s="8"/>
      <c r="JR1231" s="8"/>
      <c r="JS1231" s="8"/>
      <c r="JT1231" s="8"/>
      <c r="JU1231" s="8"/>
      <c r="JV1231" s="8"/>
      <c r="JW1231" s="8"/>
      <c r="JX1231" s="8"/>
      <c r="JY1231" s="8"/>
      <c r="JZ1231" s="8"/>
      <c r="KA1231" s="8"/>
      <c r="KB1231" s="8"/>
      <c r="KC1231" s="8"/>
      <c r="KD1231" s="8"/>
      <c r="KE1231" s="8"/>
      <c r="KF1231" s="8"/>
      <c r="KG1231" s="8"/>
      <c r="KH1231" s="8"/>
      <c r="KI1231" s="8"/>
      <c r="KJ1231" s="8"/>
      <c r="KK1231" s="8"/>
      <c r="KL1231" s="8"/>
      <c r="KM1231" s="8"/>
      <c r="KN1231" s="8"/>
      <c r="KO1231" s="8"/>
      <c r="KP1231" s="8"/>
      <c r="KQ1231" s="8"/>
      <c r="KR1231" s="8"/>
      <c r="KS1231" s="8"/>
      <c r="KT1231" s="8"/>
      <c r="KU1231" s="8"/>
      <c r="KV1231" s="8"/>
      <c r="KW1231" s="8"/>
      <c r="KX1231" s="8"/>
      <c r="KY1231" s="8"/>
      <c r="KZ1231" s="8"/>
      <c r="LA1231" s="8"/>
      <c r="LB1231" s="8"/>
      <c r="LC1231" s="8"/>
      <c r="LD1231" s="8"/>
      <c r="LE1231" s="8"/>
      <c r="LF1231" s="8"/>
      <c r="LG1231" s="8"/>
      <c r="LH1231" s="8"/>
      <c r="LI1231" s="8"/>
      <c r="LJ1231" s="8"/>
      <c r="LK1231" s="8"/>
      <c r="LL1231" s="8"/>
      <c r="LM1231" s="8"/>
      <c r="LN1231" s="8"/>
      <c r="LO1231" s="8"/>
      <c r="LP1231" s="8"/>
      <c r="LQ1231" s="8"/>
      <c r="LR1231" s="8"/>
      <c r="LS1231" s="8"/>
      <c r="LT1231" s="8"/>
      <c r="LU1231" s="8"/>
      <c r="LV1231" s="8"/>
      <c r="LW1231" s="8"/>
      <c r="LX1231" s="8"/>
      <c r="LY1231" s="8"/>
      <c r="LZ1231" s="8"/>
      <c r="MA1231" s="8"/>
      <c r="MB1231" s="8"/>
      <c r="MC1231" s="8"/>
      <c r="MD1231" s="8"/>
      <c r="ME1231" s="8"/>
      <c r="MF1231" s="8"/>
      <c r="MG1231" s="8"/>
      <c r="MH1231" s="8"/>
      <c r="MI1231" s="8"/>
      <c r="MJ1231" s="8"/>
      <c r="MK1231" s="8"/>
      <c r="ML1231" s="8"/>
      <c r="MM1231" s="8"/>
      <c r="MN1231" s="8"/>
      <c r="MO1231" s="8"/>
      <c r="MP1231" s="8"/>
      <c r="MQ1231" s="8"/>
      <c r="MR1231" s="8"/>
      <c r="MS1231" s="8"/>
      <c r="MT1231" s="8"/>
      <c r="MU1231" s="8"/>
      <c r="MV1231" s="8"/>
      <c r="MW1231" s="8"/>
      <c r="MX1231" s="8"/>
      <c r="MY1231" s="8"/>
      <c r="MZ1231" s="8"/>
      <c r="NA1231" s="8"/>
      <c r="NB1231" s="8"/>
      <c r="NC1231" s="8"/>
      <c r="ND1231" s="8"/>
      <c r="NE1231" s="8"/>
      <c r="NF1231" s="8"/>
      <c r="NG1231" s="8"/>
      <c r="NH1231" s="8"/>
      <c r="NI1231" s="8"/>
      <c r="NJ1231" s="8"/>
      <c r="NK1231" s="8"/>
      <c r="NL1231" s="8"/>
      <c r="NM1231" s="8"/>
      <c r="NN1231" s="8"/>
      <c r="NO1231" s="8"/>
      <c r="NP1231" s="8"/>
      <c r="NQ1231" s="8"/>
      <c r="NR1231" s="8"/>
      <c r="NS1231" s="8"/>
      <c r="NT1231" s="8"/>
      <c r="NU1231" s="8"/>
      <c r="NV1231" s="8"/>
      <c r="NW1231" s="8"/>
      <c r="NX1231" s="8"/>
      <c r="NY1231" s="8"/>
      <c r="NZ1231" s="8"/>
      <c r="OA1231" s="8"/>
      <c r="OB1231" s="8"/>
      <c r="OC1231" s="8"/>
      <c r="OD1231" s="8"/>
      <c r="OE1231" s="8"/>
      <c r="OF1231" s="8"/>
      <c r="OG1231" s="8"/>
      <c r="OH1231" s="8"/>
      <c r="OI1231" s="8"/>
      <c r="OJ1231" s="8"/>
      <c r="OK1231" s="8"/>
      <c r="OL1231" s="8"/>
      <c r="OM1231" s="8"/>
      <c r="ON1231" s="8"/>
      <c r="OO1231" s="8"/>
      <c r="OP1231" s="8"/>
      <c r="OQ1231" s="8"/>
      <c r="OR1231" s="8"/>
      <c r="OS1231" s="8"/>
      <c r="OT1231" s="8"/>
      <c r="OU1231" s="8"/>
      <c r="OV1231" s="8"/>
      <c r="OW1231" s="8"/>
      <c r="OX1231" s="8"/>
      <c r="OY1231" s="8"/>
      <c r="OZ1231" s="8"/>
      <c r="PA1231" s="8"/>
      <c r="PB1231" s="8"/>
      <c r="PC1231" s="8"/>
      <c r="PD1231" s="8"/>
      <c r="PE1231" s="8"/>
      <c r="PF1231" s="8"/>
      <c r="PG1231" s="8"/>
      <c r="PH1231" s="8"/>
      <c r="PI1231" s="8"/>
      <c r="PJ1231" s="8"/>
      <c r="PK1231" s="8"/>
      <c r="PL1231" s="8"/>
      <c r="PM1231" s="8"/>
      <c r="PN1231" s="8"/>
      <c r="PO1231" s="8"/>
      <c r="PP1231" s="8"/>
      <c r="PQ1231" s="8"/>
      <c r="PR1231" s="8"/>
      <c r="PS1231" s="8"/>
      <c r="PT1231" s="8"/>
      <c r="PU1231" s="8"/>
      <c r="PV1231" s="8"/>
      <c r="PW1231" s="8"/>
      <c r="PX1231" s="8"/>
      <c r="PY1231" s="8"/>
      <c r="PZ1231" s="8"/>
      <c r="QA1231" s="8"/>
      <c r="QB1231" s="8"/>
      <c r="QC1231" s="8"/>
      <c r="QD1231" s="8"/>
      <c r="QE1231" s="8"/>
      <c r="QF1231" s="8"/>
      <c r="QG1231" s="8"/>
      <c r="QH1231" s="8"/>
      <c r="QI1231" s="8"/>
      <c r="QJ1231" s="8"/>
      <c r="QK1231" s="8"/>
      <c r="QL1231" s="8"/>
      <c r="QM1231" s="8"/>
      <c r="QN1231" s="8"/>
      <c r="QO1231" s="8"/>
      <c r="QP1231" s="8"/>
      <c r="QQ1231" s="8"/>
      <c r="QR1231" s="8"/>
      <c r="QS1231" s="8"/>
      <c r="QT1231" s="8"/>
      <c r="QU1231" s="8"/>
      <c r="QV1231" s="8"/>
      <c r="QW1231" s="8"/>
      <c r="QX1231" s="8"/>
      <c r="QY1231" s="8"/>
      <c r="QZ1231" s="8"/>
      <c r="RA1231" s="8"/>
      <c r="RB1231" s="8"/>
      <c r="RC1231" s="8"/>
      <c r="RD1231" s="8"/>
      <c r="RE1231" s="8"/>
      <c r="RF1231" s="8"/>
      <c r="RG1231" s="8"/>
      <c r="RH1231" s="8"/>
      <c r="RI1231" s="8"/>
      <c r="RJ1231" s="8"/>
      <c r="RK1231" s="8"/>
      <c r="RL1231" s="8"/>
      <c r="RM1231" s="8"/>
      <c r="RN1231" s="8"/>
      <c r="RO1231" s="8"/>
      <c r="RP1231" s="8"/>
      <c r="RQ1231" s="8"/>
      <c r="RR1231" s="8"/>
      <c r="RS1231" s="8"/>
      <c r="RT1231" s="8"/>
      <c r="RU1231" s="8"/>
      <c r="RV1231" s="8"/>
      <c r="RW1231" s="8"/>
      <c r="RX1231" s="8"/>
      <c r="RY1231" s="8"/>
      <c r="RZ1231" s="8"/>
      <c r="SA1231" s="8"/>
      <c r="SB1231" s="8"/>
      <c r="SC1231" s="8"/>
      <c r="SD1231" s="8"/>
      <c r="SE1231" s="8"/>
      <c r="SF1231" s="8"/>
      <c r="SG1231" s="8"/>
      <c r="SH1231" s="8"/>
      <c r="SI1231" s="8"/>
      <c r="SJ1231" s="8"/>
      <c r="SK1231" s="8"/>
      <c r="SL1231" s="8"/>
      <c r="SM1231" s="8"/>
      <c r="SN1231" s="8"/>
      <c r="SO1231" s="8"/>
      <c r="SP1231" s="8"/>
      <c r="SQ1231" s="8"/>
      <c r="SR1231" s="8"/>
      <c r="SS1231" s="8"/>
      <c r="ST1231" s="8"/>
      <c r="SU1231" s="8"/>
      <c r="SV1231" s="8"/>
      <c r="SW1231" s="8"/>
      <c r="SX1231" s="8"/>
      <c r="SY1231" s="8"/>
      <c r="SZ1231" s="8"/>
      <c r="TA1231" s="8"/>
      <c r="TB1231" s="8"/>
      <c r="TC1231" s="8"/>
      <c r="TD1231" s="8"/>
      <c r="TE1231" s="8"/>
      <c r="TF1231" s="8"/>
      <c r="TG1231" s="8"/>
      <c r="TH1231" s="8"/>
      <c r="TI1231" s="8"/>
      <c r="TJ1231" s="8"/>
      <c r="TK1231" s="8"/>
      <c r="TL1231" s="8"/>
      <c r="TM1231" s="8"/>
      <c r="TN1231" s="8"/>
      <c r="TO1231" s="8"/>
      <c r="TP1231" s="8"/>
      <c r="TQ1231" s="8"/>
      <c r="TR1231" s="8"/>
      <c r="TS1231" s="8"/>
      <c r="TT1231" s="8"/>
      <c r="TU1231" s="8"/>
      <c r="TV1231" s="8"/>
      <c r="TW1231" s="8"/>
      <c r="TX1231" s="8"/>
      <c r="TY1231" s="8"/>
      <c r="TZ1231" s="8"/>
      <c r="UA1231" s="8"/>
      <c r="UB1231" s="8"/>
      <c r="UC1231" s="8"/>
      <c r="UD1231" s="8"/>
      <c r="UE1231" s="8"/>
      <c r="UF1231" s="8"/>
      <c r="UG1231" s="8"/>
      <c r="UH1231" s="8"/>
      <c r="UI1231" s="8"/>
      <c r="UJ1231" s="8"/>
      <c r="UK1231" s="8"/>
      <c r="UL1231" s="8"/>
      <c r="UM1231" s="8"/>
      <c r="UN1231" s="8"/>
      <c r="UO1231" s="8"/>
      <c r="UP1231" s="8"/>
      <c r="UQ1231" s="8"/>
      <c r="UR1231" s="8"/>
      <c r="US1231" s="8"/>
      <c r="UT1231" s="8"/>
      <c r="UU1231" s="8"/>
      <c r="UV1231" s="8"/>
      <c r="UW1231" s="8"/>
      <c r="UX1231" s="8"/>
      <c r="UY1231" s="8"/>
      <c r="UZ1231" s="8"/>
      <c r="VA1231" s="8"/>
      <c r="VB1231" s="8"/>
      <c r="VC1231" s="8"/>
      <c r="VD1231" s="8"/>
      <c r="VE1231" s="8"/>
      <c r="VF1231" s="8"/>
    </row>
    <row r="1232" spans="1:578" s="77" customFormat="1" ht="15">
      <c r="A1232" s="52"/>
      <c r="B1232" s="54"/>
      <c r="C1232" s="54"/>
      <c r="D1232" s="54"/>
      <c r="E1232" s="54"/>
      <c r="F1232" s="54"/>
      <c r="G1232" s="55"/>
      <c r="H1232" s="54"/>
      <c r="I1232" s="56"/>
      <c r="J1232" s="76"/>
      <c r="K1232" s="76"/>
      <c r="L1232" s="54"/>
      <c r="M1232" s="54"/>
      <c r="N1232" s="54"/>
      <c r="O1232" s="4"/>
      <c r="P1232" s="60"/>
      <c r="Q1232" s="54"/>
      <c r="R1232" s="54"/>
      <c r="S1232" s="57"/>
      <c r="T1232" s="57"/>
      <c r="U1232" s="57"/>
      <c r="V1232" s="57"/>
      <c r="W1232" s="57"/>
      <c r="X1232" s="57"/>
      <c r="Y1232" s="57"/>
      <c r="Z1232" s="57"/>
      <c r="AA1232" s="57"/>
      <c r="AB1232" s="62"/>
      <c r="AC1232" s="57"/>
      <c r="AD1232" s="57"/>
      <c r="AE1232" s="57"/>
      <c r="AF1232" s="57"/>
      <c r="AG1232" s="57"/>
      <c r="AH1232" s="57"/>
      <c r="AI1232" s="6"/>
      <c r="AJ1232" s="6"/>
      <c r="AK1232" s="6"/>
      <c r="AL1232" s="6"/>
      <c r="AM1232" s="6"/>
      <c r="AN1232" s="6"/>
      <c r="AO1232" s="6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  <c r="IW1232" s="8"/>
      <c r="IX1232" s="8"/>
      <c r="IY1232" s="8"/>
      <c r="IZ1232" s="8"/>
      <c r="JA1232" s="8"/>
      <c r="JB1232" s="8"/>
      <c r="JC1232" s="8"/>
      <c r="JD1232" s="8"/>
      <c r="JE1232" s="8"/>
      <c r="JF1232" s="8"/>
      <c r="JG1232" s="8"/>
      <c r="JH1232" s="8"/>
      <c r="JI1232" s="8"/>
      <c r="JJ1232" s="8"/>
      <c r="JK1232" s="8"/>
      <c r="JL1232" s="8"/>
      <c r="JM1232" s="8"/>
      <c r="JN1232" s="8"/>
      <c r="JO1232" s="8"/>
      <c r="JP1232" s="8"/>
      <c r="JQ1232" s="8"/>
      <c r="JR1232" s="8"/>
      <c r="JS1232" s="8"/>
      <c r="JT1232" s="8"/>
      <c r="JU1232" s="8"/>
      <c r="JV1232" s="8"/>
      <c r="JW1232" s="8"/>
      <c r="JX1232" s="8"/>
      <c r="JY1232" s="8"/>
      <c r="JZ1232" s="8"/>
      <c r="KA1232" s="8"/>
      <c r="KB1232" s="8"/>
      <c r="KC1232" s="8"/>
      <c r="KD1232" s="8"/>
      <c r="KE1232" s="8"/>
      <c r="KF1232" s="8"/>
      <c r="KG1232" s="8"/>
      <c r="KH1232" s="8"/>
      <c r="KI1232" s="8"/>
      <c r="KJ1232" s="8"/>
      <c r="KK1232" s="8"/>
      <c r="KL1232" s="8"/>
      <c r="KM1232" s="8"/>
      <c r="KN1232" s="8"/>
      <c r="KO1232" s="8"/>
      <c r="KP1232" s="8"/>
      <c r="KQ1232" s="8"/>
      <c r="KR1232" s="8"/>
      <c r="KS1232" s="8"/>
      <c r="KT1232" s="8"/>
      <c r="KU1232" s="8"/>
      <c r="KV1232" s="8"/>
      <c r="KW1232" s="8"/>
      <c r="KX1232" s="8"/>
      <c r="KY1232" s="8"/>
      <c r="KZ1232" s="8"/>
      <c r="LA1232" s="8"/>
      <c r="LB1232" s="8"/>
      <c r="LC1232" s="8"/>
      <c r="LD1232" s="8"/>
      <c r="LE1232" s="8"/>
      <c r="LF1232" s="8"/>
      <c r="LG1232" s="8"/>
      <c r="LH1232" s="8"/>
      <c r="LI1232" s="8"/>
      <c r="LJ1232" s="8"/>
      <c r="LK1232" s="8"/>
      <c r="LL1232" s="8"/>
      <c r="LM1232" s="8"/>
      <c r="LN1232" s="8"/>
      <c r="LO1232" s="8"/>
      <c r="LP1232" s="8"/>
      <c r="LQ1232" s="8"/>
      <c r="LR1232" s="8"/>
      <c r="LS1232" s="8"/>
      <c r="LT1232" s="8"/>
      <c r="LU1232" s="8"/>
      <c r="LV1232" s="8"/>
      <c r="LW1232" s="8"/>
      <c r="LX1232" s="8"/>
      <c r="LY1232" s="8"/>
      <c r="LZ1232" s="8"/>
      <c r="MA1232" s="8"/>
      <c r="MB1232" s="8"/>
      <c r="MC1232" s="8"/>
      <c r="MD1232" s="8"/>
      <c r="ME1232" s="8"/>
      <c r="MF1232" s="8"/>
      <c r="MG1232" s="8"/>
      <c r="MH1232" s="8"/>
      <c r="MI1232" s="8"/>
      <c r="MJ1232" s="8"/>
      <c r="MK1232" s="8"/>
      <c r="ML1232" s="8"/>
      <c r="MM1232" s="8"/>
      <c r="MN1232" s="8"/>
      <c r="MO1232" s="8"/>
      <c r="MP1232" s="8"/>
      <c r="MQ1232" s="8"/>
      <c r="MR1232" s="8"/>
      <c r="MS1232" s="8"/>
      <c r="MT1232" s="8"/>
      <c r="MU1232" s="8"/>
      <c r="MV1232" s="8"/>
      <c r="MW1232" s="8"/>
      <c r="MX1232" s="8"/>
      <c r="MY1232" s="8"/>
      <c r="MZ1232" s="8"/>
      <c r="NA1232" s="8"/>
      <c r="NB1232" s="8"/>
      <c r="NC1232" s="8"/>
      <c r="ND1232" s="8"/>
      <c r="NE1232" s="8"/>
      <c r="NF1232" s="8"/>
      <c r="NG1232" s="8"/>
      <c r="NH1232" s="8"/>
      <c r="NI1232" s="8"/>
      <c r="NJ1232" s="8"/>
      <c r="NK1232" s="8"/>
      <c r="NL1232" s="8"/>
      <c r="NM1232" s="8"/>
      <c r="NN1232" s="8"/>
      <c r="NO1232" s="8"/>
      <c r="NP1232" s="8"/>
      <c r="NQ1232" s="8"/>
      <c r="NR1232" s="8"/>
      <c r="NS1232" s="8"/>
      <c r="NT1232" s="8"/>
      <c r="NU1232" s="8"/>
      <c r="NV1232" s="8"/>
      <c r="NW1232" s="8"/>
      <c r="NX1232" s="8"/>
      <c r="NY1232" s="8"/>
      <c r="NZ1232" s="8"/>
      <c r="OA1232" s="8"/>
      <c r="OB1232" s="8"/>
      <c r="OC1232" s="8"/>
      <c r="OD1232" s="8"/>
      <c r="OE1232" s="8"/>
      <c r="OF1232" s="8"/>
      <c r="OG1232" s="8"/>
      <c r="OH1232" s="8"/>
      <c r="OI1232" s="8"/>
      <c r="OJ1232" s="8"/>
      <c r="OK1232" s="8"/>
      <c r="OL1232" s="8"/>
      <c r="OM1232" s="8"/>
      <c r="ON1232" s="8"/>
      <c r="OO1232" s="8"/>
      <c r="OP1232" s="8"/>
      <c r="OQ1232" s="8"/>
      <c r="OR1232" s="8"/>
      <c r="OS1232" s="8"/>
      <c r="OT1232" s="8"/>
      <c r="OU1232" s="8"/>
      <c r="OV1232" s="8"/>
      <c r="OW1232" s="8"/>
      <c r="OX1232" s="8"/>
      <c r="OY1232" s="8"/>
      <c r="OZ1232" s="8"/>
      <c r="PA1232" s="8"/>
      <c r="PB1232" s="8"/>
      <c r="PC1232" s="8"/>
      <c r="PD1232" s="8"/>
      <c r="PE1232" s="8"/>
      <c r="PF1232" s="8"/>
      <c r="PG1232" s="8"/>
      <c r="PH1232" s="8"/>
      <c r="PI1232" s="8"/>
      <c r="PJ1232" s="8"/>
      <c r="PK1232" s="8"/>
      <c r="PL1232" s="8"/>
      <c r="PM1232" s="8"/>
      <c r="PN1232" s="8"/>
      <c r="PO1232" s="8"/>
      <c r="PP1232" s="8"/>
      <c r="PQ1232" s="8"/>
      <c r="PR1232" s="8"/>
      <c r="PS1232" s="8"/>
      <c r="PT1232" s="8"/>
      <c r="PU1232" s="8"/>
      <c r="PV1232" s="8"/>
      <c r="PW1232" s="8"/>
      <c r="PX1232" s="8"/>
      <c r="PY1232" s="8"/>
      <c r="PZ1232" s="8"/>
      <c r="QA1232" s="8"/>
      <c r="QB1232" s="8"/>
      <c r="QC1232" s="8"/>
      <c r="QD1232" s="8"/>
      <c r="QE1232" s="8"/>
      <c r="QF1232" s="8"/>
      <c r="QG1232" s="8"/>
      <c r="QH1232" s="8"/>
      <c r="QI1232" s="8"/>
      <c r="QJ1232" s="8"/>
      <c r="QK1232" s="8"/>
      <c r="QL1232" s="8"/>
      <c r="QM1232" s="8"/>
      <c r="QN1232" s="8"/>
      <c r="QO1232" s="8"/>
      <c r="QP1232" s="8"/>
      <c r="QQ1232" s="8"/>
      <c r="QR1232" s="8"/>
      <c r="QS1232" s="8"/>
      <c r="QT1232" s="8"/>
      <c r="QU1232" s="8"/>
      <c r="QV1232" s="8"/>
      <c r="QW1232" s="8"/>
      <c r="QX1232" s="8"/>
      <c r="QY1232" s="8"/>
      <c r="QZ1232" s="8"/>
      <c r="RA1232" s="8"/>
      <c r="RB1232" s="8"/>
      <c r="RC1232" s="8"/>
      <c r="RD1232" s="8"/>
      <c r="RE1232" s="8"/>
      <c r="RF1232" s="8"/>
      <c r="RG1232" s="8"/>
      <c r="RH1232" s="8"/>
      <c r="RI1232" s="8"/>
      <c r="RJ1232" s="8"/>
      <c r="RK1232" s="8"/>
      <c r="RL1232" s="8"/>
      <c r="RM1232" s="8"/>
      <c r="RN1232" s="8"/>
      <c r="RO1232" s="8"/>
      <c r="RP1232" s="8"/>
      <c r="RQ1232" s="8"/>
      <c r="RR1232" s="8"/>
      <c r="RS1232" s="8"/>
      <c r="RT1232" s="8"/>
      <c r="RU1232" s="8"/>
      <c r="RV1232" s="8"/>
      <c r="RW1232" s="8"/>
      <c r="RX1232" s="8"/>
      <c r="RY1232" s="8"/>
      <c r="RZ1232" s="8"/>
      <c r="SA1232" s="8"/>
      <c r="SB1232" s="8"/>
      <c r="SC1232" s="8"/>
      <c r="SD1232" s="8"/>
      <c r="SE1232" s="8"/>
      <c r="SF1232" s="8"/>
      <c r="SG1232" s="8"/>
      <c r="SH1232" s="8"/>
      <c r="SI1232" s="8"/>
      <c r="SJ1232" s="8"/>
      <c r="SK1232" s="8"/>
      <c r="SL1232" s="8"/>
      <c r="SM1232" s="8"/>
      <c r="SN1232" s="8"/>
      <c r="SO1232" s="8"/>
      <c r="SP1232" s="8"/>
      <c r="SQ1232" s="8"/>
      <c r="SR1232" s="8"/>
      <c r="SS1232" s="8"/>
      <c r="ST1232" s="8"/>
      <c r="SU1232" s="8"/>
      <c r="SV1232" s="8"/>
      <c r="SW1232" s="8"/>
      <c r="SX1232" s="8"/>
      <c r="SY1232" s="8"/>
      <c r="SZ1232" s="8"/>
      <c r="TA1232" s="8"/>
      <c r="TB1232" s="8"/>
      <c r="TC1232" s="8"/>
      <c r="TD1232" s="8"/>
      <c r="TE1232" s="8"/>
      <c r="TF1232" s="8"/>
      <c r="TG1232" s="8"/>
      <c r="TH1232" s="8"/>
      <c r="TI1232" s="8"/>
      <c r="TJ1232" s="8"/>
      <c r="TK1232" s="8"/>
      <c r="TL1232" s="8"/>
      <c r="TM1232" s="8"/>
      <c r="TN1232" s="8"/>
      <c r="TO1232" s="8"/>
      <c r="TP1232" s="8"/>
      <c r="TQ1232" s="8"/>
      <c r="TR1232" s="8"/>
      <c r="TS1232" s="8"/>
      <c r="TT1232" s="8"/>
      <c r="TU1232" s="8"/>
      <c r="TV1232" s="8"/>
      <c r="TW1232" s="8"/>
      <c r="TX1232" s="8"/>
      <c r="TY1232" s="8"/>
      <c r="TZ1232" s="8"/>
      <c r="UA1232" s="8"/>
      <c r="UB1232" s="8"/>
      <c r="UC1232" s="8"/>
      <c r="UD1232" s="8"/>
      <c r="UE1232" s="8"/>
      <c r="UF1232" s="8"/>
      <c r="UG1232" s="8"/>
      <c r="UH1232" s="8"/>
      <c r="UI1232" s="8"/>
      <c r="UJ1232" s="8"/>
      <c r="UK1232" s="8"/>
      <c r="UL1232" s="8"/>
      <c r="UM1232" s="8"/>
      <c r="UN1232" s="8"/>
      <c r="UO1232" s="8"/>
      <c r="UP1232" s="8"/>
      <c r="UQ1232" s="8"/>
      <c r="UR1232" s="8"/>
      <c r="US1232" s="8"/>
      <c r="UT1232" s="8"/>
      <c r="UU1232" s="8"/>
      <c r="UV1232" s="8"/>
      <c r="UW1232" s="8"/>
      <c r="UX1232" s="8"/>
      <c r="UY1232" s="8"/>
      <c r="UZ1232" s="8"/>
      <c r="VA1232" s="8"/>
      <c r="VB1232" s="8"/>
      <c r="VC1232" s="8"/>
      <c r="VD1232" s="8"/>
      <c r="VE1232" s="8"/>
      <c r="VF1232" s="8"/>
    </row>
    <row r="1233" spans="1:578" s="77" customFormat="1" ht="15">
      <c r="A1233" s="52"/>
      <c r="B1233" s="54"/>
      <c r="C1233" s="54"/>
      <c r="D1233" s="54"/>
      <c r="E1233" s="54"/>
      <c r="F1233" s="54"/>
      <c r="G1233" s="55"/>
      <c r="H1233" s="54"/>
      <c r="I1233" s="56"/>
      <c r="J1233" s="76"/>
      <c r="K1233" s="76"/>
      <c r="L1233" s="54"/>
      <c r="M1233" s="54"/>
      <c r="N1233" s="54"/>
      <c r="O1233" s="4"/>
      <c r="P1233" s="60"/>
      <c r="Q1233" s="54"/>
      <c r="R1233" s="54"/>
      <c r="S1233" s="57"/>
      <c r="T1233" s="57"/>
      <c r="U1233" s="57"/>
      <c r="V1233" s="57"/>
      <c r="W1233" s="57"/>
      <c r="X1233" s="57"/>
      <c r="Y1233" s="57"/>
      <c r="Z1233" s="57"/>
      <c r="AA1233" s="57"/>
      <c r="AB1233" s="62"/>
      <c r="AC1233" s="57"/>
      <c r="AD1233" s="57"/>
      <c r="AE1233" s="57"/>
      <c r="AF1233" s="57"/>
      <c r="AG1233" s="57"/>
      <c r="AH1233" s="57"/>
      <c r="AI1233" s="6"/>
      <c r="AJ1233" s="6"/>
      <c r="AK1233" s="6"/>
      <c r="AL1233" s="6"/>
      <c r="AM1233" s="6"/>
      <c r="AN1233" s="6"/>
      <c r="AO1233" s="6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  <c r="IW1233" s="8"/>
      <c r="IX1233" s="8"/>
      <c r="IY1233" s="8"/>
      <c r="IZ1233" s="8"/>
      <c r="JA1233" s="8"/>
      <c r="JB1233" s="8"/>
      <c r="JC1233" s="8"/>
      <c r="JD1233" s="8"/>
      <c r="JE1233" s="8"/>
      <c r="JF1233" s="8"/>
      <c r="JG1233" s="8"/>
      <c r="JH1233" s="8"/>
      <c r="JI1233" s="8"/>
      <c r="JJ1233" s="8"/>
      <c r="JK1233" s="8"/>
      <c r="JL1233" s="8"/>
      <c r="JM1233" s="8"/>
      <c r="JN1233" s="8"/>
      <c r="JO1233" s="8"/>
      <c r="JP1233" s="8"/>
      <c r="JQ1233" s="8"/>
      <c r="JR1233" s="8"/>
      <c r="JS1233" s="8"/>
      <c r="JT1233" s="8"/>
      <c r="JU1233" s="8"/>
      <c r="JV1233" s="8"/>
      <c r="JW1233" s="8"/>
      <c r="JX1233" s="8"/>
      <c r="JY1233" s="8"/>
      <c r="JZ1233" s="8"/>
      <c r="KA1233" s="8"/>
      <c r="KB1233" s="8"/>
      <c r="KC1233" s="8"/>
      <c r="KD1233" s="8"/>
      <c r="KE1233" s="8"/>
      <c r="KF1233" s="8"/>
      <c r="KG1233" s="8"/>
      <c r="KH1233" s="8"/>
      <c r="KI1233" s="8"/>
      <c r="KJ1233" s="8"/>
      <c r="KK1233" s="8"/>
      <c r="KL1233" s="8"/>
      <c r="KM1233" s="8"/>
      <c r="KN1233" s="8"/>
      <c r="KO1233" s="8"/>
      <c r="KP1233" s="8"/>
      <c r="KQ1233" s="8"/>
      <c r="KR1233" s="8"/>
      <c r="KS1233" s="8"/>
      <c r="KT1233" s="8"/>
      <c r="KU1233" s="8"/>
      <c r="KV1233" s="8"/>
      <c r="KW1233" s="8"/>
      <c r="KX1233" s="8"/>
      <c r="KY1233" s="8"/>
      <c r="KZ1233" s="8"/>
      <c r="LA1233" s="8"/>
      <c r="LB1233" s="8"/>
      <c r="LC1233" s="8"/>
      <c r="LD1233" s="8"/>
      <c r="LE1233" s="8"/>
      <c r="LF1233" s="8"/>
      <c r="LG1233" s="8"/>
      <c r="LH1233" s="8"/>
      <c r="LI1233" s="8"/>
      <c r="LJ1233" s="8"/>
      <c r="LK1233" s="8"/>
      <c r="LL1233" s="8"/>
      <c r="LM1233" s="8"/>
      <c r="LN1233" s="8"/>
      <c r="LO1233" s="8"/>
      <c r="LP1233" s="8"/>
      <c r="LQ1233" s="8"/>
      <c r="LR1233" s="8"/>
      <c r="LS1233" s="8"/>
      <c r="LT1233" s="8"/>
      <c r="LU1233" s="8"/>
      <c r="LV1233" s="8"/>
      <c r="LW1233" s="8"/>
      <c r="LX1233" s="8"/>
      <c r="LY1233" s="8"/>
      <c r="LZ1233" s="8"/>
      <c r="MA1233" s="8"/>
      <c r="MB1233" s="8"/>
      <c r="MC1233" s="8"/>
      <c r="MD1233" s="8"/>
      <c r="ME1233" s="8"/>
      <c r="MF1233" s="8"/>
      <c r="MG1233" s="8"/>
      <c r="MH1233" s="8"/>
      <c r="MI1233" s="8"/>
      <c r="MJ1233" s="8"/>
      <c r="MK1233" s="8"/>
      <c r="ML1233" s="8"/>
      <c r="MM1233" s="8"/>
      <c r="MN1233" s="8"/>
      <c r="MO1233" s="8"/>
      <c r="MP1233" s="8"/>
      <c r="MQ1233" s="8"/>
      <c r="MR1233" s="8"/>
      <c r="MS1233" s="8"/>
      <c r="MT1233" s="8"/>
      <c r="MU1233" s="8"/>
      <c r="MV1233" s="8"/>
      <c r="MW1233" s="8"/>
      <c r="MX1233" s="8"/>
      <c r="MY1233" s="8"/>
      <c r="MZ1233" s="8"/>
      <c r="NA1233" s="8"/>
      <c r="NB1233" s="8"/>
      <c r="NC1233" s="8"/>
      <c r="ND1233" s="8"/>
      <c r="NE1233" s="8"/>
      <c r="NF1233" s="8"/>
      <c r="NG1233" s="8"/>
      <c r="NH1233" s="8"/>
      <c r="NI1233" s="8"/>
      <c r="NJ1233" s="8"/>
      <c r="NK1233" s="8"/>
      <c r="NL1233" s="8"/>
      <c r="NM1233" s="8"/>
      <c r="NN1233" s="8"/>
      <c r="NO1233" s="8"/>
      <c r="NP1233" s="8"/>
      <c r="NQ1233" s="8"/>
      <c r="NR1233" s="8"/>
      <c r="NS1233" s="8"/>
      <c r="NT1233" s="8"/>
      <c r="NU1233" s="8"/>
      <c r="NV1233" s="8"/>
      <c r="NW1233" s="8"/>
      <c r="NX1233" s="8"/>
      <c r="NY1233" s="8"/>
      <c r="NZ1233" s="8"/>
      <c r="OA1233" s="8"/>
      <c r="OB1233" s="8"/>
      <c r="OC1233" s="8"/>
      <c r="OD1233" s="8"/>
      <c r="OE1233" s="8"/>
      <c r="OF1233" s="8"/>
      <c r="OG1233" s="8"/>
      <c r="OH1233" s="8"/>
      <c r="OI1233" s="8"/>
      <c r="OJ1233" s="8"/>
      <c r="OK1233" s="8"/>
      <c r="OL1233" s="8"/>
      <c r="OM1233" s="8"/>
      <c r="ON1233" s="8"/>
      <c r="OO1233" s="8"/>
      <c r="OP1233" s="8"/>
      <c r="OQ1233" s="8"/>
      <c r="OR1233" s="8"/>
      <c r="OS1233" s="8"/>
      <c r="OT1233" s="8"/>
      <c r="OU1233" s="8"/>
      <c r="OV1233" s="8"/>
      <c r="OW1233" s="8"/>
      <c r="OX1233" s="8"/>
      <c r="OY1233" s="8"/>
      <c r="OZ1233" s="8"/>
      <c r="PA1233" s="8"/>
      <c r="PB1233" s="8"/>
      <c r="PC1233" s="8"/>
      <c r="PD1233" s="8"/>
      <c r="PE1233" s="8"/>
      <c r="PF1233" s="8"/>
      <c r="PG1233" s="8"/>
      <c r="PH1233" s="8"/>
      <c r="PI1233" s="8"/>
      <c r="PJ1233" s="8"/>
      <c r="PK1233" s="8"/>
      <c r="PL1233" s="8"/>
      <c r="PM1233" s="8"/>
      <c r="PN1233" s="8"/>
      <c r="PO1233" s="8"/>
      <c r="PP1233" s="8"/>
      <c r="PQ1233" s="8"/>
      <c r="PR1233" s="8"/>
      <c r="PS1233" s="8"/>
      <c r="PT1233" s="8"/>
      <c r="PU1233" s="8"/>
      <c r="PV1233" s="8"/>
      <c r="PW1233" s="8"/>
      <c r="PX1233" s="8"/>
      <c r="PY1233" s="8"/>
      <c r="PZ1233" s="8"/>
      <c r="QA1233" s="8"/>
      <c r="QB1233" s="8"/>
      <c r="QC1233" s="8"/>
      <c r="QD1233" s="8"/>
      <c r="QE1233" s="8"/>
      <c r="QF1233" s="8"/>
      <c r="QG1233" s="8"/>
      <c r="QH1233" s="8"/>
      <c r="QI1233" s="8"/>
      <c r="QJ1233" s="8"/>
      <c r="QK1233" s="8"/>
      <c r="QL1233" s="8"/>
      <c r="QM1233" s="8"/>
      <c r="QN1233" s="8"/>
      <c r="QO1233" s="8"/>
      <c r="QP1233" s="8"/>
      <c r="QQ1233" s="8"/>
      <c r="QR1233" s="8"/>
      <c r="QS1233" s="8"/>
      <c r="QT1233" s="8"/>
      <c r="QU1233" s="8"/>
      <c r="QV1233" s="8"/>
      <c r="QW1233" s="8"/>
      <c r="QX1233" s="8"/>
      <c r="QY1233" s="8"/>
      <c r="QZ1233" s="8"/>
      <c r="RA1233" s="8"/>
      <c r="RB1233" s="8"/>
      <c r="RC1233" s="8"/>
      <c r="RD1233" s="8"/>
      <c r="RE1233" s="8"/>
      <c r="RF1233" s="8"/>
      <c r="RG1233" s="8"/>
      <c r="RH1233" s="8"/>
      <c r="RI1233" s="8"/>
      <c r="RJ1233" s="8"/>
      <c r="RK1233" s="8"/>
      <c r="RL1233" s="8"/>
      <c r="RM1233" s="8"/>
      <c r="RN1233" s="8"/>
      <c r="RO1233" s="8"/>
      <c r="RP1233" s="8"/>
      <c r="RQ1233" s="8"/>
      <c r="RR1233" s="8"/>
      <c r="RS1233" s="8"/>
      <c r="RT1233" s="8"/>
      <c r="RU1233" s="8"/>
      <c r="RV1233" s="8"/>
      <c r="RW1233" s="8"/>
      <c r="RX1233" s="8"/>
      <c r="RY1233" s="8"/>
      <c r="RZ1233" s="8"/>
      <c r="SA1233" s="8"/>
      <c r="SB1233" s="8"/>
      <c r="SC1233" s="8"/>
      <c r="SD1233" s="8"/>
      <c r="SE1233" s="8"/>
      <c r="SF1233" s="8"/>
      <c r="SG1233" s="8"/>
      <c r="SH1233" s="8"/>
      <c r="SI1233" s="8"/>
      <c r="SJ1233" s="8"/>
      <c r="SK1233" s="8"/>
      <c r="SL1233" s="8"/>
      <c r="SM1233" s="8"/>
      <c r="SN1233" s="8"/>
      <c r="SO1233" s="8"/>
      <c r="SP1233" s="8"/>
      <c r="SQ1233" s="8"/>
      <c r="SR1233" s="8"/>
      <c r="SS1233" s="8"/>
      <c r="ST1233" s="8"/>
      <c r="SU1233" s="8"/>
      <c r="SV1233" s="8"/>
      <c r="SW1233" s="8"/>
      <c r="SX1233" s="8"/>
      <c r="SY1233" s="8"/>
      <c r="SZ1233" s="8"/>
      <c r="TA1233" s="8"/>
      <c r="TB1233" s="8"/>
      <c r="TC1233" s="8"/>
      <c r="TD1233" s="8"/>
      <c r="TE1233" s="8"/>
      <c r="TF1233" s="8"/>
      <c r="TG1233" s="8"/>
      <c r="TH1233" s="8"/>
      <c r="TI1233" s="8"/>
      <c r="TJ1233" s="8"/>
      <c r="TK1233" s="8"/>
      <c r="TL1233" s="8"/>
      <c r="TM1233" s="8"/>
      <c r="TN1233" s="8"/>
      <c r="TO1233" s="8"/>
      <c r="TP1233" s="8"/>
      <c r="TQ1233" s="8"/>
      <c r="TR1233" s="8"/>
      <c r="TS1233" s="8"/>
      <c r="TT1233" s="8"/>
      <c r="TU1233" s="8"/>
      <c r="TV1233" s="8"/>
      <c r="TW1233" s="8"/>
      <c r="TX1233" s="8"/>
      <c r="TY1233" s="8"/>
      <c r="TZ1233" s="8"/>
      <c r="UA1233" s="8"/>
      <c r="UB1233" s="8"/>
      <c r="UC1233" s="8"/>
      <c r="UD1233" s="8"/>
      <c r="UE1233" s="8"/>
      <c r="UF1233" s="8"/>
      <c r="UG1233" s="8"/>
      <c r="UH1233" s="8"/>
      <c r="UI1233" s="8"/>
      <c r="UJ1233" s="8"/>
      <c r="UK1233" s="8"/>
      <c r="UL1233" s="8"/>
      <c r="UM1233" s="8"/>
      <c r="UN1233" s="8"/>
      <c r="UO1233" s="8"/>
      <c r="UP1233" s="8"/>
      <c r="UQ1233" s="8"/>
      <c r="UR1233" s="8"/>
      <c r="US1233" s="8"/>
      <c r="UT1233" s="8"/>
      <c r="UU1233" s="8"/>
      <c r="UV1233" s="8"/>
      <c r="UW1233" s="8"/>
      <c r="UX1233" s="8"/>
      <c r="UY1233" s="8"/>
      <c r="UZ1233" s="8"/>
      <c r="VA1233" s="8"/>
      <c r="VB1233" s="8"/>
      <c r="VC1233" s="8"/>
      <c r="VD1233" s="8"/>
      <c r="VE1233" s="8"/>
      <c r="VF1233" s="8"/>
    </row>
    <row r="1234" spans="1:578" s="77" customFormat="1" ht="15">
      <c r="A1234" s="52"/>
      <c r="B1234" s="54"/>
      <c r="C1234" s="54"/>
      <c r="D1234" s="54"/>
      <c r="E1234" s="54"/>
      <c r="F1234" s="54"/>
      <c r="G1234" s="55"/>
      <c r="H1234" s="54"/>
      <c r="I1234" s="56"/>
      <c r="J1234" s="76"/>
      <c r="K1234" s="76"/>
      <c r="L1234" s="54"/>
      <c r="M1234" s="54"/>
      <c r="N1234" s="54"/>
      <c r="O1234" s="4"/>
      <c r="P1234" s="60"/>
      <c r="Q1234" s="54"/>
      <c r="R1234" s="54"/>
      <c r="S1234" s="57"/>
      <c r="T1234" s="57"/>
      <c r="U1234" s="57"/>
      <c r="V1234" s="57"/>
      <c r="W1234" s="57"/>
      <c r="X1234" s="57"/>
      <c r="Y1234" s="57"/>
      <c r="Z1234" s="57"/>
      <c r="AA1234" s="57"/>
      <c r="AB1234" s="62"/>
      <c r="AC1234" s="57"/>
      <c r="AD1234" s="57"/>
      <c r="AE1234" s="57"/>
      <c r="AF1234" s="57"/>
      <c r="AG1234" s="57"/>
      <c r="AH1234" s="57"/>
      <c r="AI1234" s="6"/>
      <c r="AJ1234" s="6"/>
      <c r="AK1234" s="6"/>
      <c r="AL1234" s="6"/>
      <c r="AM1234" s="6"/>
      <c r="AN1234" s="6"/>
      <c r="AO1234" s="6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  <c r="IW1234" s="8"/>
      <c r="IX1234" s="8"/>
      <c r="IY1234" s="8"/>
      <c r="IZ1234" s="8"/>
      <c r="JA1234" s="8"/>
      <c r="JB1234" s="8"/>
      <c r="JC1234" s="8"/>
      <c r="JD1234" s="8"/>
      <c r="JE1234" s="8"/>
      <c r="JF1234" s="8"/>
      <c r="JG1234" s="8"/>
      <c r="JH1234" s="8"/>
      <c r="JI1234" s="8"/>
      <c r="JJ1234" s="8"/>
      <c r="JK1234" s="8"/>
      <c r="JL1234" s="8"/>
      <c r="JM1234" s="8"/>
      <c r="JN1234" s="8"/>
      <c r="JO1234" s="8"/>
      <c r="JP1234" s="8"/>
      <c r="JQ1234" s="8"/>
      <c r="JR1234" s="8"/>
      <c r="JS1234" s="8"/>
      <c r="JT1234" s="8"/>
      <c r="JU1234" s="8"/>
      <c r="JV1234" s="8"/>
      <c r="JW1234" s="8"/>
      <c r="JX1234" s="8"/>
      <c r="JY1234" s="8"/>
      <c r="JZ1234" s="8"/>
      <c r="KA1234" s="8"/>
      <c r="KB1234" s="8"/>
      <c r="KC1234" s="8"/>
      <c r="KD1234" s="8"/>
      <c r="KE1234" s="8"/>
      <c r="KF1234" s="8"/>
      <c r="KG1234" s="8"/>
      <c r="KH1234" s="8"/>
      <c r="KI1234" s="8"/>
      <c r="KJ1234" s="8"/>
      <c r="KK1234" s="8"/>
      <c r="KL1234" s="8"/>
      <c r="KM1234" s="8"/>
      <c r="KN1234" s="8"/>
      <c r="KO1234" s="8"/>
      <c r="KP1234" s="8"/>
      <c r="KQ1234" s="8"/>
      <c r="KR1234" s="8"/>
      <c r="KS1234" s="8"/>
      <c r="KT1234" s="8"/>
      <c r="KU1234" s="8"/>
      <c r="KV1234" s="8"/>
      <c r="KW1234" s="8"/>
      <c r="KX1234" s="8"/>
      <c r="KY1234" s="8"/>
      <c r="KZ1234" s="8"/>
      <c r="LA1234" s="8"/>
      <c r="LB1234" s="8"/>
      <c r="LC1234" s="8"/>
      <c r="LD1234" s="8"/>
      <c r="LE1234" s="8"/>
      <c r="LF1234" s="8"/>
      <c r="LG1234" s="8"/>
      <c r="LH1234" s="8"/>
      <c r="LI1234" s="8"/>
      <c r="LJ1234" s="8"/>
      <c r="LK1234" s="8"/>
      <c r="LL1234" s="8"/>
      <c r="LM1234" s="8"/>
      <c r="LN1234" s="8"/>
      <c r="LO1234" s="8"/>
      <c r="LP1234" s="8"/>
      <c r="LQ1234" s="8"/>
      <c r="LR1234" s="8"/>
      <c r="LS1234" s="8"/>
      <c r="LT1234" s="8"/>
      <c r="LU1234" s="8"/>
      <c r="LV1234" s="8"/>
      <c r="LW1234" s="8"/>
      <c r="LX1234" s="8"/>
      <c r="LY1234" s="8"/>
      <c r="LZ1234" s="8"/>
      <c r="MA1234" s="8"/>
      <c r="MB1234" s="8"/>
      <c r="MC1234" s="8"/>
      <c r="MD1234" s="8"/>
      <c r="ME1234" s="8"/>
      <c r="MF1234" s="8"/>
      <c r="MG1234" s="8"/>
      <c r="MH1234" s="8"/>
      <c r="MI1234" s="8"/>
      <c r="MJ1234" s="8"/>
      <c r="MK1234" s="8"/>
      <c r="ML1234" s="8"/>
      <c r="MM1234" s="8"/>
      <c r="MN1234" s="8"/>
      <c r="MO1234" s="8"/>
      <c r="MP1234" s="8"/>
      <c r="MQ1234" s="8"/>
      <c r="MR1234" s="8"/>
      <c r="MS1234" s="8"/>
      <c r="MT1234" s="8"/>
      <c r="MU1234" s="8"/>
      <c r="MV1234" s="8"/>
      <c r="MW1234" s="8"/>
      <c r="MX1234" s="8"/>
      <c r="MY1234" s="8"/>
      <c r="MZ1234" s="8"/>
      <c r="NA1234" s="8"/>
      <c r="NB1234" s="8"/>
      <c r="NC1234" s="8"/>
      <c r="ND1234" s="8"/>
      <c r="NE1234" s="8"/>
      <c r="NF1234" s="8"/>
      <c r="NG1234" s="8"/>
      <c r="NH1234" s="8"/>
      <c r="NI1234" s="8"/>
      <c r="NJ1234" s="8"/>
      <c r="NK1234" s="8"/>
      <c r="NL1234" s="8"/>
      <c r="NM1234" s="8"/>
      <c r="NN1234" s="8"/>
      <c r="NO1234" s="8"/>
      <c r="NP1234" s="8"/>
      <c r="NQ1234" s="8"/>
      <c r="NR1234" s="8"/>
      <c r="NS1234" s="8"/>
      <c r="NT1234" s="8"/>
      <c r="NU1234" s="8"/>
      <c r="NV1234" s="8"/>
      <c r="NW1234" s="8"/>
      <c r="NX1234" s="8"/>
      <c r="NY1234" s="8"/>
      <c r="NZ1234" s="8"/>
      <c r="OA1234" s="8"/>
      <c r="OB1234" s="8"/>
      <c r="OC1234" s="8"/>
      <c r="OD1234" s="8"/>
      <c r="OE1234" s="8"/>
      <c r="OF1234" s="8"/>
      <c r="OG1234" s="8"/>
      <c r="OH1234" s="8"/>
      <c r="OI1234" s="8"/>
      <c r="OJ1234" s="8"/>
      <c r="OK1234" s="8"/>
      <c r="OL1234" s="8"/>
      <c r="OM1234" s="8"/>
      <c r="ON1234" s="8"/>
      <c r="OO1234" s="8"/>
      <c r="OP1234" s="8"/>
      <c r="OQ1234" s="8"/>
      <c r="OR1234" s="8"/>
      <c r="OS1234" s="8"/>
      <c r="OT1234" s="8"/>
      <c r="OU1234" s="8"/>
      <c r="OV1234" s="8"/>
      <c r="OW1234" s="8"/>
      <c r="OX1234" s="8"/>
      <c r="OY1234" s="8"/>
      <c r="OZ1234" s="8"/>
      <c r="PA1234" s="8"/>
      <c r="PB1234" s="8"/>
      <c r="PC1234" s="8"/>
      <c r="PD1234" s="8"/>
      <c r="PE1234" s="8"/>
      <c r="PF1234" s="8"/>
      <c r="PG1234" s="8"/>
      <c r="PH1234" s="8"/>
      <c r="PI1234" s="8"/>
      <c r="PJ1234" s="8"/>
      <c r="PK1234" s="8"/>
      <c r="PL1234" s="8"/>
      <c r="PM1234" s="8"/>
      <c r="PN1234" s="8"/>
      <c r="PO1234" s="8"/>
      <c r="PP1234" s="8"/>
      <c r="PQ1234" s="8"/>
      <c r="PR1234" s="8"/>
      <c r="PS1234" s="8"/>
      <c r="PT1234" s="8"/>
      <c r="PU1234" s="8"/>
      <c r="PV1234" s="8"/>
      <c r="PW1234" s="8"/>
      <c r="PX1234" s="8"/>
      <c r="PY1234" s="8"/>
      <c r="PZ1234" s="8"/>
      <c r="QA1234" s="8"/>
      <c r="QB1234" s="8"/>
      <c r="QC1234" s="8"/>
      <c r="QD1234" s="8"/>
      <c r="QE1234" s="8"/>
      <c r="QF1234" s="8"/>
      <c r="QG1234" s="8"/>
      <c r="QH1234" s="8"/>
      <c r="QI1234" s="8"/>
      <c r="QJ1234" s="8"/>
      <c r="QK1234" s="8"/>
      <c r="QL1234" s="8"/>
      <c r="QM1234" s="8"/>
      <c r="QN1234" s="8"/>
      <c r="QO1234" s="8"/>
      <c r="QP1234" s="8"/>
      <c r="QQ1234" s="8"/>
      <c r="QR1234" s="8"/>
      <c r="QS1234" s="8"/>
      <c r="QT1234" s="8"/>
      <c r="QU1234" s="8"/>
      <c r="QV1234" s="8"/>
      <c r="QW1234" s="8"/>
      <c r="QX1234" s="8"/>
      <c r="QY1234" s="8"/>
      <c r="QZ1234" s="8"/>
      <c r="RA1234" s="8"/>
      <c r="RB1234" s="8"/>
      <c r="RC1234" s="8"/>
      <c r="RD1234" s="8"/>
      <c r="RE1234" s="8"/>
      <c r="RF1234" s="8"/>
      <c r="RG1234" s="8"/>
      <c r="RH1234" s="8"/>
      <c r="RI1234" s="8"/>
      <c r="RJ1234" s="8"/>
      <c r="RK1234" s="8"/>
      <c r="RL1234" s="8"/>
      <c r="RM1234" s="8"/>
      <c r="RN1234" s="8"/>
      <c r="RO1234" s="8"/>
      <c r="RP1234" s="8"/>
      <c r="RQ1234" s="8"/>
      <c r="RR1234" s="8"/>
      <c r="RS1234" s="8"/>
      <c r="RT1234" s="8"/>
      <c r="RU1234" s="8"/>
      <c r="RV1234" s="8"/>
      <c r="RW1234" s="8"/>
      <c r="RX1234" s="8"/>
      <c r="RY1234" s="8"/>
      <c r="RZ1234" s="8"/>
      <c r="SA1234" s="8"/>
      <c r="SB1234" s="8"/>
      <c r="SC1234" s="8"/>
      <c r="SD1234" s="8"/>
      <c r="SE1234" s="8"/>
      <c r="SF1234" s="8"/>
      <c r="SG1234" s="8"/>
      <c r="SH1234" s="8"/>
      <c r="SI1234" s="8"/>
      <c r="SJ1234" s="8"/>
      <c r="SK1234" s="8"/>
      <c r="SL1234" s="8"/>
      <c r="SM1234" s="8"/>
      <c r="SN1234" s="8"/>
      <c r="SO1234" s="8"/>
      <c r="SP1234" s="8"/>
      <c r="SQ1234" s="8"/>
      <c r="SR1234" s="8"/>
      <c r="SS1234" s="8"/>
      <c r="ST1234" s="8"/>
      <c r="SU1234" s="8"/>
      <c r="SV1234" s="8"/>
      <c r="SW1234" s="8"/>
      <c r="SX1234" s="8"/>
      <c r="SY1234" s="8"/>
      <c r="SZ1234" s="8"/>
      <c r="TA1234" s="8"/>
      <c r="TB1234" s="8"/>
      <c r="TC1234" s="8"/>
      <c r="TD1234" s="8"/>
      <c r="TE1234" s="8"/>
      <c r="TF1234" s="8"/>
      <c r="TG1234" s="8"/>
      <c r="TH1234" s="8"/>
      <c r="TI1234" s="8"/>
      <c r="TJ1234" s="8"/>
      <c r="TK1234" s="8"/>
      <c r="TL1234" s="8"/>
      <c r="TM1234" s="8"/>
      <c r="TN1234" s="8"/>
      <c r="TO1234" s="8"/>
      <c r="TP1234" s="8"/>
      <c r="TQ1234" s="8"/>
      <c r="TR1234" s="8"/>
      <c r="TS1234" s="8"/>
      <c r="TT1234" s="8"/>
      <c r="TU1234" s="8"/>
      <c r="TV1234" s="8"/>
      <c r="TW1234" s="8"/>
      <c r="TX1234" s="8"/>
      <c r="TY1234" s="8"/>
      <c r="TZ1234" s="8"/>
      <c r="UA1234" s="8"/>
      <c r="UB1234" s="8"/>
      <c r="UC1234" s="8"/>
      <c r="UD1234" s="8"/>
      <c r="UE1234" s="8"/>
      <c r="UF1234" s="8"/>
      <c r="UG1234" s="8"/>
      <c r="UH1234" s="8"/>
      <c r="UI1234" s="8"/>
      <c r="UJ1234" s="8"/>
      <c r="UK1234" s="8"/>
      <c r="UL1234" s="8"/>
      <c r="UM1234" s="8"/>
      <c r="UN1234" s="8"/>
      <c r="UO1234" s="8"/>
      <c r="UP1234" s="8"/>
      <c r="UQ1234" s="8"/>
      <c r="UR1234" s="8"/>
      <c r="US1234" s="8"/>
      <c r="UT1234" s="8"/>
      <c r="UU1234" s="8"/>
      <c r="UV1234" s="8"/>
      <c r="UW1234" s="8"/>
      <c r="UX1234" s="8"/>
      <c r="UY1234" s="8"/>
      <c r="UZ1234" s="8"/>
      <c r="VA1234" s="8"/>
      <c r="VB1234" s="8"/>
      <c r="VC1234" s="8"/>
      <c r="VD1234" s="8"/>
      <c r="VE1234" s="8"/>
      <c r="VF1234" s="8"/>
    </row>
    <row r="1235" spans="1:578" s="77" customFormat="1" ht="15">
      <c r="A1235" s="52"/>
      <c r="B1235" s="54"/>
      <c r="C1235" s="54"/>
      <c r="D1235" s="54"/>
      <c r="E1235" s="54"/>
      <c r="F1235" s="54"/>
      <c r="G1235" s="55"/>
      <c r="H1235" s="54"/>
      <c r="I1235" s="56"/>
      <c r="J1235" s="76"/>
      <c r="K1235" s="76"/>
      <c r="L1235" s="54"/>
      <c r="M1235" s="54"/>
      <c r="N1235" s="54"/>
      <c r="O1235" s="4"/>
      <c r="P1235" s="60"/>
      <c r="Q1235" s="54"/>
      <c r="R1235" s="54"/>
      <c r="S1235" s="57"/>
      <c r="T1235" s="57"/>
      <c r="U1235" s="57"/>
      <c r="V1235" s="57"/>
      <c r="W1235" s="57"/>
      <c r="X1235" s="57"/>
      <c r="Y1235" s="57"/>
      <c r="Z1235" s="57"/>
      <c r="AA1235" s="57"/>
      <c r="AB1235" s="62"/>
      <c r="AC1235" s="57"/>
      <c r="AD1235" s="57"/>
      <c r="AE1235" s="57"/>
      <c r="AF1235" s="57"/>
      <c r="AG1235" s="57"/>
      <c r="AH1235" s="57"/>
      <c r="AI1235" s="6"/>
      <c r="AJ1235" s="6"/>
      <c r="AK1235" s="6"/>
      <c r="AL1235" s="6"/>
      <c r="AM1235" s="6"/>
      <c r="AN1235" s="6"/>
      <c r="AO1235" s="6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  <c r="IW1235" s="8"/>
      <c r="IX1235" s="8"/>
      <c r="IY1235" s="8"/>
      <c r="IZ1235" s="8"/>
      <c r="JA1235" s="8"/>
      <c r="JB1235" s="8"/>
      <c r="JC1235" s="8"/>
      <c r="JD1235" s="8"/>
      <c r="JE1235" s="8"/>
      <c r="JF1235" s="8"/>
      <c r="JG1235" s="8"/>
      <c r="JH1235" s="8"/>
      <c r="JI1235" s="8"/>
      <c r="JJ1235" s="8"/>
      <c r="JK1235" s="8"/>
      <c r="JL1235" s="8"/>
      <c r="JM1235" s="8"/>
      <c r="JN1235" s="8"/>
      <c r="JO1235" s="8"/>
      <c r="JP1235" s="8"/>
      <c r="JQ1235" s="8"/>
      <c r="JR1235" s="8"/>
      <c r="JS1235" s="8"/>
      <c r="JT1235" s="8"/>
      <c r="JU1235" s="8"/>
      <c r="JV1235" s="8"/>
      <c r="JW1235" s="8"/>
      <c r="JX1235" s="8"/>
      <c r="JY1235" s="8"/>
      <c r="JZ1235" s="8"/>
      <c r="KA1235" s="8"/>
      <c r="KB1235" s="8"/>
      <c r="KC1235" s="8"/>
      <c r="KD1235" s="8"/>
      <c r="KE1235" s="8"/>
      <c r="KF1235" s="8"/>
      <c r="KG1235" s="8"/>
      <c r="KH1235" s="8"/>
      <c r="KI1235" s="8"/>
      <c r="KJ1235" s="8"/>
      <c r="KK1235" s="8"/>
      <c r="KL1235" s="8"/>
      <c r="KM1235" s="8"/>
      <c r="KN1235" s="8"/>
      <c r="KO1235" s="8"/>
      <c r="KP1235" s="8"/>
      <c r="KQ1235" s="8"/>
      <c r="KR1235" s="8"/>
      <c r="KS1235" s="8"/>
      <c r="KT1235" s="8"/>
      <c r="KU1235" s="8"/>
      <c r="KV1235" s="8"/>
      <c r="KW1235" s="8"/>
      <c r="KX1235" s="8"/>
      <c r="KY1235" s="8"/>
      <c r="KZ1235" s="8"/>
      <c r="LA1235" s="8"/>
      <c r="LB1235" s="8"/>
      <c r="LC1235" s="8"/>
      <c r="LD1235" s="8"/>
      <c r="LE1235" s="8"/>
      <c r="LF1235" s="8"/>
      <c r="LG1235" s="8"/>
      <c r="LH1235" s="8"/>
      <c r="LI1235" s="8"/>
      <c r="LJ1235" s="8"/>
      <c r="LK1235" s="8"/>
      <c r="LL1235" s="8"/>
      <c r="LM1235" s="8"/>
      <c r="LN1235" s="8"/>
      <c r="LO1235" s="8"/>
      <c r="LP1235" s="8"/>
      <c r="LQ1235" s="8"/>
      <c r="LR1235" s="8"/>
      <c r="LS1235" s="8"/>
      <c r="LT1235" s="8"/>
      <c r="LU1235" s="8"/>
      <c r="LV1235" s="8"/>
      <c r="LW1235" s="8"/>
      <c r="LX1235" s="8"/>
      <c r="LY1235" s="8"/>
      <c r="LZ1235" s="8"/>
      <c r="MA1235" s="8"/>
      <c r="MB1235" s="8"/>
      <c r="MC1235" s="8"/>
      <c r="MD1235" s="8"/>
      <c r="ME1235" s="8"/>
      <c r="MF1235" s="8"/>
      <c r="MG1235" s="8"/>
      <c r="MH1235" s="8"/>
      <c r="MI1235" s="8"/>
      <c r="MJ1235" s="8"/>
      <c r="MK1235" s="8"/>
      <c r="ML1235" s="8"/>
      <c r="MM1235" s="8"/>
      <c r="MN1235" s="8"/>
      <c r="MO1235" s="8"/>
      <c r="MP1235" s="8"/>
      <c r="MQ1235" s="8"/>
      <c r="MR1235" s="8"/>
      <c r="MS1235" s="8"/>
      <c r="MT1235" s="8"/>
      <c r="MU1235" s="8"/>
      <c r="MV1235" s="8"/>
      <c r="MW1235" s="8"/>
      <c r="MX1235" s="8"/>
      <c r="MY1235" s="8"/>
      <c r="MZ1235" s="8"/>
      <c r="NA1235" s="8"/>
      <c r="NB1235" s="8"/>
      <c r="NC1235" s="8"/>
      <c r="ND1235" s="8"/>
      <c r="NE1235" s="8"/>
      <c r="NF1235" s="8"/>
      <c r="NG1235" s="8"/>
      <c r="NH1235" s="8"/>
      <c r="NI1235" s="8"/>
      <c r="NJ1235" s="8"/>
      <c r="NK1235" s="8"/>
      <c r="NL1235" s="8"/>
      <c r="NM1235" s="8"/>
      <c r="NN1235" s="8"/>
      <c r="NO1235" s="8"/>
      <c r="NP1235" s="8"/>
      <c r="NQ1235" s="8"/>
      <c r="NR1235" s="8"/>
      <c r="NS1235" s="8"/>
      <c r="NT1235" s="8"/>
      <c r="NU1235" s="8"/>
      <c r="NV1235" s="8"/>
      <c r="NW1235" s="8"/>
      <c r="NX1235" s="8"/>
      <c r="NY1235" s="8"/>
      <c r="NZ1235" s="8"/>
      <c r="OA1235" s="8"/>
      <c r="OB1235" s="8"/>
      <c r="OC1235" s="8"/>
      <c r="OD1235" s="8"/>
      <c r="OE1235" s="8"/>
      <c r="OF1235" s="8"/>
      <c r="OG1235" s="8"/>
      <c r="OH1235" s="8"/>
      <c r="OI1235" s="8"/>
      <c r="OJ1235" s="8"/>
      <c r="OK1235" s="8"/>
      <c r="OL1235" s="8"/>
      <c r="OM1235" s="8"/>
      <c r="ON1235" s="8"/>
      <c r="OO1235" s="8"/>
      <c r="OP1235" s="8"/>
      <c r="OQ1235" s="8"/>
      <c r="OR1235" s="8"/>
      <c r="OS1235" s="8"/>
      <c r="OT1235" s="8"/>
      <c r="OU1235" s="8"/>
      <c r="OV1235" s="8"/>
      <c r="OW1235" s="8"/>
      <c r="OX1235" s="8"/>
      <c r="OY1235" s="8"/>
      <c r="OZ1235" s="8"/>
      <c r="PA1235" s="8"/>
      <c r="PB1235" s="8"/>
      <c r="PC1235" s="8"/>
      <c r="PD1235" s="8"/>
      <c r="PE1235" s="8"/>
      <c r="PF1235" s="8"/>
      <c r="PG1235" s="8"/>
      <c r="PH1235" s="8"/>
      <c r="PI1235" s="8"/>
      <c r="PJ1235" s="8"/>
      <c r="PK1235" s="8"/>
      <c r="PL1235" s="8"/>
      <c r="PM1235" s="8"/>
      <c r="PN1235" s="8"/>
      <c r="PO1235" s="8"/>
      <c r="PP1235" s="8"/>
      <c r="PQ1235" s="8"/>
      <c r="PR1235" s="8"/>
      <c r="PS1235" s="8"/>
      <c r="PT1235" s="8"/>
      <c r="PU1235" s="8"/>
      <c r="PV1235" s="8"/>
      <c r="PW1235" s="8"/>
      <c r="PX1235" s="8"/>
      <c r="PY1235" s="8"/>
      <c r="PZ1235" s="8"/>
      <c r="QA1235" s="8"/>
      <c r="QB1235" s="8"/>
      <c r="QC1235" s="8"/>
      <c r="QD1235" s="8"/>
      <c r="QE1235" s="8"/>
      <c r="QF1235" s="8"/>
      <c r="QG1235" s="8"/>
      <c r="QH1235" s="8"/>
      <c r="QI1235" s="8"/>
      <c r="QJ1235" s="8"/>
      <c r="QK1235" s="8"/>
      <c r="QL1235" s="8"/>
      <c r="QM1235" s="8"/>
      <c r="QN1235" s="8"/>
      <c r="QO1235" s="8"/>
      <c r="QP1235" s="8"/>
      <c r="QQ1235" s="8"/>
      <c r="QR1235" s="8"/>
      <c r="QS1235" s="8"/>
      <c r="QT1235" s="8"/>
      <c r="QU1235" s="8"/>
      <c r="QV1235" s="8"/>
      <c r="QW1235" s="8"/>
      <c r="QX1235" s="8"/>
      <c r="QY1235" s="8"/>
      <c r="QZ1235" s="8"/>
      <c r="RA1235" s="8"/>
      <c r="RB1235" s="8"/>
      <c r="RC1235" s="8"/>
      <c r="RD1235" s="8"/>
      <c r="RE1235" s="8"/>
      <c r="RF1235" s="8"/>
      <c r="RG1235" s="8"/>
      <c r="RH1235" s="8"/>
      <c r="RI1235" s="8"/>
      <c r="RJ1235" s="8"/>
      <c r="RK1235" s="8"/>
      <c r="RL1235" s="8"/>
      <c r="RM1235" s="8"/>
      <c r="RN1235" s="8"/>
      <c r="RO1235" s="8"/>
      <c r="RP1235" s="8"/>
      <c r="RQ1235" s="8"/>
      <c r="RR1235" s="8"/>
      <c r="RS1235" s="8"/>
      <c r="RT1235" s="8"/>
      <c r="RU1235" s="8"/>
      <c r="RV1235" s="8"/>
      <c r="RW1235" s="8"/>
      <c r="RX1235" s="8"/>
      <c r="RY1235" s="8"/>
      <c r="RZ1235" s="8"/>
      <c r="SA1235" s="8"/>
      <c r="SB1235" s="8"/>
      <c r="SC1235" s="8"/>
      <c r="SD1235" s="8"/>
      <c r="SE1235" s="8"/>
      <c r="SF1235" s="8"/>
      <c r="SG1235" s="8"/>
      <c r="SH1235" s="8"/>
      <c r="SI1235" s="8"/>
      <c r="SJ1235" s="8"/>
      <c r="SK1235" s="8"/>
      <c r="SL1235" s="8"/>
      <c r="SM1235" s="8"/>
      <c r="SN1235" s="8"/>
      <c r="SO1235" s="8"/>
      <c r="SP1235" s="8"/>
      <c r="SQ1235" s="8"/>
      <c r="SR1235" s="8"/>
      <c r="SS1235" s="8"/>
      <c r="ST1235" s="8"/>
      <c r="SU1235" s="8"/>
      <c r="SV1235" s="8"/>
      <c r="SW1235" s="8"/>
      <c r="SX1235" s="8"/>
      <c r="SY1235" s="8"/>
      <c r="SZ1235" s="8"/>
      <c r="TA1235" s="8"/>
      <c r="TB1235" s="8"/>
      <c r="TC1235" s="8"/>
      <c r="TD1235" s="8"/>
      <c r="TE1235" s="8"/>
      <c r="TF1235" s="8"/>
      <c r="TG1235" s="8"/>
      <c r="TH1235" s="8"/>
      <c r="TI1235" s="8"/>
      <c r="TJ1235" s="8"/>
      <c r="TK1235" s="8"/>
      <c r="TL1235" s="8"/>
      <c r="TM1235" s="8"/>
      <c r="TN1235" s="8"/>
      <c r="TO1235" s="8"/>
      <c r="TP1235" s="8"/>
      <c r="TQ1235" s="8"/>
      <c r="TR1235" s="8"/>
      <c r="TS1235" s="8"/>
      <c r="TT1235" s="8"/>
      <c r="TU1235" s="8"/>
      <c r="TV1235" s="8"/>
      <c r="TW1235" s="8"/>
      <c r="TX1235" s="8"/>
      <c r="TY1235" s="8"/>
      <c r="TZ1235" s="8"/>
      <c r="UA1235" s="8"/>
      <c r="UB1235" s="8"/>
      <c r="UC1235" s="8"/>
      <c r="UD1235" s="8"/>
      <c r="UE1235" s="8"/>
      <c r="UF1235" s="8"/>
      <c r="UG1235" s="8"/>
      <c r="UH1235" s="8"/>
      <c r="UI1235" s="8"/>
      <c r="UJ1235" s="8"/>
      <c r="UK1235" s="8"/>
      <c r="UL1235" s="8"/>
      <c r="UM1235" s="8"/>
      <c r="UN1235" s="8"/>
      <c r="UO1235" s="8"/>
      <c r="UP1235" s="8"/>
      <c r="UQ1235" s="8"/>
      <c r="UR1235" s="8"/>
      <c r="US1235" s="8"/>
      <c r="UT1235" s="8"/>
      <c r="UU1235" s="8"/>
      <c r="UV1235" s="8"/>
      <c r="UW1235" s="8"/>
      <c r="UX1235" s="8"/>
      <c r="UY1235" s="8"/>
      <c r="UZ1235" s="8"/>
      <c r="VA1235" s="8"/>
      <c r="VB1235" s="8"/>
      <c r="VC1235" s="8"/>
      <c r="VD1235" s="8"/>
      <c r="VE1235" s="8"/>
      <c r="VF1235" s="8"/>
    </row>
    <row r="1236" spans="1:578" s="77" customFormat="1" ht="15">
      <c r="A1236" s="52"/>
      <c r="B1236" s="54"/>
      <c r="C1236" s="54"/>
      <c r="D1236" s="54"/>
      <c r="E1236" s="54"/>
      <c r="F1236" s="54"/>
      <c r="G1236" s="55"/>
      <c r="H1236" s="54"/>
      <c r="I1236" s="56"/>
      <c r="J1236" s="76"/>
      <c r="K1236" s="76"/>
      <c r="L1236" s="54"/>
      <c r="M1236" s="54"/>
      <c r="N1236" s="54"/>
      <c r="O1236" s="4"/>
      <c r="P1236" s="60"/>
      <c r="Q1236" s="54"/>
      <c r="R1236" s="54"/>
      <c r="S1236" s="57"/>
      <c r="T1236" s="57"/>
      <c r="U1236" s="57"/>
      <c r="V1236" s="57"/>
      <c r="W1236" s="57"/>
      <c r="X1236" s="57"/>
      <c r="Y1236" s="57"/>
      <c r="Z1236" s="57"/>
      <c r="AA1236" s="57"/>
      <c r="AB1236" s="62"/>
      <c r="AC1236" s="57"/>
      <c r="AD1236" s="57"/>
      <c r="AE1236" s="57"/>
      <c r="AF1236" s="57"/>
      <c r="AG1236" s="57"/>
      <c r="AH1236" s="57"/>
      <c r="AI1236" s="6"/>
      <c r="AJ1236" s="6"/>
      <c r="AK1236" s="6"/>
      <c r="AL1236" s="6"/>
      <c r="AM1236" s="6"/>
      <c r="AN1236" s="6"/>
      <c r="AO1236" s="6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  <c r="IW1236" s="8"/>
      <c r="IX1236" s="8"/>
      <c r="IY1236" s="8"/>
      <c r="IZ1236" s="8"/>
      <c r="JA1236" s="8"/>
      <c r="JB1236" s="8"/>
      <c r="JC1236" s="8"/>
      <c r="JD1236" s="8"/>
      <c r="JE1236" s="8"/>
      <c r="JF1236" s="8"/>
      <c r="JG1236" s="8"/>
      <c r="JH1236" s="8"/>
      <c r="JI1236" s="8"/>
      <c r="JJ1236" s="8"/>
      <c r="JK1236" s="8"/>
      <c r="JL1236" s="8"/>
      <c r="JM1236" s="8"/>
      <c r="JN1236" s="8"/>
      <c r="JO1236" s="8"/>
      <c r="JP1236" s="8"/>
      <c r="JQ1236" s="8"/>
      <c r="JR1236" s="8"/>
      <c r="JS1236" s="8"/>
      <c r="JT1236" s="8"/>
      <c r="JU1236" s="8"/>
      <c r="JV1236" s="8"/>
      <c r="JW1236" s="8"/>
      <c r="JX1236" s="8"/>
      <c r="JY1236" s="8"/>
      <c r="JZ1236" s="8"/>
      <c r="KA1236" s="8"/>
      <c r="KB1236" s="8"/>
      <c r="KC1236" s="8"/>
      <c r="KD1236" s="8"/>
      <c r="KE1236" s="8"/>
      <c r="KF1236" s="8"/>
      <c r="KG1236" s="8"/>
      <c r="KH1236" s="8"/>
      <c r="KI1236" s="8"/>
      <c r="KJ1236" s="8"/>
      <c r="KK1236" s="8"/>
      <c r="KL1236" s="8"/>
      <c r="KM1236" s="8"/>
      <c r="KN1236" s="8"/>
      <c r="KO1236" s="8"/>
      <c r="KP1236" s="8"/>
      <c r="KQ1236" s="8"/>
      <c r="KR1236" s="8"/>
      <c r="KS1236" s="8"/>
      <c r="KT1236" s="8"/>
      <c r="KU1236" s="8"/>
      <c r="KV1236" s="8"/>
      <c r="KW1236" s="8"/>
      <c r="KX1236" s="8"/>
      <c r="KY1236" s="8"/>
      <c r="KZ1236" s="8"/>
      <c r="LA1236" s="8"/>
      <c r="LB1236" s="8"/>
      <c r="LC1236" s="8"/>
      <c r="LD1236" s="8"/>
      <c r="LE1236" s="8"/>
      <c r="LF1236" s="8"/>
      <c r="LG1236" s="8"/>
      <c r="LH1236" s="8"/>
      <c r="LI1236" s="8"/>
      <c r="LJ1236" s="8"/>
      <c r="LK1236" s="8"/>
      <c r="LL1236" s="8"/>
      <c r="LM1236" s="8"/>
      <c r="LN1236" s="8"/>
      <c r="LO1236" s="8"/>
      <c r="LP1236" s="8"/>
      <c r="LQ1236" s="8"/>
      <c r="LR1236" s="8"/>
      <c r="LS1236" s="8"/>
      <c r="LT1236" s="8"/>
      <c r="LU1236" s="8"/>
      <c r="LV1236" s="8"/>
      <c r="LW1236" s="8"/>
      <c r="LX1236" s="8"/>
      <c r="LY1236" s="8"/>
      <c r="LZ1236" s="8"/>
      <c r="MA1236" s="8"/>
      <c r="MB1236" s="8"/>
      <c r="MC1236" s="8"/>
      <c r="MD1236" s="8"/>
      <c r="ME1236" s="8"/>
      <c r="MF1236" s="8"/>
      <c r="MG1236" s="8"/>
      <c r="MH1236" s="8"/>
      <c r="MI1236" s="8"/>
      <c r="MJ1236" s="8"/>
      <c r="MK1236" s="8"/>
      <c r="ML1236" s="8"/>
      <c r="MM1236" s="8"/>
      <c r="MN1236" s="8"/>
      <c r="MO1236" s="8"/>
      <c r="MP1236" s="8"/>
      <c r="MQ1236" s="8"/>
      <c r="MR1236" s="8"/>
      <c r="MS1236" s="8"/>
      <c r="MT1236" s="8"/>
      <c r="MU1236" s="8"/>
      <c r="MV1236" s="8"/>
      <c r="MW1236" s="8"/>
      <c r="MX1236" s="8"/>
      <c r="MY1236" s="8"/>
      <c r="MZ1236" s="8"/>
      <c r="NA1236" s="8"/>
      <c r="NB1236" s="8"/>
      <c r="NC1236" s="8"/>
      <c r="ND1236" s="8"/>
      <c r="NE1236" s="8"/>
      <c r="NF1236" s="8"/>
      <c r="NG1236" s="8"/>
      <c r="NH1236" s="8"/>
      <c r="NI1236" s="8"/>
      <c r="NJ1236" s="8"/>
      <c r="NK1236" s="8"/>
      <c r="NL1236" s="8"/>
      <c r="NM1236" s="8"/>
      <c r="NN1236" s="8"/>
      <c r="NO1236" s="8"/>
      <c r="NP1236" s="8"/>
      <c r="NQ1236" s="8"/>
      <c r="NR1236" s="8"/>
      <c r="NS1236" s="8"/>
      <c r="NT1236" s="8"/>
      <c r="NU1236" s="8"/>
      <c r="NV1236" s="8"/>
      <c r="NW1236" s="8"/>
      <c r="NX1236" s="8"/>
      <c r="NY1236" s="8"/>
      <c r="NZ1236" s="8"/>
      <c r="OA1236" s="8"/>
      <c r="OB1236" s="8"/>
      <c r="OC1236" s="8"/>
      <c r="OD1236" s="8"/>
      <c r="OE1236" s="8"/>
      <c r="OF1236" s="8"/>
      <c r="OG1236" s="8"/>
      <c r="OH1236" s="8"/>
      <c r="OI1236" s="8"/>
      <c r="OJ1236" s="8"/>
      <c r="OK1236" s="8"/>
      <c r="OL1236" s="8"/>
      <c r="OM1236" s="8"/>
      <c r="ON1236" s="8"/>
      <c r="OO1236" s="8"/>
      <c r="OP1236" s="8"/>
      <c r="OQ1236" s="8"/>
      <c r="OR1236" s="8"/>
      <c r="OS1236" s="8"/>
      <c r="OT1236" s="8"/>
      <c r="OU1236" s="8"/>
      <c r="OV1236" s="8"/>
      <c r="OW1236" s="8"/>
      <c r="OX1236" s="8"/>
      <c r="OY1236" s="8"/>
      <c r="OZ1236" s="8"/>
      <c r="PA1236" s="8"/>
      <c r="PB1236" s="8"/>
      <c r="PC1236" s="8"/>
      <c r="PD1236" s="8"/>
      <c r="PE1236" s="8"/>
      <c r="PF1236" s="8"/>
      <c r="PG1236" s="8"/>
      <c r="PH1236" s="8"/>
      <c r="PI1236" s="8"/>
      <c r="PJ1236" s="8"/>
      <c r="PK1236" s="8"/>
      <c r="PL1236" s="8"/>
      <c r="PM1236" s="8"/>
      <c r="PN1236" s="8"/>
      <c r="PO1236" s="8"/>
      <c r="PP1236" s="8"/>
      <c r="PQ1236" s="8"/>
      <c r="PR1236" s="8"/>
      <c r="PS1236" s="8"/>
      <c r="PT1236" s="8"/>
      <c r="PU1236" s="8"/>
      <c r="PV1236" s="8"/>
      <c r="PW1236" s="8"/>
      <c r="PX1236" s="8"/>
      <c r="PY1236" s="8"/>
      <c r="PZ1236" s="8"/>
      <c r="QA1236" s="8"/>
      <c r="QB1236" s="8"/>
      <c r="QC1236" s="8"/>
      <c r="QD1236" s="8"/>
      <c r="QE1236" s="8"/>
      <c r="QF1236" s="8"/>
      <c r="QG1236" s="8"/>
      <c r="QH1236" s="8"/>
      <c r="QI1236" s="8"/>
      <c r="QJ1236" s="8"/>
      <c r="QK1236" s="8"/>
      <c r="QL1236" s="8"/>
      <c r="QM1236" s="8"/>
      <c r="QN1236" s="8"/>
      <c r="QO1236" s="8"/>
      <c r="QP1236" s="8"/>
      <c r="QQ1236" s="8"/>
      <c r="QR1236" s="8"/>
      <c r="QS1236" s="8"/>
      <c r="QT1236" s="8"/>
      <c r="QU1236" s="8"/>
      <c r="QV1236" s="8"/>
      <c r="QW1236" s="8"/>
      <c r="QX1236" s="8"/>
      <c r="QY1236" s="8"/>
      <c r="QZ1236" s="8"/>
      <c r="RA1236" s="8"/>
      <c r="RB1236" s="8"/>
      <c r="RC1236" s="8"/>
      <c r="RD1236" s="8"/>
      <c r="RE1236" s="8"/>
      <c r="RF1236" s="8"/>
      <c r="RG1236" s="8"/>
      <c r="RH1236" s="8"/>
      <c r="RI1236" s="8"/>
      <c r="RJ1236" s="8"/>
      <c r="RK1236" s="8"/>
      <c r="RL1236" s="8"/>
      <c r="RM1236" s="8"/>
      <c r="RN1236" s="8"/>
      <c r="RO1236" s="8"/>
      <c r="RP1236" s="8"/>
      <c r="RQ1236" s="8"/>
      <c r="RR1236" s="8"/>
      <c r="RS1236" s="8"/>
      <c r="RT1236" s="8"/>
      <c r="RU1236" s="8"/>
      <c r="RV1236" s="8"/>
      <c r="RW1236" s="8"/>
      <c r="RX1236" s="8"/>
      <c r="RY1236" s="8"/>
      <c r="RZ1236" s="8"/>
      <c r="SA1236" s="8"/>
      <c r="SB1236" s="8"/>
      <c r="SC1236" s="8"/>
      <c r="SD1236" s="8"/>
      <c r="SE1236" s="8"/>
      <c r="SF1236" s="8"/>
      <c r="SG1236" s="8"/>
      <c r="SH1236" s="8"/>
      <c r="SI1236" s="8"/>
      <c r="SJ1236" s="8"/>
      <c r="SK1236" s="8"/>
      <c r="SL1236" s="8"/>
      <c r="SM1236" s="8"/>
      <c r="SN1236" s="8"/>
      <c r="SO1236" s="8"/>
      <c r="SP1236" s="8"/>
      <c r="SQ1236" s="8"/>
      <c r="SR1236" s="8"/>
      <c r="SS1236" s="8"/>
      <c r="ST1236" s="8"/>
      <c r="SU1236" s="8"/>
      <c r="SV1236" s="8"/>
      <c r="SW1236" s="8"/>
      <c r="SX1236" s="8"/>
      <c r="SY1236" s="8"/>
      <c r="SZ1236" s="8"/>
      <c r="TA1236" s="8"/>
      <c r="TB1236" s="8"/>
      <c r="TC1236" s="8"/>
      <c r="TD1236" s="8"/>
      <c r="TE1236" s="8"/>
      <c r="TF1236" s="8"/>
      <c r="TG1236" s="8"/>
      <c r="TH1236" s="8"/>
      <c r="TI1236" s="8"/>
      <c r="TJ1236" s="8"/>
      <c r="TK1236" s="8"/>
      <c r="TL1236" s="8"/>
      <c r="TM1236" s="8"/>
      <c r="TN1236" s="8"/>
      <c r="TO1236" s="8"/>
      <c r="TP1236" s="8"/>
      <c r="TQ1236" s="8"/>
      <c r="TR1236" s="8"/>
      <c r="TS1236" s="8"/>
      <c r="TT1236" s="8"/>
      <c r="TU1236" s="8"/>
      <c r="TV1236" s="8"/>
      <c r="TW1236" s="8"/>
      <c r="TX1236" s="8"/>
      <c r="TY1236" s="8"/>
      <c r="TZ1236" s="8"/>
      <c r="UA1236" s="8"/>
      <c r="UB1236" s="8"/>
      <c r="UC1236" s="8"/>
      <c r="UD1236" s="8"/>
      <c r="UE1236" s="8"/>
      <c r="UF1236" s="8"/>
      <c r="UG1236" s="8"/>
      <c r="UH1236" s="8"/>
      <c r="UI1236" s="8"/>
      <c r="UJ1236" s="8"/>
      <c r="UK1236" s="8"/>
      <c r="UL1236" s="8"/>
      <c r="UM1236" s="8"/>
      <c r="UN1236" s="8"/>
      <c r="UO1236" s="8"/>
      <c r="UP1236" s="8"/>
      <c r="UQ1236" s="8"/>
      <c r="UR1236" s="8"/>
      <c r="US1236" s="8"/>
      <c r="UT1236" s="8"/>
      <c r="UU1236" s="8"/>
      <c r="UV1236" s="8"/>
      <c r="UW1236" s="8"/>
      <c r="UX1236" s="8"/>
      <c r="UY1236" s="8"/>
      <c r="UZ1236" s="8"/>
      <c r="VA1236" s="8"/>
      <c r="VB1236" s="8"/>
      <c r="VC1236" s="8"/>
      <c r="VD1236" s="8"/>
      <c r="VE1236" s="8"/>
      <c r="VF1236" s="8"/>
    </row>
    <row r="1237" spans="1:578" s="77" customFormat="1" ht="15">
      <c r="A1237" s="52"/>
      <c r="B1237" s="54"/>
      <c r="C1237" s="54"/>
      <c r="D1237" s="54"/>
      <c r="E1237" s="54"/>
      <c r="F1237" s="54"/>
      <c r="G1237" s="55"/>
      <c r="H1237" s="54"/>
      <c r="I1237" s="56"/>
      <c r="J1237" s="76"/>
      <c r="K1237" s="76"/>
      <c r="L1237" s="54"/>
      <c r="M1237" s="54"/>
      <c r="N1237" s="54"/>
      <c r="O1237" s="4"/>
      <c r="P1237" s="60"/>
      <c r="Q1237" s="54"/>
      <c r="R1237" s="54"/>
      <c r="S1237" s="57"/>
      <c r="T1237" s="57"/>
      <c r="U1237" s="57"/>
      <c r="V1237" s="57"/>
      <c r="W1237" s="57"/>
      <c r="X1237" s="57"/>
      <c r="Y1237" s="57"/>
      <c r="Z1237" s="57"/>
      <c r="AA1237" s="57"/>
      <c r="AB1237" s="62"/>
      <c r="AC1237" s="57"/>
      <c r="AD1237" s="57"/>
      <c r="AE1237" s="57"/>
      <c r="AF1237" s="57"/>
      <c r="AG1237" s="57"/>
      <c r="AH1237" s="57"/>
      <c r="AI1237" s="6"/>
      <c r="AJ1237" s="6"/>
      <c r="AK1237" s="6"/>
      <c r="AL1237" s="6"/>
      <c r="AM1237" s="6"/>
      <c r="AN1237" s="6"/>
      <c r="AO1237" s="6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  <c r="IW1237" s="8"/>
      <c r="IX1237" s="8"/>
      <c r="IY1237" s="8"/>
      <c r="IZ1237" s="8"/>
      <c r="JA1237" s="8"/>
      <c r="JB1237" s="8"/>
      <c r="JC1237" s="8"/>
      <c r="JD1237" s="8"/>
      <c r="JE1237" s="8"/>
      <c r="JF1237" s="8"/>
      <c r="JG1237" s="8"/>
      <c r="JH1237" s="8"/>
      <c r="JI1237" s="8"/>
      <c r="JJ1237" s="8"/>
      <c r="JK1237" s="8"/>
      <c r="JL1237" s="8"/>
      <c r="JM1237" s="8"/>
      <c r="JN1237" s="8"/>
      <c r="JO1237" s="8"/>
      <c r="JP1237" s="8"/>
      <c r="JQ1237" s="8"/>
      <c r="JR1237" s="8"/>
      <c r="JS1237" s="8"/>
      <c r="JT1237" s="8"/>
      <c r="JU1237" s="8"/>
      <c r="JV1237" s="8"/>
      <c r="JW1237" s="8"/>
      <c r="JX1237" s="8"/>
      <c r="JY1237" s="8"/>
      <c r="JZ1237" s="8"/>
      <c r="KA1237" s="8"/>
      <c r="KB1237" s="8"/>
      <c r="KC1237" s="8"/>
      <c r="KD1237" s="8"/>
      <c r="KE1237" s="8"/>
      <c r="KF1237" s="8"/>
      <c r="KG1237" s="8"/>
      <c r="KH1237" s="8"/>
      <c r="KI1237" s="8"/>
      <c r="KJ1237" s="8"/>
      <c r="KK1237" s="8"/>
      <c r="KL1237" s="8"/>
      <c r="KM1237" s="8"/>
      <c r="KN1237" s="8"/>
      <c r="KO1237" s="8"/>
      <c r="KP1237" s="8"/>
      <c r="KQ1237" s="8"/>
      <c r="KR1237" s="8"/>
      <c r="KS1237" s="8"/>
      <c r="KT1237" s="8"/>
      <c r="KU1237" s="8"/>
      <c r="KV1237" s="8"/>
      <c r="KW1237" s="8"/>
      <c r="KX1237" s="8"/>
      <c r="KY1237" s="8"/>
      <c r="KZ1237" s="8"/>
      <c r="LA1237" s="8"/>
      <c r="LB1237" s="8"/>
      <c r="LC1237" s="8"/>
      <c r="LD1237" s="8"/>
      <c r="LE1237" s="8"/>
      <c r="LF1237" s="8"/>
      <c r="LG1237" s="8"/>
      <c r="LH1237" s="8"/>
      <c r="LI1237" s="8"/>
      <c r="LJ1237" s="8"/>
      <c r="LK1237" s="8"/>
      <c r="LL1237" s="8"/>
      <c r="LM1237" s="8"/>
      <c r="LN1237" s="8"/>
      <c r="LO1237" s="8"/>
      <c r="LP1237" s="8"/>
      <c r="LQ1237" s="8"/>
      <c r="LR1237" s="8"/>
      <c r="LS1237" s="8"/>
      <c r="LT1237" s="8"/>
      <c r="LU1237" s="8"/>
      <c r="LV1237" s="8"/>
      <c r="LW1237" s="8"/>
      <c r="LX1237" s="8"/>
      <c r="LY1237" s="8"/>
      <c r="LZ1237" s="8"/>
      <c r="MA1237" s="8"/>
      <c r="MB1237" s="8"/>
      <c r="MC1237" s="8"/>
      <c r="MD1237" s="8"/>
      <c r="ME1237" s="8"/>
      <c r="MF1237" s="8"/>
      <c r="MG1237" s="8"/>
      <c r="MH1237" s="8"/>
      <c r="MI1237" s="8"/>
      <c r="MJ1237" s="8"/>
      <c r="MK1237" s="8"/>
      <c r="ML1237" s="8"/>
      <c r="MM1237" s="8"/>
      <c r="MN1237" s="8"/>
      <c r="MO1237" s="8"/>
      <c r="MP1237" s="8"/>
      <c r="MQ1237" s="8"/>
      <c r="MR1237" s="8"/>
      <c r="MS1237" s="8"/>
      <c r="MT1237" s="8"/>
      <c r="MU1237" s="8"/>
      <c r="MV1237" s="8"/>
      <c r="MW1237" s="8"/>
      <c r="MX1237" s="8"/>
      <c r="MY1237" s="8"/>
      <c r="MZ1237" s="8"/>
      <c r="NA1237" s="8"/>
      <c r="NB1237" s="8"/>
      <c r="NC1237" s="8"/>
      <c r="ND1237" s="8"/>
      <c r="NE1237" s="8"/>
      <c r="NF1237" s="8"/>
      <c r="NG1237" s="8"/>
      <c r="NH1237" s="8"/>
      <c r="NI1237" s="8"/>
      <c r="NJ1237" s="8"/>
      <c r="NK1237" s="8"/>
      <c r="NL1237" s="8"/>
      <c r="NM1237" s="8"/>
      <c r="NN1237" s="8"/>
      <c r="NO1237" s="8"/>
      <c r="NP1237" s="8"/>
      <c r="NQ1237" s="8"/>
      <c r="NR1237" s="8"/>
      <c r="NS1237" s="8"/>
      <c r="NT1237" s="8"/>
      <c r="NU1237" s="8"/>
      <c r="NV1237" s="8"/>
      <c r="NW1237" s="8"/>
      <c r="NX1237" s="8"/>
      <c r="NY1237" s="8"/>
      <c r="NZ1237" s="8"/>
      <c r="OA1237" s="8"/>
      <c r="OB1237" s="8"/>
      <c r="OC1237" s="8"/>
      <c r="OD1237" s="8"/>
      <c r="OE1237" s="8"/>
      <c r="OF1237" s="8"/>
      <c r="OG1237" s="8"/>
      <c r="OH1237" s="8"/>
      <c r="OI1237" s="8"/>
      <c r="OJ1237" s="8"/>
      <c r="OK1237" s="8"/>
      <c r="OL1237" s="8"/>
      <c r="OM1237" s="8"/>
      <c r="ON1237" s="8"/>
      <c r="OO1237" s="8"/>
      <c r="OP1237" s="8"/>
      <c r="OQ1237" s="8"/>
      <c r="OR1237" s="8"/>
      <c r="OS1237" s="8"/>
      <c r="OT1237" s="8"/>
      <c r="OU1237" s="8"/>
      <c r="OV1237" s="8"/>
      <c r="OW1237" s="8"/>
      <c r="OX1237" s="8"/>
      <c r="OY1237" s="8"/>
      <c r="OZ1237" s="8"/>
      <c r="PA1237" s="8"/>
      <c r="PB1237" s="8"/>
      <c r="PC1237" s="8"/>
      <c r="PD1237" s="8"/>
      <c r="PE1237" s="8"/>
      <c r="PF1237" s="8"/>
      <c r="PG1237" s="8"/>
      <c r="PH1237" s="8"/>
      <c r="PI1237" s="8"/>
      <c r="PJ1237" s="8"/>
      <c r="PK1237" s="8"/>
      <c r="PL1237" s="8"/>
      <c r="PM1237" s="8"/>
      <c r="PN1237" s="8"/>
      <c r="PO1237" s="8"/>
      <c r="PP1237" s="8"/>
      <c r="PQ1237" s="8"/>
      <c r="PR1237" s="8"/>
      <c r="PS1237" s="8"/>
      <c r="PT1237" s="8"/>
      <c r="PU1237" s="8"/>
      <c r="PV1237" s="8"/>
      <c r="PW1237" s="8"/>
      <c r="PX1237" s="8"/>
      <c r="PY1237" s="8"/>
      <c r="PZ1237" s="8"/>
      <c r="QA1237" s="8"/>
      <c r="QB1237" s="8"/>
      <c r="QC1237" s="8"/>
      <c r="QD1237" s="8"/>
      <c r="QE1237" s="8"/>
      <c r="QF1237" s="8"/>
      <c r="QG1237" s="8"/>
      <c r="QH1237" s="8"/>
      <c r="QI1237" s="8"/>
      <c r="QJ1237" s="8"/>
      <c r="QK1237" s="8"/>
      <c r="QL1237" s="8"/>
      <c r="QM1237" s="8"/>
      <c r="QN1237" s="8"/>
      <c r="QO1237" s="8"/>
      <c r="QP1237" s="8"/>
      <c r="QQ1237" s="8"/>
      <c r="QR1237" s="8"/>
      <c r="QS1237" s="8"/>
      <c r="QT1237" s="8"/>
      <c r="QU1237" s="8"/>
      <c r="QV1237" s="8"/>
      <c r="QW1237" s="8"/>
      <c r="QX1237" s="8"/>
      <c r="QY1237" s="8"/>
      <c r="QZ1237" s="8"/>
      <c r="RA1237" s="8"/>
      <c r="RB1237" s="8"/>
      <c r="RC1237" s="8"/>
      <c r="RD1237" s="8"/>
      <c r="RE1237" s="8"/>
      <c r="RF1237" s="8"/>
      <c r="RG1237" s="8"/>
      <c r="RH1237" s="8"/>
      <c r="RI1237" s="8"/>
      <c r="RJ1237" s="8"/>
      <c r="RK1237" s="8"/>
      <c r="RL1237" s="8"/>
      <c r="RM1237" s="8"/>
      <c r="RN1237" s="8"/>
      <c r="RO1237" s="8"/>
      <c r="RP1237" s="8"/>
      <c r="RQ1237" s="8"/>
      <c r="RR1237" s="8"/>
      <c r="RS1237" s="8"/>
      <c r="RT1237" s="8"/>
      <c r="RU1237" s="8"/>
      <c r="RV1237" s="8"/>
      <c r="RW1237" s="8"/>
      <c r="RX1237" s="8"/>
      <c r="RY1237" s="8"/>
      <c r="RZ1237" s="8"/>
      <c r="SA1237" s="8"/>
      <c r="SB1237" s="8"/>
      <c r="SC1237" s="8"/>
      <c r="SD1237" s="8"/>
      <c r="SE1237" s="8"/>
      <c r="SF1237" s="8"/>
      <c r="SG1237" s="8"/>
      <c r="SH1237" s="8"/>
      <c r="SI1237" s="8"/>
      <c r="SJ1237" s="8"/>
      <c r="SK1237" s="8"/>
      <c r="SL1237" s="8"/>
      <c r="SM1237" s="8"/>
      <c r="SN1237" s="8"/>
      <c r="SO1237" s="8"/>
      <c r="SP1237" s="8"/>
      <c r="SQ1237" s="8"/>
      <c r="SR1237" s="8"/>
      <c r="SS1237" s="8"/>
      <c r="ST1237" s="8"/>
      <c r="SU1237" s="8"/>
      <c r="SV1237" s="8"/>
      <c r="SW1237" s="8"/>
      <c r="SX1237" s="8"/>
      <c r="SY1237" s="8"/>
      <c r="SZ1237" s="8"/>
      <c r="TA1237" s="8"/>
      <c r="TB1237" s="8"/>
      <c r="TC1237" s="8"/>
      <c r="TD1237" s="8"/>
      <c r="TE1237" s="8"/>
      <c r="TF1237" s="8"/>
      <c r="TG1237" s="8"/>
      <c r="TH1237" s="8"/>
      <c r="TI1237" s="8"/>
      <c r="TJ1237" s="8"/>
      <c r="TK1237" s="8"/>
      <c r="TL1237" s="8"/>
      <c r="TM1237" s="8"/>
      <c r="TN1237" s="8"/>
      <c r="TO1237" s="8"/>
      <c r="TP1237" s="8"/>
      <c r="TQ1237" s="8"/>
      <c r="TR1237" s="8"/>
      <c r="TS1237" s="8"/>
      <c r="TT1237" s="8"/>
      <c r="TU1237" s="8"/>
      <c r="TV1237" s="8"/>
      <c r="TW1237" s="8"/>
      <c r="TX1237" s="8"/>
      <c r="TY1237" s="8"/>
      <c r="TZ1237" s="8"/>
      <c r="UA1237" s="8"/>
      <c r="UB1237" s="8"/>
      <c r="UC1237" s="8"/>
      <c r="UD1237" s="8"/>
      <c r="UE1237" s="8"/>
      <c r="UF1237" s="8"/>
      <c r="UG1237" s="8"/>
      <c r="UH1237" s="8"/>
      <c r="UI1237" s="8"/>
      <c r="UJ1237" s="8"/>
      <c r="UK1237" s="8"/>
      <c r="UL1237" s="8"/>
      <c r="UM1237" s="8"/>
      <c r="UN1237" s="8"/>
      <c r="UO1237" s="8"/>
      <c r="UP1237" s="8"/>
      <c r="UQ1237" s="8"/>
      <c r="UR1237" s="8"/>
      <c r="US1237" s="8"/>
      <c r="UT1237" s="8"/>
      <c r="UU1237" s="8"/>
      <c r="UV1237" s="8"/>
      <c r="UW1237" s="8"/>
      <c r="UX1237" s="8"/>
      <c r="UY1237" s="8"/>
      <c r="UZ1237" s="8"/>
      <c r="VA1237" s="8"/>
      <c r="VB1237" s="8"/>
      <c r="VC1237" s="8"/>
      <c r="VD1237" s="8"/>
      <c r="VE1237" s="8"/>
      <c r="VF1237" s="8"/>
    </row>
    <row r="1238" spans="1:578" s="77" customFormat="1" ht="15">
      <c r="A1238" s="52"/>
      <c r="B1238" s="54"/>
      <c r="C1238" s="54"/>
      <c r="D1238" s="54"/>
      <c r="E1238" s="54"/>
      <c r="F1238" s="54"/>
      <c r="G1238" s="55"/>
      <c r="H1238" s="54"/>
      <c r="I1238" s="56"/>
      <c r="J1238" s="76"/>
      <c r="K1238" s="76"/>
      <c r="L1238" s="54"/>
      <c r="M1238" s="54"/>
      <c r="N1238" s="54"/>
      <c r="O1238" s="4"/>
      <c r="P1238" s="60"/>
      <c r="Q1238" s="54"/>
      <c r="R1238" s="54"/>
      <c r="S1238" s="57"/>
      <c r="T1238" s="57"/>
      <c r="U1238" s="57"/>
      <c r="V1238" s="57"/>
      <c r="W1238" s="57"/>
      <c r="X1238" s="57"/>
      <c r="Y1238" s="57"/>
      <c r="Z1238" s="57"/>
      <c r="AA1238" s="57"/>
      <c r="AB1238" s="62"/>
      <c r="AC1238" s="57"/>
      <c r="AD1238" s="57"/>
      <c r="AE1238" s="57"/>
      <c r="AF1238" s="57"/>
      <c r="AG1238" s="57"/>
      <c r="AH1238" s="57"/>
      <c r="AI1238" s="6"/>
      <c r="AJ1238" s="6"/>
      <c r="AK1238" s="6"/>
      <c r="AL1238" s="6"/>
      <c r="AM1238" s="6"/>
      <c r="AN1238" s="6"/>
      <c r="AO1238" s="6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  <c r="IW1238" s="8"/>
      <c r="IX1238" s="8"/>
      <c r="IY1238" s="8"/>
      <c r="IZ1238" s="8"/>
      <c r="JA1238" s="8"/>
      <c r="JB1238" s="8"/>
      <c r="JC1238" s="8"/>
      <c r="JD1238" s="8"/>
      <c r="JE1238" s="8"/>
      <c r="JF1238" s="8"/>
      <c r="JG1238" s="8"/>
      <c r="JH1238" s="8"/>
      <c r="JI1238" s="8"/>
      <c r="JJ1238" s="8"/>
      <c r="JK1238" s="8"/>
      <c r="JL1238" s="8"/>
      <c r="JM1238" s="8"/>
      <c r="JN1238" s="8"/>
      <c r="JO1238" s="8"/>
      <c r="JP1238" s="8"/>
      <c r="JQ1238" s="8"/>
      <c r="JR1238" s="8"/>
      <c r="JS1238" s="8"/>
      <c r="JT1238" s="8"/>
      <c r="JU1238" s="8"/>
      <c r="JV1238" s="8"/>
      <c r="JW1238" s="8"/>
      <c r="JX1238" s="8"/>
      <c r="JY1238" s="8"/>
      <c r="JZ1238" s="8"/>
      <c r="KA1238" s="8"/>
      <c r="KB1238" s="8"/>
      <c r="KC1238" s="8"/>
      <c r="KD1238" s="8"/>
      <c r="KE1238" s="8"/>
      <c r="KF1238" s="8"/>
      <c r="KG1238" s="8"/>
      <c r="KH1238" s="8"/>
      <c r="KI1238" s="8"/>
      <c r="KJ1238" s="8"/>
      <c r="KK1238" s="8"/>
      <c r="KL1238" s="8"/>
      <c r="KM1238" s="8"/>
      <c r="KN1238" s="8"/>
      <c r="KO1238" s="8"/>
      <c r="KP1238" s="8"/>
      <c r="KQ1238" s="8"/>
      <c r="KR1238" s="8"/>
      <c r="KS1238" s="8"/>
      <c r="KT1238" s="8"/>
      <c r="KU1238" s="8"/>
      <c r="KV1238" s="8"/>
      <c r="KW1238" s="8"/>
      <c r="KX1238" s="8"/>
      <c r="KY1238" s="8"/>
      <c r="KZ1238" s="8"/>
      <c r="LA1238" s="8"/>
      <c r="LB1238" s="8"/>
      <c r="LC1238" s="8"/>
      <c r="LD1238" s="8"/>
      <c r="LE1238" s="8"/>
      <c r="LF1238" s="8"/>
      <c r="LG1238" s="8"/>
      <c r="LH1238" s="8"/>
      <c r="LI1238" s="8"/>
      <c r="LJ1238" s="8"/>
      <c r="LK1238" s="8"/>
      <c r="LL1238" s="8"/>
      <c r="LM1238" s="8"/>
      <c r="LN1238" s="8"/>
      <c r="LO1238" s="8"/>
      <c r="LP1238" s="8"/>
      <c r="LQ1238" s="8"/>
      <c r="LR1238" s="8"/>
      <c r="LS1238" s="8"/>
      <c r="LT1238" s="8"/>
      <c r="LU1238" s="8"/>
      <c r="LV1238" s="8"/>
      <c r="LW1238" s="8"/>
      <c r="LX1238" s="8"/>
      <c r="LY1238" s="8"/>
      <c r="LZ1238" s="8"/>
      <c r="MA1238" s="8"/>
      <c r="MB1238" s="8"/>
      <c r="MC1238" s="8"/>
      <c r="MD1238" s="8"/>
      <c r="ME1238" s="8"/>
      <c r="MF1238" s="8"/>
      <c r="MG1238" s="8"/>
      <c r="MH1238" s="8"/>
      <c r="MI1238" s="8"/>
      <c r="MJ1238" s="8"/>
      <c r="MK1238" s="8"/>
      <c r="ML1238" s="8"/>
      <c r="MM1238" s="8"/>
      <c r="MN1238" s="8"/>
      <c r="MO1238" s="8"/>
      <c r="MP1238" s="8"/>
      <c r="MQ1238" s="8"/>
      <c r="MR1238" s="8"/>
      <c r="MS1238" s="8"/>
      <c r="MT1238" s="8"/>
      <c r="MU1238" s="8"/>
      <c r="MV1238" s="8"/>
      <c r="MW1238" s="8"/>
      <c r="MX1238" s="8"/>
      <c r="MY1238" s="8"/>
      <c r="MZ1238" s="8"/>
      <c r="NA1238" s="8"/>
      <c r="NB1238" s="8"/>
      <c r="NC1238" s="8"/>
      <c r="ND1238" s="8"/>
      <c r="NE1238" s="8"/>
      <c r="NF1238" s="8"/>
      <c r="NG1238" s="8"/>
      <c r="NH1238" s="8"/>
      <c r="NI1238" s="8"/>
      <c r="NJ1238" s="8"/>
      <c r="NK1238" s="8"/>
      <c r="NL1238" s="8"/>
      <c r="NM1238" s="8"/>
      <c r="NN1238" s="8"/>
      <c r="NO1238" s="8"/>
      <c r="NP1238" s="8"/>
      <c r="NQ1238" s="8"/>
      <c r="NR1238" s="8"/>
      <c r="NS1238" s="8"/>
      <c r="NT1238" s="8"/>
      <c r="NU1238" s="8"/>
      <c r="NV1238" s="8"/>
      <c r="NW1238" s="8"/>
      <c r="NX1238" s="8"/>
      <c r="NY1238" s="8"/>
      <c r="NZ1238" s="8"/>
      <c r="OA1238" s="8"/>
      <c r="OB1238" s="8"/>
      <c r="OC1238" s="8"/>
      <c r="OD1238" s="8"/>
      <c r="OE1238" s="8"/>
      <c r="OF1238" s="8"/>
      <c r="OG1238" s="8"/>
      <c r="OH1238" s="8"/>
      <c r="OI1238" s="8"/>
      <c r="OJ1238" s="8"/>
      <c r="OK1238" s="8"/>
      <c r="OL1238" s="8"/>
      <c r="OM1238" s="8"/>
      <c r="ON1238" s="8"/>
      <c r="OO1238" s="8"/>
      <c r="OP1238" s="8"/>
      <c r="OQ1238" s="8"/>
      <c r="OR1238" s="8"/>
      <c r="OS1238" s="8"/>
      <c r="OT1238" s="8"/>
      <c r="OU1238" s="8"/>
      <c r="OV1238" s="8"/>
      <c r="OW1238" s="8"/>
      <c r="OX1238" s="8"/>
      <c r="OY1238" s="8"/>
      <c r="OZ1238" s="8"/>
      <c r="PA1238" s="8"/>
      <c r="PB1238" s="8"/>
      <c r="PC1238" s="8"/>
      <c r="PD1238" s="8"/>
      <c r="PE1238" s="8"/>
      <c r="PF1238" s="8"/>
      <c r="PG1238" s="8"/>
      <c r="PH1238" s="8"/>
      <c r="PI1238" s="8"/>
      <c r="PJ1238" s="8"/>
      <c r="PK1238" s="8"/>
      <c r="PL1238" s="8"/>
      <c r="PM1238" s="8"/>
      <c r="PN1238" s="8"/>
      <c r="PO1238" s="8"/>
      <c r="PP1238" s="8"/>
      <c r="PQ1238" s="8"/>
      <c r="PR1238" s="8"/>
      <c r="PS1238" s="8"/>
      <c r="PT1238" s="8"/>
      <c r="PU1238" s="8"/>
      <c r="PV1238" s="8"/>
      <c r="PW1238" s="8"/>
      <c r="PX1238" s="8"/>
      <c r="PY1238" s="8"/>
      <c r="PZ1238" s="8"/>
      <c r="QA1238" s="8"/>
      <c r="QB1238" s="8"/>
      <c r="QC1238" s="8"/>
      <c r="QD1238" s="8"/>
      <c r="QE1238" s="8"/>
      <c r="QF1238" s="8"/>
      <c r="QG1238" s="8"/>
      <c r="QH1238" s="8"/>
      <c r="QI1238" s="8"/>
      <c r="QJ1238" s="8"/>
      <c r="QK1238" s="8"/>
      <c r="QL1238" s="8"/>
      <c r="QM1238" s="8"/>
      <c r="QN1238" s="8"/>
      <c r="QO1238" s="8"/>
      <c r="QP1238" s="8"/>
      <c r="QQ1238" s="8"/>
      <c r="QR1238" s="8"/>
      <c r="QS1238" s="8"/>
      <c r="QT1238" s="8"/>
      <c r="QU1238" s="8"/>
      <c r="QV1238" s="8"/>
      <c r="QW1238" s="8"/>
      <c r="QX1238" s="8"/>
      <c r="QY1238" s="8"/>
      <c r="QZ1238" s="8"/>
      <c r="RA1238" s="8"/>
      <c r="RB1238" s="8"/>
      <c r="RC1238" s="8"/>
      <c r="RD1238" s="8"/>
      <c r="RE1238" s="8"/>
      <c r="RF1238" s="8"/>
      <c r="RG1238" s="8"/>
      <c r="RH1238" s="8"/>
      <c r="RI1238" s="8"/>
      <c r="RJ1238" s="8"/>
      <c r="RK1238" s="8"/>
      <c r="RL1238" s="8"/>
      <c r="RM1238" s="8"/>
      <c r="RN1238" s="8"/>
      <c r="RO1238" s="8"/>
      <c r="RP1238" s="8"/>
      <c r="RQ1238" s="8"/>
      <c r="RR1238" s="8"/>
      <c r="RS1238" s="8"/>
      <c r="RT1238" s="8"/>
      <c r="RU1238" s="8"/>
      <c r="RV1238" s="8"/>
      <c r="RW1238" s="8"/>
      <c r="RX1238" s="8"/>
      <c r="RY1238" s="8"/>
      <c r="RZ1238" s="8"/>
      <c r="SA1238" s="8"/>
      <c r="SB1238" s="8"/>
      <c r="SC1238" s="8"/>
      <c r="SD1238" s="8"/>
      <c r="SE1238" s="8"/>
      <c r="SF1238" s="8"/>
      <c r="SG1238" s="8"/>
      <c r="SH1238" s="8"/>
      <c r="SI1238" s="8"/>
      <c r="SJ1238" s="8"/>
      <c r="SK1238" s="8"/>
      <c r="SL1238" s="8"/>
      <c r="SM1238" s="8"/>
      <c r="SN1238" s="8"/>
      <c r="SO1238" s="8"/>
      <c r="SP1238" s="8"/>
      <c r="SQ1238" s="8"/>
      <c r="SR1238" s="8"/>
      <c r="SS1238" s="8"/>
      <c r="ST1238" s="8"/>
      <c r="SU1238" s="8"/>
      <c r="SV1238" s="8"/>
      <c r="SW1238" s="8"/>
      <c r="SX1238" s="8"/>
      <c r="SY1238" s="8"/>
      <c r="SZ1238" s="8"/>
      <c r="TA1238" s="8"/>
      <c r="TB1238" s="8"/>
      <c r="TC1238" s="8"/>
      <c r="TD1238" s="8"/>
      <c r="TE1238" s="8"/>
      <c r="TF1238" s="8"/>
      <c r="TG1238" s="8"/>
      <c r="TH1238" s="8"/>
      <c r="TI1238" s="8"/>
      <c r="TJ1238" s="8"/>
      <c r="TK1238" s="8"/>
      <c r="TL1238" s="8"/>
      <c r="TM1238" s="8"/>
      <c r="TN1238" s="8"/>
      <c r="TO1238" s="8"/>
      <c r="TP1238" s="8"/>
      <c r="TQ1238" s="8"/>
      <c r="TR1238" s="8"/>
      <c r="TS1238" s="8"/>
      <c r="TT1238" s="8"/>
      <c r="TU1238" s="8"/>
      <c r="TV1238" s="8"/>
      <c r="TW1238" s="8"/>
      <c r="TX1238" s="8"/>
      <c r="TY1238" s="8"/>
      <c r="TZ1238" s="8"/>
      <c r="UA1238" s="8"/>
      <c r="UB1238" s="8"/>
      <c r="UC1238" s="8"/>
      <c r="UD1238" s="8"/>
      <c r="UE1238" s="8"/>
      <c r="UF1238" s="8"/>
      <c r="UG1238" s="8"/>
      <c r="UH1238" s="8"/>
      <c r="UI1238" s="8"/>
      <c r="UJ1238" s="8"/>
      <c r="UK1238" s="8"/>
      <c r="UL1238" s="8"/>
      <c r="UM1238" s="8"/>
      <c r="UN1238" s="8"/>
      <c r="UO1238" s="8"/>
      <c r="UP1238" s="8"/>
      <c r="UQ1238" s="8"/>
      <c r="UR1238" s="8"/>
      <c r="US1238" s="8"/>
      <c r="UT1238" s="8"/>
      <c r="UU1238" s="8"/>
      <c r="UV1238" s="8"/>
      <c r="UW1238" s="8"/>
      <c r="UX1238" s="8"/>
      <c r="UY1238" s="8"/>
      <c r="UZ1238" s="8"/>
      <c r="VA1238" s="8"/>
      <c r="VB1238" s="8"/>
      <c r="VC1238" s="8"/>
      <c r="VD1238" s="8"/>
      <c r="VE1238" s="8"/>
      <c r="VF1238" s="8"/>
    </row>
    <row r="1239" spans="1:578" s="77" customFormat="1" ht="15">
      <c r="A1239" s="52"/>
      <c r="B1239" s="54"/>
      <c r="C1239" s="54"/>
      <c r="D1239" s="54"/>
      <c r="E1239" s="54"/>
      <c r="F1239" s="54"/>
      <c r="G1239" s="55"/>
      <c r="H1239" s="54"/>
      <c r="I1239" s="56"/>
      <c r="J1239" s="76"/>
      <c r="K1239" s="76"/>
      <c r="L1239" s="54"/>
      <c r="M1239" s="54"/>
      <c r="N1239" s="54"/>
      <c r="O1239" s="4"/>
      <c r="P1239" s="60"/>
      <c r="Q1239" s="54"/>
      <c r="R1239" s="54"/>
      <c r="S1239" s="57"/>
      <c r="T1239" s="57"/>
      <c r="U1239" s="57"/>
      <c r="V1239" s="57"/>
      <c r="W1239" s="57"/>
      <c r="X1239" s="57"/>
      <c r="Y1239" s="57"/>
      <c r="Z1239" s="57"/>
      <c r="AA1239" s="57"/>
      <c r="AB1239" s="62"/>
      <c r="AC1239" s="57"/>
      <c r="AD1239" s="57"/>
      <c r="AE1239" s="57"/>
      <c r="AF1239" s="57"/>
      <c r="AG1239" s="57"/>
      <c r="AH1239" s="57"/>
      <c r="AI1239" s="6"/>
      <c r="AJ1239" s="6"/>
      <c r="AK1239" s="6"/>
      <c r="AL1239" s="6"/>
      <c r="AM1239" s="6"/>
      <c r="AN1239" s="6"/>
      <c r="AO1239" s="6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  <c r="IW1239" s="8"/>
      <c r="IX1239" s="8"/>
      <c r="IY1239" s="8"/>
      <c r="IZ1239" s="8"/>
      <c r="JA1239" s="8"/>
      <c r="JB1239" s="8"/>
      <c r="JC1239" s="8"/>
      <c r="JD1239" s="8"/>
      <c r="JE1239" s="8"/>
      <c r="JF1239" s="8"/>
      <c r="JG1239" s="8"/>
      <c r="JH1239" s="8"/>
      <c r="JI1239" s="8"/>
      <c r="JJ1239" s="8"/>
      <c r="JK1239" s="8"/>
      <c r="JL1239" s="8"/>
      <c r="JM1239" s="8"/>
      <c r="JN1239" s="8"/>
      <c r="JO1239" s="8"/>
      <c r="JP1239" s="8"/>
      <c r="JQ1239" s="8"/>
      <c r="JR1239" s="8"/>
      <c r="JS1239" s="8"/>
      <c r="JT1239" s="8"/>
      <c r="JU1239" s="8"/>
      <c r="JV1239" s="8"/>
      <c r="JW1239" s="8"/>
      <c r="JX1239" s="8"/>
      <c r="JY1239" s="8"/>
      <c r="JZ1239" s="8"/>
      <c r="KA1239" s="8"/>
      <c r="KB1239" s="8"/>
      <c r="KC1239" s="8"/>
      <c r="KD1239" s="8"/>
      <c r="KE1239" s="8"/>
      <c r="KF1239" s="8"/>
      <c r="KG1239" s="8"/>
      <c r="KH1239" s="8"/>
      <c r="KI1239" s="8"/>
      <c r="KJ1239" s="8"/>
      <c r="KK1239" s="8"/>
      <c r="KL1239" s="8"/>
      <c r="KM1239" s="8"/>
      <c r="KN1239" s="8"/>
      <c r="KO1239" s="8"/>
      <c r="KP1239" s="8"/>
      <c r="KQ1239" s="8"/>
      <c r="KR1239" s="8"/>
      <c r="KS1239" s="8"/>
      <c r="KT1239" s="8"/>
      <c r="KU1239" s="8"/>
      <c r="KV1239" s="8"/>
      <c r="KW1239" s="8"/>
      <c r="KX1239" s="8"/>
      <c r="KY1239" s="8"/>
      <c r="KZ1239" s="8"/>
      <c r="LA1239" s="8"/>
      <c r="LB1239" s="8"/>
      <c r="LC1239" s="8"/>
      <c r="LD1239" s="8"/>
      <c r="LE1239" s="8"/>
      <c r="LF1239" s="8"/>
      <c r="LG1239" s="8"/>
      <c r="LH1239" s="8"/>
      <c r="LI1239" s="8"/>
      <c r="LJ1239" s="8"/>
      <c r="LK1239" s="8"/>
      <c r="LL1239" s="8"/>
      <c r="LM1239" s="8"/>
      <c r="LN1239" s="8"/>
      <c r="LO1239" s="8"/>
      <c r="LP1239" s="8"/>
      <c r="LQ1239" s="8"/>
      <c r="LR1239" s="8"/>
      <c r="LS1239" s="8"/>
      <c r="LT1239" s="8"/>
      <c r="LU1239" s="8"/>
      <c r="LV1239" s="8"/>
      <c r="LW1239" s="8"/>
      <c r="LX1239" s="8"/>
      <c r="LY1239" s="8"/>
      <c r="LZ1239" s="8"/>
      <c r="MA1239" s="8"/>
      <c r="MB1239" s="8"/>
      <c r="MC1239" s="8"/>
      <c r="MD1239" s="8"/>
      <c r="ME1239" s="8"/>
      <c r="MF1239" s="8"/>
      <c r="MG1239" s="8"/>
      <c r="MH1239" s="8"/>
      <c r="MI1239" s="8"/>
      <c r="MJ1239" s="8"/>
      <c r="MK1239" s="8"/>
      <c r="ML1239" s="8"/>
      <c r="MM1239" s="8"/>
      <c r="MN1239" s="8"/>
      <c r="MO1239" s="8"/>
      <c r="MP1239" s="8"/>
      <c r="MQ1239" s="8"/>
      <c r="MR1239" s="8"/>
      <c r="MS1239" s="8"/>
      <c r="MT1239" s="8"/>
      <c r="MU1239" s="8"/>
      <c r="MV1239" s="8"/>
      <c r="MW1239" s="8"/>
      <c r="MX1239" s="8"/>
      <c r="MY1239" s="8"/>
      <c r="MZ1239" s="8"/>
      <c r="NA1239" s="8"/>
      <c r="NB1239" s="8"/>
      <c r="NC1239" s="8"/>
      <c r="ND1239" s="8"/>
      <c r="NE1239" s="8"/>
      <c r="NF1239" s="8"/>
      <c r="NG1239" s="8"/>
      <c r="NH1239" s="8"/>
      <c r="NI1239" s="8"/>
      <c r="NJ1239" s="8"/>
      <c r="NK1239" s="8"/>
      <c r="NL1239" s="8"/>
      <c r="NM1239" s="8"/>
      <c r="NN1239" s="8"/>
      <c r="NO1239" s="8"/>
      <c r="NP1239" s="8"/>
      <c r="NQ1239" s="8"/>
      <c r="NR1239" s="8"/>
      <c r="NS1239" s="8"/>
      <c r="NT1239" s="8"/>
      <c r="NU1239" s="8"/>
      <c r="NV1239" s="8"/>
      <c r="NW1239" s="8"/>
      <c r="NX1239" s="8"/>
      <c r="NY1239" s="8"/>
      <c r="NZ1239" s="8"/>
      <c r="OA1239" s="8"/>
      <c r="OB1239" s="8"/>
      <c r="OC1239" s="8"/>
      <c r="OD1239" s="8"/>
      <c r="OE1239" s="8"/>
      <c r="OF1239" s="8"/>
      <c r="OG1239" s="8"/>
      <c r="OH1239" s="8"/>
      <c r="OI1239" s="8"/>
      <c r="OJ1239" s="8"/>
      <c r="OK1239" s="8"/>
      <c r="OL1239" s="8"/>
      <c r="OM1239" s="8"/>
      <c r="ON1239" s="8"/>
      <c r="OO1239" s="8"/>
      <c r="OP1239" s="8"/>
      <c r="OQ1239" s="8"/>
      <c r="OR1239" s="8"/>
      <c r="OS1239" s="8"/>
      <c r="OT1239" s="8"/>
      <c r="OU1239" s="8"/>
      <c r="OV1239" s="8"/>
      <c r="OW1239" s="8"/>
      <c r="OX1239" s="8"/>
      <c r="OY1239" s="8"/>
      <c r="OZ1239" s="8"/>
      <c r="PA1239" s="8"/>
      <c r="PB1239" s="8"/>
      <c r="PC1239" s="8"/>
      <c r="PD1239" s="8"/>
      <c r="PE1239" s="8"/>
      <c r="PF1239" s="8"/>
      <c r="PG1239" s="8"/>
      <c r="PH1239" s="8"/>
      <c r="PI1239" s="8"/>
      <c r="PJ1239" s="8"/>
      <c r="PK1239" s="8"/>
      <c r="PL1239" s="8"/>
      <c r="PM1239" s="8"/>
      <c r="PN1239" s="8"/>
      <c r="PO1239" s="8"/>
      <c r="PP1239" s="8"/>
      <c r="PQ1239" s="8"/>
      <c r="PR1239" s="8"/>
      <c r="PS1239" s="8"/>
      <c r="PT1239" s="8"/>
      <c r="PU1239" s="8"/>
      <c r="PV1239" s="8"/>
      <c r="PW1239" s="8"/>
      <c r="PX1239" s="8"/>
      <c r="PY1239" s="8"/>
      <c r="PZ1239" s="8"/>
      <c r="QA1239" s="8"/>
      <c r="QB1239" s="8"/>
      <c r="QC1239" s="8"/>
      <c r="QD1239" s="8"/>
      <c r="QE1239" s="8"/>
      <c r="QF1239" s="8"/>
      <c r="QG1239" s="8"/>
      <c r="QH1239" s="8"/>
      <c r="QI1239" s="8"/>
      <c r="QJ1239" s="8"/>
      <c r="QK1239" s="8"/>
      <c r="QL1239" s="8"/>
      <c r="QM1239" s="8"/>
      <c r="QN1239" s="8"/>
      <c r="QO1239" s="8"/>
      <c r="QP1239" s="8"/>
      <c r="QQ1239" s="8"/>
      <c r="QR1239" s="8"/>
      <c r="QS1239" s="8"/>
      <c r="QT1239" s="8"/>
      <c r="QU1239" s="8"/>
      <c r="QV1239" s="8"/>
      <c r="QW1239" s="8"/>
      <c r="QX1239" s="8"/>
      <c r="QY1239" s="8"/>
      <c r="QZ1239" s="8"/>
      <c r="RA1239" s="8"/>
      <c r="RB1239" s="8"/>
      <c r="RC1239" s="8"/>
      <c r="RD1239" s="8"/>
      <c r="RE1239" s="8"/>
      <c r="RF1239" s="8"/>
      <c r="RG1239" s="8"/>
      <c r="RH1239" s="8"/>
      <c r="RI1239" s="8"/>
      <c r="RJ1239" s="8"/>
      <c r="RK1239" s="8"/>
      <c r="RL1239" s="8"/>
      <c r="RM1239" s="8"/>
      <c r="RN1239" s="8"/>
      <c r="RO1239" s="8"/>
      <c r="RP1239" s="8"/>
      <c r="RQ1239" s="8"/>
      <c r="RR1239" s="8"/>
      <c r="RS1239" s="8"/>
      <c r="RT1239" s="8"/>
      <c r="RU1239" s="8"/>
      <c r="RV1239" s="8"/>
      <c r="RW1239" s="8"/>
      <c r="RX1239" s="8"/>
      <c r="RY1239" s="8"/>
      <c r="RZ1239" s="8"/>
      <c r="SA1239" s="8"/>
      <c r="SB1239" s="8"/>
      <c r="SC1239" s="8"/>
      <c r="SD1239" s="8"/>
      <c r="SE1239" s="8"/>
      <c r="SF1239" s="8"/>
      <c r="SG1239" s="8"/>
      <c r="SH1239" s="8"/>
      <c r="SI1239" s="8"/>
      <c r="SJ1239" s="8"/>
      <c r="SK1239" s="8"/>
      <c r="SL1239" s="8"/>
      <c r="SM1239" s="8"/>
      <c r="SN1239" s="8"/>
      <c r="SO1239" s="8"/>
      <c r="SP1239" s="8"/>
      <c r="SQ1239" s="8"/>
      <c r="SR1239" s="8"/>
      <c r="SS1239" s="8"/>
      <c r="ST1239" s="8"/>
      <c r="SU1239" s="8"/>
      <c r="SV1239" s="8"/>
      <c r="SW1239" s="8"/>
      <c r="SX1239" s="8"/>
      <c r="SY1239" s="8"/>
      <c r="SZ1239" s="8"/>
      <c r="TA1239" s="8"/>
      <c r="TB1239" s="8"/>
      <c r="TC1239" s="8"/>
      <c r="TD1239" s="8"/>
      <c r="TE1239" s="8"/>
      <c r="TF1239" s="8"/>
      <c r="TG1239" s="8"/>
      <c r="TH1239" s="8"/>
      <c r="TI1239" s="8"/>
      <c r="TJ1239" s="8"/>
      <c r="TK1239" s="8"/>
      <c r="TL1239" s="8"/>
      <c r="TM1239" s="8"/>
      <c r="TN1239" s="8"/>
      <c r="TO1239" s="8"/>
      <c r="TP1239" s="8"/>
      <c r="TQ1239" s="8"/>
      <c r="TR1239" s="8"/>
      <c r="TS1239" s="8"/>
      <c r="TT1239" s="8"/>
      <c r="TU1239" s="8"/>
      <c r="TV1239" s="8"/>
      <c r="TW1239" s="8"/>
      <c r="TX1239" s="8"/>
      <c r="TY1239" s="8"/>
      <c r="TZ1239" s="8"/>
      <c r="UA1239" s="8"/>
      <c r="UB1239" s="8"/>
      <c r="UC1239" s="8"/>
      <c r="UD1239" s="8"/>
      <c r="UE1239" s="8"/>
      <c r="UF1239" s="8"/>
      <c r="UG1239" s="8"/>
      <c r="UH1239" s="8"/>
      <c r="UI1239" s="8"/>
      <c r="UJ1239" s="8"/>
      <c r="UK1239" s="8"/>
      <c r="UL1239" s="8"/>
      <c r="UM1239" s="8"/>
      <c r="UN1239" s="8"/>
      <c r="UO1239" s="8"/>
      <c r="UP1239" s="8"/>
      <c r="UQ1239" s="8"/>
      <c r="UR1239" s="8"/>
      <c r="US1239" s="8"/>
      <c r="UT1239" s="8"/>
      <c r="UU1239" s="8"/>
      <c r="UV1239" s="8"/>
      <c r="UW1239" s="8"/>
      <c r="UX1239" s="8"/>
      <c r="UY1239" s="8"/>
      <c r="UZ1239" s="8"/>
      <c r="VA1239" s="8"/>
      <c r="VB1239" s="8"/>
      <c r="VC1239" s="8"/>
      <c r="VD1239" s="8"/>
      <c r="VE1239" s="8"/>
      <c r="VF1239" s="8"/>
    </row>
    <row r="1240" spans="1:578" s="77" customFormat="1" ht="15">
      <c r="A1240" s="52"/>
      <c r="B1240" s="54"/>
      <c r="C1240" s="54"/>
      <c r="D1240" s="54"/>
      <c r="E1240" s="54"/>
      <c r="F1240" s="54"/>
      <c r="G1240" s="55"/>
      <c r="H1240" s="54"/>
      <c r="I1240" s="56"/>
      <c r="J1240" s="76"/>
      <c r="K1240" s="76"/>
      <c r="L1240" s="54"/>
      <c r="M1240" s="54"/>
      <c r="N1240" s="54"/>
      <c r="O1240" s="4"/>
      <c r="P1240" s="60"/>
      <c r="Q1240" s="54"/>
      <c r="R1240" s="54"/>
      <c r="S1240" s="57"/>
      <c r="T1240" s="57"/>
      <c r="U1240" s="57"/>
      <c r="V1240" s="57"/>
      <c r="W1240" s="57"/>
      <c r="X1240" s="57"/>
      <c r="Y1240" s="57"/>
      <c r="Z1240" s="57"/>
      <c r="AA1240" s="57"/>
      <c r="AB1240" s="62"/>
      <c r="AC1240" s="57"/>
      <c r="AD1240" s="57"/>
      <c r="AE1240" s="57"/>
      <c r="AF1240" s="57"/>
      <c r="AG1240" s="57"/>
      <c r="AH1240" s="57"/>
      <c r="AI1240" s="6"/>
      <c r="AJ1240" s="6"/>
      <c r="AK1240" s="6"/>
      <c r="AL1240" s="6"/>
      <c r="AM1240" s="6"/>
      <c r="AN1240" s="6"/>
      <c r="AO1240" s="6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  <c r="IW1240" s="8"/>
      <c r="IX1240" s="8"/>
      <c r="IY1240" s="8"/>
      <c r="IZ1240" s="8"/>
      <c r="JA1240" s="8"/>
      <c r="JB1240" s="8"/>
      <c r="JC1240" s="8"/>
      <c r="JD1240" s="8"/>
      <c r="JE1240" s="8"/>
      <c r="JF1240" s="8"/>
      <c r="JG1240" s="8"/>
      <c r="JH1240" s="8"/>
      <c r="JI1240" s="8"/>
      <c r="JJ1240" s="8"/>
      <c r="JK1240" s="8"/>
      <c r="JL1240" s="8"/>
      <c r="JM1240" s="8"/>
      <c r="JN1240" s="8"/>
      <c r="JO1240" s="8"/>
      <c r="JP1240" s="8"/>
      <c r="JQ1240" s="8"/>
      <c r="JR1240" s="8"/>
      <c r="JS1240" s="8"/>
      <c r="JT1240" s="8"/>
      <c r="JU1240" s="8"/>
      <c r="JV1240" s="8"/>
      <c r="JW1240" s="8"/>
      <c r="JX1240" s="8"/>
      <c r="JY1240" s="8"/>
      <c r="JZ1240" s="8"/>
      <c r="KA1240" s="8"/>
      <c r="KB1240" s="8"/>
      <c r="KC1240" s="8"/>
      <c r="KD1240" s="8"/>
      <c r="KE1240" s="8"/>
      <c r="KF1240" s="8"/>
      <c r="KG1240" s="8"/>
      <c r="KH1240" s="8"/>
      <c r="KI1240" s="8"/>
      <c r="KJ1240" s="8"/>
      <c r="KK1240" s="8"/>
      <c r="KL1240" s="8"/>
      <c r="KM1240" s="8"/>
      <c r="KN1240" s="8"/>
      <c r="KO1240" s="8"/>
      <c r="KP1240" s="8"/>
      <c r="KQ1240" s="8"/>
      <c r="KR1240" s="8"/>
      <c r="KS1240" s="8"/>
      <c r="KT1240" s="8"/>
      <c r="KU1240" s="8"/>
      <c r="KV1240" s="8"/>
      <c r="KW1240" s="8"/>
      <c r="KX1240" s="8"/>
      <c r="KY1240" s="8"/>
      <c r="KZ1240" s="8"/>
      <c r="LA1240" s="8"/>
      <c r="LB1240" s="8"/>
      <c r="LC1240" s="8"/>
      <c r="LD1240" s="8"/>
      <c r="LE1240" s="8"/>
      <c r="LF1240" s="8"/>
      <c r="LG1240" s="8"/>
      <c r="LH1240" s="8"/>
      <c r="LI1240" s="8"/>
      <c r="LJ1240" s="8"/>
      <c r="LK1240" s="8"/>
      <c r="LL1240" s="8"/>
      <c r="LM1240" s="8"/>
      <c r="LN1240" s="8"/>
      <c r="LO1240" s="8"/>
      <c r="LP1240" s="8"/>
      <c r="LQ1240" s="8"/>
      <c r="LR1240" s="8"/>
      <c r="LS1240" s="8"/>
      <c r="LT1240" s="8"/>
      <c r="LU1240" s="8"/>
      <c r="LV1240" s="8"/>
      <c r="LW1240" s="8"/>
      <c r="LX1240" s="8"/>
      <c r="LY1240" s="8"/>
      <c r="LZ1240" s="8"/>
      <c r="MA1240" s="8"/>
      <c r="MB1240" s="8"/>
      <c r="MC1240" s="8"/>
      <c r="MD1240" s="8"/>
      <c r="ME1240" s="8"/>
      <c r="MF1240" s="8"/>
      <c r="MG1240" s="8"/>
      <c r="MH1240" s="8"/>
      <c r="MI1240" s="8"/>
      <c r="MJ1240" s="8"/>
      <c r="MK1240" s="8"/>
      <c r="ML1240" s="8"/>
      <c r="MM1240" s="8"/>
      <c r="MN1240" s="8"/>
      <c r="MO1240" s="8"/>
      <c r="MP1240" s="8"/>
      <c r="MQ1240" s="8"/>
      <c r="MR1240" s="8"/>
      <c r="MS1240" s="8"/>
      <c r="MT1240" s="8"/>
      <c r="MU1240" s="8"/>
      <c r="MV1240" s="8"/>
      <c r="MW1240" s="8"/>
      <c r="MX1240" s="8"/>
      <c r="MY1240" s="8"/>
      <c r="MZ1240" s="8"/>
      <c r="NA1240" s="8"/>
      <c r="NB1240" s="8"/>
      <c r="NC1240" s="8"/>
      <c r="ND1240" s="8"/>
      <c r="NE1240" s="8"/>
      <c r="NF1240" s="8"/>
      <c r="NG1240" s="8"/>
      <c r="NH1240" s="8"/>
      <c r="NI1240" s="8"/>
      <c r="NJ1240" s="8"/>
      <c r="NK1240" s="8"/>
      <c r="NL1240" s="8"/>
      <c r="NM1240" s="8"/>
      <c r="NN1240" s="8"/>
      <c r="NO1240" s="8"/>
      <c r="NP1240" s="8"/>
      <c r="NQ1240" s="8"/>
      <c r="NR1240" s="8"/>
      <c r="NS1240" s="8"/>
      <c r="NT1240" s="8"/>
      <c r="NU1240" s="8"/>
      <c r="NV1240" s="8"/>
      <c r="NW1240" s="8"/>
      <c r="NX1240" s="8"/>
      <c r="NY1240" s="8"/>
      <c r="NZ1240" s="8"/>
      <c r="OA1240" s="8"/>
      <c r="OB1240" s="8"/>
      <c r="OC1240" s="8"/>
      <c r="OD1240" s="8"/>
      <c r="OE1240" s="8"/>
      <c r="OF1240" s="8"/>
      <c r="OG1240" s="8"/>
      <c r="OH1240" s="8"/>
      <c r="OI1240" s="8"/>
      <c r="OJ1240" s="8"/>
      <c r="OK1240" s="8"/>
      <c r="OL1240" s="8"/>
      <c r="OM1240" s="8"/>
      <c r="ON1240" s="8"/>
      <c r="OO1240" s="8"/>
      <c r="OP1240" s="8"/>
      <c r="OQ1240" s="8"/>
      <c r="OR1240" s="8"/>
      <c r="OS1240" s="8"/>
      <c r="OT1240" s="8"/>
      <c r="OU1240" s="8"/>
      <c r="OV1240" s="8"/>
      <c r="OW1240" s="8"/>
      <c r="OX1240" s="8"/>
      <c r="OY1240" s="8"/>
      <c r="OZ1240" s="8"/>
      <c r="PA1240" s="8"/>
      <c r="PB1240" s="8"/>
      <c r="PC1240" s="8"/>
      <c r="PD1240" s="8"/>
      <c r="PE1240" s="8"/>
      <c r="PF1240" s="8"/>
      <c r="PG1240" s="8"/>
      <c r="PH1240" s="8"/>
      <c r="PI1240" s="8"/>
      <c r="PJ1240" s="8"/>
      <c r="PK1240" s="8"/>
      <c r="PL1240" s="8"/>
      <c r="PM1240" s="8"/>
      <c r="PN1240" s="8"/>
      <c r="PO1240" s="8"/>
      <c r="PP1240" s="8"/>
      <c r="PQ1240" s="8"/>
      <c r="PR1240" s="8"/>
      <c r="PS1240" s="8"/>
      <c r="PT1240" s="8"/>
      <c r="PU1240" s="8"/>
      <c r="PV1240" s="8"/>
      <c r="PW1240" s="8"/>
      <c r="PX1240" s="8"/>
      <c r="PY1240" s="8"/>
      <c r="PZ1240" s="8"/>
      <c r="QA1240" s="8"/>
      <c r="QB1240" s="8"/>
      <c r="QC1240" s="8"/>
      <c r="QD1240" s="8"/>
      <c r="QE1240" s="8"/>
      <c r="QF1240" s="8"/>
      <c r="QG1240" s="8"/>
      <c r="QH1240" s="8"/>
      <c r="QI1240" s="8"/>
      <c r="QJ1240" s="8"/>
      <c r="QK1240" s="8"/>
      <c r="QL1240" s="8"/>
      <c r="QM1240" s="8"/>
      <c r="QN1240" s="8"/>
      <c r="QO1240" s="8"/>
      <c r="QP1240" s="8"/>
      <c r="QQ1240" s="8"/>
      <c r="QR1240" s="8"/>
      <c r="QS1240" s="8"/>
      <c r="QT1240" s="8"/>
      <c r="QU1240" s="8"/>
      <c r="QV1240" s="8"/>
      <c r="QW1240" s="8"/>
      <c r="QX1240" s="8"/>
      <c r="QY1240" s="8"/>
      <c r="QZ1240" s="8"/>
      <c r="RA1240" s="8"/>
      <c r="RB1240" s="8"/>
      <c r="RC1240" s="8"/>
      <c r="RD1240" s="8"/>
      <c r="RE1240" s="8"/>
      <c r="RF1240" s="8"/>
      <c r="RG1240" s="8"/>
      <c r="RH1240" s="8"/>
      <c r="RI1240" s="8"/>
      <c r="RJ1240" s="8"/>
      <c r="RK1240" s="8"/>
      <c r="RL1240" s="8"/>
      <c r="RM1240" s="8"/>
      <c r="RN1240" s="8"/>
      <c r="RO1240" s="8"/>
      <c r="RP1240" s="8"/>
      <c r="RQ1240" s="8"/>
      <c r="RR1240" s="8"/>
      <c r="RS1240" s="8"/>
      <c r="RT1240" s="8"/>
      <c r="RU1240" s="8"/>
      <c r="RV1240" s="8"/>
      <c r="RW1240" s="8"/>
      <c r="RX1240" s="8"/>
      <c r="RY1240" s="8"/>
      <c r="RZ1240" s="8"/>
      <c r="SA1240" s="8"/>
      <c r="SB1240" s="8"/>
      <c r="SC1240" s="8"/>
      <c r="SD1240" s="8"/>
      <c r="SE1240" s="8"/>
      <c r="SF1240" s="8"/>
      <c r="SG1240" s="8"/>
      <c r="SH1240" s="8"/>
      <c r="SI1240" s="8"/>
      <c r="SJ1240" s="8"/>
      <c r="SK1240" s="8"/>
      <c r="SL1240" s="8"/>
      <c r="SM1240" s="8"/>
      <c r="SN1240" s="8"/>
      <c r="SO1240" s="8"/>
      <c r="SP1240" s="8"/>
      <c r="SQ1240" s="8"/>
      <c r="SR1240" s="8"/>
      <c r="SS1240" s="8"/>
      <c r="ST1240" s="8"/>
      <c r="SU1240" s="8"/>
      <c r="SV1240" s="8"/>
      <c r="SW1240" s="8"/>
      <c r="SX1240" s="8"/>
      <c r="SY1240" s="8"/>
      <c r="SZ1240" s="8"/>
      <c r="TA1240" s="8"/>
      <c r="TB1240" s="8"/>
      <c r="TC1240" s="8"/>
      <c r="TD1240" s="8"/>
      <c r="TE1240" s="8"/>
      <c r="TF1240" s="8"/>
      <c r="TG1240" s="8"/>
      <c r="TH1240" s="8"/>
      <c r="TI1240" s="8"/>
      <c r="TJ1240" s="8"/>
      <c r="TK1240" s="8"/>
      <c r="TL1240" s="8"/>
      <c r="TM1240" s="8"/>
      <c r="TN1240" s="8"/>
      <c r="TO1240" s="8"/>
      <c r="TP1240" s="8"/>
      <c r="TQ1240" s="8"/>
      <c r="TR1240" s="8"/>
      <c r="TS1240" s="8"/>
      <c r="TT1240" s="8"/>
      <c r="TU1240" s="8"/>
      <c r="TV1240" s="8"/>
      <c r="TW1240" s="8"/>
      <c r="TX1240" s="8"/>
      <c r="TY1240" s="8"/>
      <c r="TZ1240" s="8"/>
      <c r="UA1240" s="8"/>
      <c r="UB1240" s="8"/>
      <c r="UC1240" s="8"/>
      <c r="UD1240" s="8"/>
      <c r="UE1240" s="8"/>
      <c r="UF1240" s="8"/>
      <c r="UG1240" s="8"/>
      <c r="UH1240" s="8"/>
      <c r="UI1240" s="8"/>
      <c r="UJ1240" s="8"/>
      <c r="UK1240" s="8"/>
      <c r="UL1240" s="8"/>
      <c r="UM1240" s="8"/>
      <c r="UN1240" s="8"/>
      <c r="UO1240" s="8"/>
      <c r="UP1240" s="8"/>
      <c r="UQ1240" s="8"/>
      <c r="UR1240" s="8"/>
      <c r="US1240" s="8"/>
      <c r="UT1240" s="8"/>
      <c r="UU1240" s="8"/>
      <c r="UV1240" s="8"/>
      <c r="UW1240" s="8"/>
      <c r="UX1240" s="8"/>
      <c r="UY1240" s="8"/>
      <c r="UZ1240" s="8"/>
      <c r="VA1240" s="8"/>
      <c r="VB1240" s="8"/>
      <c r="VC1240" s="8"/>
      <c r="VD1240" s="8"/>
      <c r="VE1240" s="8"/>
      <c r="VF1240" s="8"/>
    </row>
    <row r="1241" spans="1:578" s="77" customFormat="1" ht="15">
      <c r="A1241" s="52"/>
      <c r="B1241" s="54"/>
      <c r="C1241" s="54"/>
      <c r="D1241" s="54"/>
      <c r="E1241" s="54"/>
      <c r="F1241" s="54"/>
      <c r="G1241" s="55"/>
      <c r="H1241" s="54"/>
      <c r="I1241" s="56"/>
      <c r="J1241" s="76"/>
      <c r="K1241" s="76"/>
      <c r="L1241" s="54"/>
      <c r="M1241" s="54"/>
      <c r="N1241" s="54"/>
      <c r="O1241" s="4"/>
      <c r="P1241" s="60"/>
      <c r="Q1241" s="54"/>
      <c r="R1241" s="54"/>
      <c r="S1241" s="57"/>
      <c r="T1241" s="57"/>
      <c r="U1241" s="57"/>
      <c r="V1241" s="57"/>
      <c r="W1241" s="57"/>
      <c r="X1241" s="57"/>
      <c r="Y1241" s="57"/>
      <c r="Z1241" s="57"/>
      <c r="AA1241" s="57"/>
      <c r="AB1241" s="62"/>
      <c r="AC1241" s="57"/>
      <c r="AD1241" s="57"/>
      <c r="AE1241" s="57"/>
      <c r="AF1241" s="57"/>
      <c r="AG1241" s="57"/>
      <c r="AH1241" s="57"/>
      <c r="AI1241" s="6"/>
      <c r="AJ1241" s="6"/>
      <c r="AK1241" s="6"/>
      <c r="AL1241" s="6"/>
      <c r="AM1241" s="6"/>
      <c r="AN1241" s="6"/>
      <c r="AO1241" s="6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  <c r="IW1241" s="8"/>
      <c r="IX1241" s="8"/>
      <c r="IY1241" s="8"/>
      <c r="IZ1241" s="8"/>
      <c r="JA1241" s="8"/>
      <c r="JB1241" s="8"/>
      <c r="JC1241" s="8"/>
      <c r="JD1241" s="8"/>
      <c r="JE1241" s="8"/>
      <c r="JF1241" s="8"/>
      <c r="JG1241" s="8"/>
      <c r="JH1241" s="8"/>
      <c r="JI1241" s="8"/>
      <c r="JJ1241" s="8"/>
      <c r="JK1241" s="8"/>
      <c r="JL1241" s="8"/>
      <c r="JM1241" s="8"/>
      <c r="JN1241" s="8"/>
      <c r="JO1241" s="8"/>
      <c r="JP1241" s="8"/>
      <c r="JQ1241" s="8"/>
      <c r="JR1241" s="8"/>
      <c r="JS1241" s="8"/>
      <c r="JT1241" s="8"/>
      <c r="JU1241" s="8"/>
      <c r="JV1241" s="8"/>
      <c r="JW1241" s="8"/>
      <c r="JX1241" s="8"/>
      <c r="JY1241" s="8"/>
      <c r="JZ1241" s="8"/>
      <c r="KA1241" s="8"/>
      <c r="KB1241" s="8"/>
      <c r="KC1241" s="8"/>
      <c r="KD1241" s="8"/>
      <c r="KE1241" s="8"/>
      <c r="KF1241" s="8"/>
      <c r="KG1241" s="8"/>
      <c r="KH1241" s="8"/>
      <c r="KI1241" s="8"/>
      <c r="KJ1241" s="8"/>
      <c r="KK1241" s="8"/>
      <c r="KL1241" s="8"/>
      <c r="KM1241" s="8"/>
      <c r="KN1241" s="8"/>
      <c r="KO1241" s="8"/>
      <c r="KP1241" s="8"/>
      <c r="KQ1241" s="8"/>
      <c r="KR1241" s="8"/>
      <c r="KS1241" s="8"/>
      <c r="KT1241" s="8"/>
      <c r="KU1241" s="8"/>
      <c r="KV1241" s="8"/>
      <c r="KW1241" s="8"/>
      <c r="KX1241" s="8"/>
      <c r="KY1241" s="8"/>
      <c r="KZ1241" s="8"/>
      <c r="LA1241" s="8"/>
      <c r="LB1241" s="8"/>
      <c r="LC1241" s="8"/>
      <c r="LD1241" s="8"/>
      <c r="LE1241" s="8"/>
      <c r="LF1241" s="8"/>
      <c r="LG1241" s="8"/>
      <c r="LH1241" s="8"/>
      <c r="LI1241" s="8"/>
      <c r="LJ1241" s="8"/>
      <c r="LK1241" s="8"/>
      <c r="LL1241" s="8"/>
      <c r="LM1241" s="8"/>
      <c r="LN1241" s="8"/>
      <c r="LO1241" s="8"/>
      <c r="LP1241" s="8"/>
      <c r="LQ1241" s="8"/>
      <c r="LR1241" s="8"/>
      <c r="LS1241" s="8"/>
      <c r="LT1241" s="8"/>
      <c r="LU1241" s="8"/>
      <c r="LV1241" s="8"/>
      <c r="LW1241" s="8"/>
      <c r="LX1241" s="8"/>
      <c r="LY1241" s="8"/>
      <c r="LZ1241" s="8"/>
      <c r="MA1241" s="8"/>
      <c r="MB1241" s="8"/>
      <c r="MC1241" s="8"/>
      <c r="MD1241" s="8"/>
      <c r="ME1241" s="8"/>
      <c r="MF1241" s="8"/>
      <c r="MG1241" s="8"/>
      <c r="MH1241" s="8"/>
      <c r="MI1241" s="8"/>
      <c r="MJ1241" s="8"/>
      <c r="MK1241" s="8"/>
      <c r="ML1241" s="8"/>
      <c r="MM1241" s="8"/>
      <c r="MN1241" s="8"/>
      <c r="MO1241" s="8"/>
      <c r="MP1241" s="8"/>
      <c r="MQ1241" s="8"/>
      <c r="MR1241" s="8"/>
      <c r="MS1241" s="8"/>
      <c r="MT1241" s="8"/>
      <c r="MU1241" s="8"/>
      <c r="MV1241" s="8"/>
      <c r="MW1241" s="8"/>
      <c r="MX1241" s="8"/>
      <c r="MY1241" s="8"/>
      <c r="MZ1241" s="8"/>
      <c r="NA1241" s="8"/>
      <c r="NB1241" s="8"/>
      <c r="NC1241" s="8"/>
      <c r="ND1241" s="8"/>
      <c r="NE1241" s="8"/>
      <c r="NF1241" s="8"/>
      <c r="NG1241" s="8"/>
      <c r="NH1241" s="8"/>
      <c r="NI1241" s="8"/>
      <c r="NJ1241" s="8"/>
      <c r="NK1241" s="8"/>
      <c r="NL1241" s="8"/>
      <c r="NM1241" s="8"/>
      <c r="NN1241" s="8"/>
      <c r="NO1241" s="8"/>
      <c r="NP1241" s="8"/>
      <c r="NQ1241" s="8"/>
      <c r="NR1241" s="8"/>
      <c r="NS1241" s="8"/>
      <c r="NT1241" s="8"/>
      <c r="NU1241" s="8"/>
      <c r="NV1241" s="8"/>
      <c r="NW1241" s="8"/>
      <c r="NX1241" s="8"/>
      <c r="NY1241" s="8"/>
      <c r="NZ1241" s="8"/>
      <c r="OA1241" s="8"/>
      <c r="OB1241" s="8"/>
      <c r="OC1241" s="8"/>
      <c r="OD1241" s="8"/>
      <c r="OE1241" s="8"/>
      <c r="OF1241" s="8"/>
      <c r="OG1241" s="8"/>
      <c r="OH1241" s="8"/>
      <c r="OI1241" s="8"/>
      <c r="OJ1241" s="8"/>
      <c r="OK1241" s="8"/>
      <c r="OL1241" s="8"/>
      <c r="OM1241" s="8"/>
      <c r="ON1241" s="8"/>
      <c r="OO1241" s="8"/>
      <c r="OP1241" s="8"/>
      <c r="OQ1241" s="8"/>
      <c r="OR1241" s="8"/>
      <c r="OS1241" s="8"/>
      <c r="OT1241" s="8"/>
      <c r="OU1241" s="8"/>
      <c r="OV1241" s="8"/>
      <c r="OW1241" s="8"/>
      <c r="OX1241" s="8"/>
      <c r="OY1241" s="8"/>
      <c r="OZ1241" s="8"/>
      <c r="PA1241" s="8"/>
      <c r="PB1241" s="8"/>
      <c r="PC1241" s="8"/>
      <c r="PD1241" s="8"/>
      <c r="PE1241" s="8"/>
      <c r="PF1241" s="8"/>
      <c r="PG1241" s="8"/>
      <c r="PH1241" s="8"/>
      <c r="PI1241" s="8"/>
      <c r="PJ1241" s="8"/>
      <c r="PK1241" s="8"/>
      <c r="PL1241" s="8"/>
      <c r="PM1241" s="8"/>
      <c r="PN1241" s="8"/>
      <c r="PO1241" s="8"/>
      <c r="PP1241" s="8"/>
      <c r="PQ1241" s="8"/>
      <c r="PR1241" s="8"/>
      <c r="PS1241" s="8"/>
      <c r="PT1241" s="8"/>
      <c r="PU1241" s="8"/>
      <c r="PV1241" s="8"/>
      <c r="PW1241" s="8"/>
      <c r="PX1241" s="8"/>
      <c r="PY1241" s="8"/>
      <c r="PZ1241" s="8"/>
      <c r="QA1241" s="8"/>
      <c r="QB1241" s="8"/>
      <c r="QC1241" s="8"/>
      <c r="QD1241" s="8"/>
      <c r="QE1241" s="8"/>
      <c r="QF1241" s="8"/>
      <c r="QG1241" s="8"/>
      <c r="QH1241" s="8"/>
      <c r="QI1241" s="8"/>
      <c r="QJ1241" s="8"/>
      <c r="QK1241" s="8"/>
      <c r="QL1241" s="8"/>
      <c r="QM1241" s="8"/>
      <c r="QN1241" s="8"/>
      <c r="QO1241" s="8"/>
      <c r="QP1241" s="8"/>
      <c r="QQ1241" s="8"/>
      <c r="QR1241" s="8"/>
      <c r="QS1241" s="8"/>
      <c r="QT1241" s="8"/>
      <c r="QU1241" s="8"/>
      <c r="QV1241" s="8"/>
      <c r="QW1241" s="8"/>
      <c r="QX1241" s="8"/>
      <c r="QY1241" s="8"/>
      <c r="QZ1241" s="8"/>
      <c r="RA1241" s="8"/>
      <c r="RB1241" s="8"/>
      <c r="RC1241" s="8"/>
      <c r="RD1241" s="8"/>
      <c r="RE1241" s="8"/>
      <c r="RF1241" s="8"/>
      <c r="RG1241" s="8"/>
      <c r="RH1241" s="8"/>
      <c r="RI1241" s="8"/>
      <c r="RJ1241" s="8"/>
      <c r="RK1241" s="8"/>
      <c r="RL1241" s="8"/>
      <c r="RM1241" s="8"/>
      <c r="RN1241" s="8"/>
      <c r="RO1241" s="8"/>
      <c r="RP1241" s="8"/>
      <c r="RQ1241" s="8"/>
      <c r="RR1241" s="8"/>
      <c r="RS1241" s="8"/>
      <c r="RT1241" s="8"/>
      <c r="RU1241" s="8"/>
      <c r="RV1241" s="8"/>
      <c r="RW1241" s="8"/>
      <c r="RX1241" s="8"/>
      <c r="RY1241" s="8"/>
      <c r="RZ1241" s="8"/>
      <c r="SA1241" s="8"/>
      <c r="SB1241" s="8"/>
      <c r="SC1241" s="8"/>
      <c r="SD1241" s="8"/>
      <c r="SE1241" s="8"/>
      <c r="SF1241" s="8"/>
      <c r="SG1241" s="8"/>
      <c r="SH1241" s="8"/>
      <c r="SI1241" s="8"/>
      <c r="SJ1241" s="8"/>
      <c r="SK1241" s="8"/>
      <c r="SL1241" s="8"/>
      <c r="SM1241" s="8"/>
      <c r="SN1241" s="8"/>
      <c r="SO1241" s="8"/>
      <c r="SP1241" s="8"/>
      <c r="SQ1241" s="8"/>
      <c r="SR1241" s="8"/>
      <c r="SS1241" s="8"/>
      <c r="ST1241" s="8"/>
      <c r="SU1241" s="8"/>
      <c r="SV1241" s="8"/>
      <c r="SW1241" s="8"/>
      <c r="SX1241" s="8"/>
      <c r="SY1241" s="8"/>
      <c r="SZ1241" s="8"/>
      <c r="TA1241" s="8"/>
      <c r="TB1241" s="8"/>
      <c r="TC1241" s="8"/>
      <c r="TD1241" s="8"/>
      <c r="TE1241" s="8"/>
      <c r="TF1241" s="8"/>
      <c r="TG1241" s="8"/>
      <c r="TH1241" s="8"/>
      <c r="TI1241" s="8"/>
      <c r="TJ1241" s="8"/>
      <c r="TK1241" s="8"/>
      <c r="TL1241" s="8"/>
      <c r="TM1241" s="8"/>
      <c r="TN1241" s="8"/>
      <c r="TO1241" s="8"/>
      <c r="TP1241" s="8"/>
      <c r="TQ1241" s="8"/>
      <c r="TR1241" s="8"/>
      <c r="TS1241" s="8"/>
      <c r="TT1241" s="8"/>
      <c r="TU1241" s="8"/>
      <c r="TV1241" s="8"/>
      <c r="TW1241" s="8"/>
      <c r="TX1241" s="8"/>
      <c r="TY1241" s="8"/>
      <c r="TZ1241" s="8"/>
      <c r="UA1241" s="8"/>
      <c r="UB1241" s="8"/>
      <c r="UC1241" s="8"/>
      <c r="UD1241" s="8"/>
      <c r="UE1241" s="8"/>
      <c r="UF1241" s="8"/>
      <c r="UG1241" s="8"/>
      <c r="UH1241" s="8"/>
      <c r="UI1241" s="8"/>
      <c r="UJ1241" s="8"/>
      <c r="UK1241" s="8"/>
      <c r="UL1241" s="8"/>
      <c r="UM1241" s="8"/>
      <c r="UN1241" s="8"/>
      <c r="UO1241" s="8"/>
      <c r="UP1241" s="8"/>
      <c r="UQ1241" s="8"/>
      <c r="UR1241" s="8"/>
      <c r="US1241" s="8"/>
      <c r="UT1241" s="8"/>
      <c r="UU1241" s="8"/>
      <c r="UV1241" s="8"/>
      <c r="UW1241" s="8"/>
      <c r="UX1241" s="8"/>
      <c r="UY1241" s="8"/>
      <c r="UZ1241" s="8"/>
      <c r="VA1241" s="8"/>
      <c r="VB1241" s="8"/>
      <c r="VC1241" s="8"/>
      <c r="VD1241" s="8"/>
      <c r="VE1241" s="8"/>
      <c r="VF1241" s="8"/>
    </row>
    <row r="1242" spans="1:578" s="77" customFormat="1" ht="15">
      <c r="A1242" s="52"/>
      <c r="B1242" s="54"/>
      <c r="C1242" s="54"/>
      <c r="D1242" s="54"/>
      <c r="E1242" s="54"/>
      <c r="F1242" s="54"/>
      <c r="G1242" s="55"/>
      <c r="H1242" s="54"/>
      <c r="I1242" s="56"/>
      <c r="J1242" s="76"/>
      <c r="K1242" s="76"/>
      <c r="L1242" s="54"/>
      <c r="M1242" s="54"/>
      <c r="N1242" s="54"/>
      <c r="O1242" s="4"/>
      <c r="P1242" s="60"/>
      <c r="Q1242" s="54"/>
      <c r="R1242" s="54"/>
      <c r="S1242" s="57"/>
      <c r="T1242" s="57"/>
      <c r="U1242" s="57"/>
      <c r="V1242" s="57"/>
      <c r="W1242" s="57"/>
      <c r="X1242" s="57"/>
      <c r="Y1242" s="57"/>
      <c r="Z1242" s="57"/>
      <c r="AA1242" s="57"/>
      <c r="AB1242" s="62"/>
      <c r="AC1242" s="57"/>
      <c r="AD1242" s="57"/>
      <c r="AE1242" s="57"/>
      <c r="AF1242" s="57"/>
      <c r="AG1242" s="57"/>
      <c r="AH1242" s="57"/>
      <c r="AI1242" s="6"/>
      <c r="AJ1242" s="6"/>
      <c r="AK1242" s="6"/>
      <c r="AL1242" s="6"/>
      <c r="AM1242" s="6"/>
      <c r="AN1242" s="6"/>
      <c r="AO1242" s="6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  <c r="IW1242" s="8"/>
      <c r="IX1242" s="8"/>
      <c r="IY1242" s="8"/>
      <c r="IZ1242" s="8"/>
      <c r="JA1242" s="8"/>
      <c r="JB1242" s="8"/>
      <c r="JC1242" s="8"/>
      <c r="JD1242" s="8"/>
      <c r="JE1242" s="8"/>
      <c r="JF1242" s="8"/>
      <c r="JG1242" s="8"/>
      <c r="JH1242" s="8"/>
      <c r="JI1242" s="8"/>
      <c r="JJ1242" s="8"/>
      <c r="JK1242" s="8"/>
      <c r="JL1242" s="8"/>
      <c r="JM1242" s="8"/>
      <c r="JN1242" s="8"/>
      <c r="JO1242" s="8"/>
      <c r="JP1242" s="8"/>
      <c r="JQ1242" s="8"/>
      <c r="JR1242" s="8"/>
      <c r="JS1242" s="8"/>
      <c r="JT1242" s="8"/>
      <c r="JU1242" s="8"/>
      <c r="JV1242" s="8"/>
      <c r="JW1242" s="8"/>
      <c r="JX1242" s="8"/>
      <c r="JY1242" s="8"/>
      <c r="JZ1242" s="8"/>
      <c r="KA1242" s="8"/>
      <c r="KB1242" s="8"/>
      <c r="KC1242" s="8"/>
      <c r="KD1242" s="8"/>
      <c r="KE1242" s="8"/>
      <c r="KF1242" s="8"/>
      <c r="KG1242" s="8"/>
      <c r="KH1242" s="8"/>
      <c r="KI1242" s="8"/>
      <c r="KJ1242" s="8"/>
      <c r="KK1242" s="8"/>
      <c r="KL1242" s="8"/>
      <c r="KM1242" s="8"/>
      <c r="KN1242" s="8"/>
      <c r="KO1242" s="8"/>
      <c r="KP1242" s="8"/>
      <c r="KQ1242" s="8"/>
      <c r="KR1242" s="8"/>
      <c r="KS1242" s="8"/>
      <c r="KT1242" s="8"/>
      <c r="KU1242" s="8"/>
      <c r="KV1242" s="8"/>
      <c r="KW1242" s="8"/>
      <c r="KX1242" s="8"/>
      <c r="KY1242" s="8"/>
      <c r="KZ1242" s="8"/>
      <c r="LA1242" s="8"/>
      <c r="LB1242" s="8"/>
      <c r="LC1242" s="8"/>
      <c r="LD1242" s="8"/>
      <c r="LE1242" s="8"/>
      <c r="LF1242" s="8"/>
      <c r="LG1242" s="8"/>
      <c r="LH1242" s="8"/>
      <c r="LI1242" s="8"/>
      <c r="LJ1242" s="8"/>
      <c r="LK1242" s="8"/>
      <c r="LL1242" s="8"/>
      <c r="LM1242" s="8"/>
      <c r="LN1242" s="8"/>
      <c r="LO1242" s="8"/>
      <c r="LP1242" s="8"/>
      <c r="LQ1242" s="8"/>
      <c r="LR1242" s="8"/>
      <c r="LS1242" s="8"/>
      <c r="LT1242" s="8"/>
      <c r="LU1242" s="8"/>
      <c r="LV1242" s="8"/>
      <c r="LW1242" s="8"/>
      <c r="LX1242" s="8"/>
      <c r="LY1242" s="8"/>
      <c r="LZ1242" s="8"/>
      <c r="MA1242" s="8"/>
      <c r="MB1242" s="8"/>
      <c r="MC1242" s="8"/>
      <c r="MD1242" s="8"/>
      <c r="ME1242" s="8"/>
      <c r="MF1242" s="8"/>
      <c r="MG1242" s="8"/>
      <c r="MH1242" s="8"/>
      <c r="MI1242" s="8"/>
      <c r="MJ1242" s="8"/>
      <c r="MK1242" s="8"/>
      <c r="ML1242" s="8"/>
      <c r="MM1242" s="8"/>
      <c r="MN1242" s="8"/>
      <c r="MO1242" s="8"/>
      <c r="MP1242" s="8"/>
      <c r="MQ1242" s="8"/>
      <c r="MR1242" s="8"/>
      <c r="MS1242" s="8"/>
      <c r="MT1242" s="8"/>
      <c r="MU1242" s="8"/>
      <c r="MV1242" s="8"/>
      <c r="MW1242" s="8"/>
      <c r="MX1242" s="8"/>
      <c r="MY1242" s="8"/>
      <c r="MZ1242" s="8"/>
      <c r="NA1242" s="8"/>
      <c r="NB1242" s="8"/>
      <c r="NC1242" s="8"/>
      <c r="ND1242" s="8"/>
      <c r="NE1242" s="8"/>
      <c r="NF1242" s="8"/>
      <c r="NG1242" s="8"/>
      <c r="NH1242" s="8"/>
      <c r="NI1242" s="8"/>
      <c r="NJ1242" s="8"/>
      <c r="NK1242" s="8"/>
      <c r="NL1242" s="8"/>
      <c r="NM1242" s="8"/>
      <c r="NN1242" s="8"/>
      <c r="NO1242" s="8"/>
      <c r="NP1242" s="8"/>
      <c r="NQ1242" s="8"/>
      <c r="NR1242" s="8"/>
      <c r="NS1242" s="8"/>
      <c r="NT1242" s="8"/>
      <c r="NU1242" s="8"/>
      <c r="NV1242" s="8"/>
      <c r="NW1242" s="8"/>
      <c r="NX1242" s="8"/>
      <c r="NY1242" s="8"/>
      <c r="NZ1242" s="8"/>
      <c r="OA1242" s="8"/>
      <c r="OB1242" s="8"/>
      <c r="OC1242" s="8"/>
      <c r="OD1242" s="8"/>
      <c r="OE1242" s="8"/>
      <c r="OF1242" s="8"/>
      <c r="OG1242" s="8"/>
      <c r="OH1242" s="8"/>
      <c r="OI1242" s="8"/>
      <c r="OJ1242" s="8"/>
      <c r="OK1242" s="8"/>
      <c r="OL1242" s="8"/>
      <c r="OM1242" s="8"/>
      <c r="ON1242" s="8"/>
      <c r="OO1242" s="8"/>
      <c r="OP1242" s="8"/>
      <c r="OQ1242" s="8"/>
      <c r="OR1242" s="8"/>
      <c r="OS1242" s="8"/>
      <c r="OT1242" s="8"/>
      <c r="OU1242" s="8"/>
      <c r="OV1242" s="8"/>
      <c r="OW1242" s="8"/>
      <c r="OX1242" s="8"/>
      <c r="OY1242" s="8"/>
      <c r="OZ1242" s="8"/>
      <c r="PA1242" s="8"/>
      <c r="PB1242" s="8"/>
      <c r="PC1242" s="8"/>
      <c r="PD1242" s="8"/>
      <c r="PE1242" s="8"/>
      <c r="PF1242" s="8"/>
      <c r="PG1242" s="8"/>
      <c r="PH1242" s="8"/>
      <c r="PI1242" s="8"/>
      <c r="PJ1242" s="8"/>
      <c r="PK1242" s="8"/>
      <c r="PL1242" s="8"/>
      <c r="PM1242" s="8"/>
      <c r="PN1242" s="8"/>
      <c r="PO1242" s="8"/>
      <c r="PP1242" s="8"/>
      <c r="PQ1242" s="8"/>
      <c r="PR1242" s="8"/>
      <c r="PS1242" s="8"/>
      <c r="PT1242" s="8"/>
      <c r="PU1242" s="8"/>
      <c r="PV1242" s="8"/>
      <c r="PW1242" s="8"/>
      <c r="PX1242" s="8"/>
      <c r="PY1242" s="8"/>
      <c r="PZ1242" s="8"/>
      <c r="QA1242" s="8"/>
      <c r="QB1242" s="8"/>
      <c r="QC1242" s="8"/>
      <c r="QD1242" s="8"/>
      <c r="QE1242" s="8"/>
      <c r="QF1242" s="8"/>
      <c r="QG1242" s="8"/>
      <c r="QH1242" s="8"/>
      <c r="QI1242" s="8"/>
      <c r="QJ1242" s="8"/>
      <c r="QK1242" s="8"/>
      <c r="QL1242" s="8"/>
      <c r="QM1242" s="8"/>
      <c r="QN1242" s="8"/>
      <c r="QO1242" s="8"/>
      <c r="QP1242" s="8"/>
      <c r="QQ1242" s="8"/>
      <c r="QR1242" s="8"/>
      <c r="QS1242" s="8"/>
      <c r="QT1242" s="8"/>
      <c r="QU1242" s="8"/>
      <c r="QV1242" s="8"/>
      <c r="QW1242" s="8"/>
      <c r="QX1242" s="8"/>
      <c r="QY1242" s="8"/>
      <c r="QZ1242" s="8"/>
      <c r="RA1242" s="8"/>
      <c r="RB1242" s="8"/>
      <c r="RC1242" s="8"/>
      <c r="RD1242" s="8"/>
      <c r="RE1242" s="8"/>
      <c r="RF1242" s="8"/>
      <c r="RG1242" s="8"/>
      <c r="RH1242" s="8"/>
      <c r="RI1242" s="8"/>
      <c r="RJ1242" s="8"/>
      <c r="RK1242" s="8"/>
      <c r="RL1242" s="8"/>
      <c r="RM1242" s="8"/>
      <c r="RN1242" s="8"/>
      <c r="RO1242" s="8"/>
      <c r="RP1242" s="8"/>
      <c r="RQ1242" s="8"/>
      <c r="RR1242" s="8"/>
      <c r="RS1242" s="8"/>
      <c r="RT1242" s="8"/>
      <c r="RU1242" s="8"/>
      <c r="RV1242" s="8"/>
      <c r="RW1242" s="8"/>
      <c r="RX1242" s="8"/>
      <c r="RY1242" s="8"/>
      <c r="RZ1242" s="8"/>
      <c r="SA1242" s="8"/>
      <c r="SB1242" s="8"/>
      <c r="SC1242" s="8"/>
      <c r="SD1242" s="8"/>
      <c r="SE1242" s="8"/>
      <c r="SF1242" s="8"/>
      <c r="SG1242" s="8"/>
      <c r="SH1242" s="8"/>
      <c r="SI1242" s="8"/>
      <c r="SJ1242" s="8"/>
      <c r="SK1242" s="8"/>
      <c r="SL1242" s="8"/>
      <c r="SM1242" s="8"/>
      <c r="SN1242" s="8"/>
      <c r="SO1242" s="8"/>
      <c r="SP1242" s="8"/>
      <c r="SQ1242" s="8"/>
      <c r="SR1242" s="8"/>
      <c r="SS1242" s="8"/>
      <c r="ST1242" s="8"/>
      <c r="SU1242" s="8"/>
      <c r="SV1242" s="8"/>
      <c r="SW1242" s="8"/>
      <c r="SX1242" s="8"/>
      <c r="SY1242" s="8"/>
      <c r="SZ1242" s="8"/>
      <c r="TA1242" s="8"/>
      <c r="TB1242" s="8"/>
      <c r="TC1242" s="8"/>
      <c r="TD1242" s="8"/>
      <c r="TE1242" s="8"/>
      <c r="TF1242" s="8"/>
      <c r="TG1242" s="8"/>
      <c r="TH1242" s="8"/>
      <c r="TI1242" s="8"/>
      <c r="TJ1242" s="8"/>
      <c r="TK1242" s="8"/>
      <c r="TL1242" s="8"/>
      <c r="TM1242" s="8"/>
      <c r="TN1242" s="8"/>
      <c r="TO1242" s="8"/>
      <c r="TP1242" s="8"/>
      <c r="TQ1242" s="8"/>
      <c r="TR1242" s="8"/>
      <c r="TS1242" s="8"/>
      <c r="TT1242" s="8"/>
      <c r="TU1242" s="8"/>
      <c r="TV1242" s="8"/>
      <c r="TW1242" s="8"/>
      <c r="TX1242" s="8"/>
      <c r="TY1242" s="8"/>
      <c r="TZ1242" s="8"/>
      <c r="UA1242" s="8"/>
      <c r="UB1242" s="8"/>
      <c r="UC1242" s="8"/>
      <c r="UD1242" s="8"/>
      <c r="UE1242" s="8"/>
      <c r="UF1242" s="8"/>
      <c r="UG1242" s="8"/>
      <c r="UH1242" s="8"/>
      <c r="UI1242" s="8"/>
      <c r="UJ1242" s="8"/>
      <c r="UK1242" s="8"/>
      <c r="UL1242" s="8"/>
      <c r="UM1242" s="8"/>
      <c r="UN1242" s="8"/>
      <c r="UO1242" s="8"/>
      <c r="UP1242" s="8"/>
      <c r="UQ1242" s="8"/>
      <c r="UR1242" s="8"/>
      <c r="US1242" s="8"/>
      <c r="UT1242" s="8"/>
      <c r="UU1242" s="8"/>
      <c r="UV1242" s="8"/>
      <c r="UW1242" s="8"/>
      <c r="UX1242" s="8"/>
      <c r="UY1242" s="8"/>
      <c r="UZ1242" s="8"/>
      <c r="VA1242" s="8"/>
      <c r="VB1242" s="8"/>
      <c r="VC1242" s="8"/>
      <c r="VD1242" s="8"/>
      <c r="VE1242" s="8"/>
      <c r="VF1242" s="8"/>
    </row>
    <row r="1243" spans="1:578" s="77" customFormat="1" ht="15">
      <c r="A1243" s="52"/>
      <c r="B1243" s="54"/>
      <c r="C1243" s="54"/>
      <c r="D1243" s="54"/>
      <c r="E1243" s="54"/>
      <c r="F1243" s="54"/>
      <c r="G1243" s="55"/>
      <c r="H1243" s="54"/>
      <c r="I1243" s="56"/>
      <c r="J1243" s="76"/>
      <c r="K1243" s="76"/>
      <c r="L1243" s="54"/>
      <c r="M1243" s="54"/>
      <c r="N1243" s="54"/>
      <c r="O1243" s="4"/>
      <c r="P1243" s="60"/>
      <c r="Q1243" s="54"/>
      <c r="R1243" s="54"/>
      <c r="S1243" s="57"/>
      <c r="T1243" s="57"/>
      <c r="U1243" s="57"/>
      <c r="V1243" s="57"/>
      <c r="W1243" s="57"/>
      <c r="X1243" s="57"/>
      <c r="Y1243" s="57"/>
      <c r="Z1243" s="57"/>
      <c r="AA1243" s="57"/>
      <c r="AB1243" s="62"/>
      <c r="AC1243" s="57"/>
      <c r="AD1243" s="57"/>
      <c r="AE1243" s="57"/>
      <c r="AF1243" s="57"/>
      <c r="AG1243" s="57"/>
      <c r="AH1243" s="57"/>
      <c r="AI1243" s="6"/>
      <c r="AJ1243" s="6"/>
      <c r="AK1243" s="6"/>
      <c r="AL1243" s="6"/>
      <c r="AM1243" s="6"/>
      <c r="AN1243" s="6"/>
      <c r="AO1243" s="6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  <c r="IW1243" s="8"/>
      <c r="IX1243" s="8"/>
      <c r="IY1243" s="8"/>
      <c r="IZ1243" s="8"/>
      <c r="JA1243" s="8"/>
      <c r="JB1243" s="8"/>
      <c r="JC1243" s="8"/>
      <c r="JD1243" s="8"/>
      <c r="JE1243" s="8"/>
      <c r="JF1243" s="8"/>
      <c r="JG1243" s="8"/>
      <c r="JH1243" s="8"/>
      <c r="JI1243" s="8"/>
      <c r="JJ1243" s="8"/>
      <c r="JK1243" s="8"/>
      <c r="JL1243" s="8"/>
      <c r="JM1243" s="8"/>
      <c r="JN1243" s="8"/>
      <c r="JO1243" s="8"/>
      <c r="JP1243" s="8"/>
      <c r="JQ1243" s="8"/>
      <c r="JR1243" s="8"/>
      <c r="JS1243" s="8"/>
      <c r="JT1243" s="8"/>
      <c r="JU1243" s="8"/>
      <c r="JV1243" s="8"/>
      <c r="JW1243" s="8"/>
      <c r="JX1243" s="8"/>
      <c r="JY1243" s="8"/>
      <c r="JZ1243" s="8"/>
      <c r="KA1243" s="8"/>
      <c r="KB1243" s="8"/>
      <c r="KC1243" s="8"/>
      <c r="KD1243" s="8"/>
      <c r="KE1243" s="8"/>
      <c r="KF1243" s="8"/>
      <c r="KG1243" s="8"/>
      <c r="KH1243" s="8"/>
      <c r="KI1243" s="8"/>
      <c r="KJ1243" s="8"/>
      <c r="KK1243" s="8"/>
      <c r="KL1243" s="8"/>
      <c r="KM1243" s="8"/>
      <c r="KN1243" s="8"/>
      <c r="KO1243" s="8"/>
      <c r="KP1243" s="8"/>
      <c r="KQ1243" s="8"/>
      <c r="KR1243" s="8"/>
      <c r="KS1243" s="8"/>
      <c r="KT1243" s="8"/>
      <c r="KU1243" s="8"/>
      <c r="KV1243" s="8"/>
      <c r="KW1243" s="8"/>
      <c r="KX1243" s="8"/>
      <c r="KY1243" s="8"/>
      <c r="KZ1243" s="8"/>
      <c r="LA1243" s="8"/>
      <c r="LB1243" s="8"/>
      <c r="LC1243" s="8"/>
      <c r="LD1243" s="8"/>
      <c r="LE1243" s="8"/>
      <c r="LF1243" s="8"/>
      <c r="LG1243" s="8"/>
      <c r="LH1243" s="8"/>
      <c r="LI1243" s="8"/>
      <c r="LJ1243" s="8"/>
      <c r="LK1243" s="8"/>
      <c r="LL1243" s="8"/>
      <c r="LM1243" s="8"/>
      <c r="LN1243" s="8"/>
      <c r="LO1243" s="8"/>
      <c r="LP1243" s="8"/>
      <c r="LQ1243" s="8"/>
      <c r="LR1243" s="8"/>
      <c r="LS1243" s="8"/>
      <c r="LT1243" s="8"/>
      <c r="LU1243" s="8"/>
      <c r="LV1243" s="8"/>
      <c r="LW1243" s="8"/>
      <c r="LX1243" s="8"/>
      <c r="LY1243" s="8"/>
      <c r="LZ1243" s="8"/>
      <c r="MA1243" s="8"/>
      <c r="MB1243" s="8"/>
      <c r="MC1243" s="8"/>
      <c r="MD1243" s="8"/>
      <c r="ME1243" s="8"/>
      <c r="MF1243" s="8"/>
      <c r="MG1243" s="8"/>
      <c r="MH1243" s="8"/>
      <c r="MI1243" s="8"/>
      <c r="MJ1243" s="8"/>
      <c r="MK1243" s="8"/>
      <c r="ML1243" s="8"/>
      <c r="MM1243" s="8"/>
      <c r="MN1243" s="8"/>
      <c r="MO1243" s="8"/>
      <c r="MP1243" s="8"/>
      <c r="MQ1243" s="8"/>
      <c r="MR1243" s="8"/>
      <c r="MS1243" s="8"/>
      <c r="MT1243" s="8"/>
      <c r="MU1243" s="8"/>
      <c r="MV1243" s="8"/>
      <c r="MW1243" s="8"/>
      <c r="MX1243" s="8"/>
      <c r="MY1243" s="8"/>
      <c r="MZ1243" s="8"/>
      <c r="NA1243" s="8"/>
      <c r="NB1243" s="8"/>
      <c r="NC1243" s="8"/>
      <c r="ND1243" s="8"/>
      <c r="NE1243" s="8"/>
      <c r="NF1243" s="8"/>
      <c r="NG1243" s="8"/>
      <c r="NH1243" s="8"/>
      <c r="NI1243" s="8"/>
      <c r="NJ1243" s="8"/>
      <c r="NK1243" s="8"/>
      <c r="NL1243" s="8"/>
      <c r="NM1243" s="8"/>
      <c r="NN1243" s="8"/>
      <c r="NO1243" s="8"/>
      <c r="NP1243" s="8"/>
      <c r="NQ1243" s="8"/>
      <c r="NR1243" s="8"/>
      <c r="NS1243" s="8"/>
      <c r="NT1243" s="8"/>
      <c r="NU1243" s="8"/>
      <c r="NV1243" s="8"/>
      <c r="NW1243" s="8"/>
      <c r="NX1243" s="8"/>
      <c r="NY1243" s="8"/>
      <c r="NZ1243" s="8"/>
      <c r="OA1243" s="8"/>
      <c r="OB1243" s="8"/>
      <c r="OC1243" s="8"/>
      <c r="OD1243" s="8"/>
      <c r="OE1243" s="8"/>
      <c r="OF1243" s="8"/>
      <c r="OG1243" s="8"/>
      <c r="OH1243" s="8"/>
      <c r="OI1243" s="8"/>
      <c r="OJ1243" s="8"/>
      <c r="OK1243" s="8"/>
      <c r="OL1243" s="8"/>
      <c r="OM1243" s="8"/>
      <c r="ON1243" s="8"/>
      <c r="OO1243" s="8"/>
      <c r="OP1243" s="8"/>
      <c r="OQ1243" s="8"/>
      <c r="OR1243" s="8"/>
      <c r="OS1243" s="8"/>
      <c r="OT1243" s="8"/>
      <c r="OU1243" s="8"/>
      <c r="OV1243" s="8"/>
      <c r="OW1243" s="8"/>
      <c r="OX1243" s="8"/>
      <c r="OY1243" s="8"/>
      <c r="OZ1243" s="8"/>
      <c r="PA1243" s="8"/>
      <c r="PB1243" s="8"/>
      <c r="PC1243" s="8"/>
      <c r="PD1243" s="8"/>
      <c r="PE1243" s="8"/>
      <c r="PF1243" s="8"/>
      <c r="PG1243" s="8"/>
      <c r="PH1243" s="8"/>
      <c r="PI1243" s="8"/>
      <c r="PJ1243" s="8"/>
      <c r="PK1243" s="8"/>
      <c r="PL1243" s="8"/>
      <c r="PM1243" s="8"/>
      <c r="PN1243" s="8"/>
      <c r="PO1243" s="8"/>
      <c r="PP1243" s="8"/>
      <c r="PQ1243" s="8"/>
      <c r="PR1243" s="8"/>
      <c r="PS1243" s="8"/>
      <c r="PT1243" s="8"/>
      <c r="PU1243" s="8"/>
      <c r="PV1243" s="8"/>
      <c r="PW1243" s="8"/>
      <c r="PX1243" s="8"/>
      <c r="PY1243" s="8"/>
      <c r="PZ1243" s="8"/>
      <c r="QA1243" s="8"/>
      <c r="QB1243" s="8"/>
      <c r="QC1243" s="8"/>
      <c r="QD1243" s="8"/>
      <c r="QE1243" s="8"/>
      <c r="QF1243" s="8"/>
      <c r="QG1243" s="8"/>
      <c r="QH1243" s="8"/>
      <c r="QI1243" s="8"/>
      <c r="QJ1243" s="8"/>
      <c r="QK1243" s="8"/>
      <c r="QL1243" s="8"/>
      <c r="QM1243" s="8"/>
      <c r="QN1243" s="8"/>
      <c r="QO1243" s="8"/>
      <c r="QP1243" s="8"/>
      <c r="QQ1243" s="8"/>
      <c r="QR1243" s="8"/>
      <c r="QS1243" s="8"/>
      <c r="QT1243" s="8"/>
      <c r="QU1243" s="8"/>
      <c r="QV1243" s="8"/>
      <c r="QW1243" s="8"/>
      <c r="QX1243" s="8"/>
      <c r="QY1243" s="8"/>
      <c r="QZ1243" s="8"/>
      <c r="RA1243" s="8"/>
      <c r="RB1243" s="8"/>
      <c r="RC1243" s="8"/>
      <c r="RD1243" s="8"/>
      <c r="RE1243" s="8"/>
      <c r="RF1243" s="8"/>
      <c r="RG1243" s="8"/>
      <c r="RH1243" s="8"/>
      <c r="RI1243" s="8"/>
      <c r="RJ1243" s="8"/>
      <c r="RK1243" s="8"/>
      <c r="RL1243" s="8"/>
      <c r="RM1243" s="8"/>
      <c r="RN1243" s="8"/>
      <c r="RO1243" s="8"/>
      <c r="RP1243" s="8"/>
      <c r="RQ1243" s="8"/>
      <c r="RR1243" s="8"/>
      <c r="RS1243" s="8"/>
      <c r="RT1243" s="8"/>
      <c r="RU1243" s="8"/>
      <c r="RV1243" s="8"/>
      <c r="RW1243" s="8"/>
      <c r="RX1243" s="8"/>
      <c r="RY1243" s="8"/>
      <c r="RZ1243" s="8"/>
      <c r="SA1243" s="8"/>
      <c r="SB1243" s="8"/>
      <c r="SC1243" s="8"/>
      <c r="SD1243" s="8"/>
      <c r="SE1243" s="8"/>
      <c r="SF1243" s="8"/>
      <c r="SG1243" s="8"/>
      <c r="SH1243" s="8"/>
      <c r="SI1243" s="8"/>
      <c r="SJ1243" s="8"/>
      <c r="SK1243" s="8"/>
      <c r="SL1243" s="8"/>
      <c r="SM1243" s="8"/>
      <c r="SN1243" s="8"/>
      <c r="SO1243" s="8"/>
      <c r="SP1243" s="8"/>
      <c r="SQ1243" s="8"/>
      <c r="SR1243" s="8"/>
      <c r="SS1243" s="8"/>
      <c r="ST1243" s="8"/>
      <c r="SU1243" s="8"/>
      <c r="SV1243" s="8"/>
      <c r="SW1243" s="8"/>
      <c r="SX1243" s="8"/>
      <c r="SY1243" s="8"/>
      <c r="SZ1243" s="8"/>
      <c r="TA1243" s="8"/>
      <c r="TB1243" s="8"/>
      <c r="TC1243" s="8"/>
      <c r="TD1243" s="8"/>
      <c r="TE1243" s="8"/>
      <c r="TF1243" s="8"/>
      <c r="TG1243" s="8"/>
      <c r="TH1243" s="8"/>
      <c r="TI1243" s="8"/>
      <c r="TJ1243" s="8"/>
      <c r="TK1243" s="8"/>
      <c r="TL1243" s="8"/>
      <c r="TM1243" s="8"/>
      <c r="TN1243" s="8"/>
      <c r="TO1243" s="8"/>
      <c r="TP1243" s="8"/>
      <c r="TQ1243" s="8"/>
      <c r="TR1243" s="8"/>
      <c r="TS1243" s="8"/>
      <c r="TT1243" s="8"/>
      <c r="TU1243" s="8"/>
      <c r="TV1243" s="8"/>
      <c r="TW1243" s="8"/>
      <c r="TX1243" s="8"/>
      <c r="TY1243" s="8"/>
      <c r="TZ1243" s="8"/>
      <c r="UA1243" s="8"/>
      <c r="UB1243" s="8"/>
      <c r="UC1243" s="8"/>
      <c r="UD1243" s="8"/>
      <c r="UE1243" s="8"/>
      <c r="UF1243" s="8"/>
      <c r="UG1243" s="8"/>
      <c r="UH1243" s="8"/>
      <c r="UI1243" s="8"/>
      <c r="UJ1243" s="8"/>
      <c r="UK1243" s="8"/>
      <c r="UL1243" s="8"/>
      <c r="UM1243" s="8"/>
      <c r="UN1243" s="8"/>
      <c r="UO1243" s="8"/>
      <c r="UP1243" s="8"/>
      <c r="UQ1243" s="8"/>
      <c r="UR1243" s="8"/>
      <c r="US1243" s="8"/>
      <c r="UT1243" s="8"/>
      <c r="UU1243" s="8"/>
      <c r="UV1243" s="8"/>
      <c r="UW1243" s="8"/>
      <c r="UX1243" s="8"/>
      <c r="UY1243" s="8"/>
      <c r="UZ1243" s="8"/>
      <c r="VA1243" s="8"/>
      <c r="VB1243" s="8"/>
      <c r="VC1243" s="8"/>
      <c r="VD1243" s="8"/>
      <c r="VE1243" s="8"/>
      <c r="VF1243" s="8"/>
    </row>
    <row r="1244" spans="1:578" s="77" customFormat="1" ht="15">
      <c r="A1244" s="52"/>
      <c r="B1244" s="54"/>
      <c r="C1244" s="54"/>
      <c r="D1244" s="54"/>
      <c r="E1244" s="54"/>
      <c r="F1244" s="54"/>
      <c r="G1244" s="55"/>
      <c r="H1244" s="54"/>
      <c r="I1244" s="56"/>
      <c r="J1244" s="76"/>
      <c r="K1244" s="76"/>
      <c r="L1244" s="54"/>
      <c r="M1244" s="54"/>
      <c r="N1244" s="54"/>
      <c r="O1244" s="4"/>
      <c r="P1244" s="60"/>
      <c r="Q1244" s="54"/>
      <c r="R1244" s="54"/>
      <c r="S1244" s="57"/>
      <c r="T1244" s="57"/>
      <c r="U1244" s="57"/>
      <c r="V1244" s="57"/>
      <c r="W1244" s="57"/>
      <c r="X1244" s="57"/>
      <c r="Y1244" s="57"/>
      <c r="Z1244" s="57"/>
      <c r="AA1244" s="57"/>
      <c r="AB1244" s="62"/>
      <c r="AC1244" s="57"/>
      <c r="AD1244" s="57"/>
      <c r="AE1244" s="57"/>
      <c r="AF1244" s="57"/>
      <c r="AG1244" s="57"/>
      <c r="AH1244" s="57"/>
      <c r="AI1244" s="6"/>
      <c r="AJ1244" s="6"/>
      <c r="AK1244" s="6"/>
      <c r="AL1244" s="6"/>
      <c r="AM1244" s="6"/>
      <c r="AN1244" s="6"/>
      <c r="AO1244" s="6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  <c r="IW1244" s="8"/>
      <c r="IX1244" s="8"/>
      <c r="IY1244" s="8"/>
      <c r="IZ1244" s="8"/>
      <c r="JA1244" s="8"/>
      <c r="JB1244" s="8"/>
      <c r="JC1244" s="8"/>
      <c r="JD1244" s="8"/>
      <c r="JE1244" s="8"/>
      <c r="JF1244" s="8"/>
      <c r="JG1244" s="8"/>
      <c r="JH1244" s="8"/>
      <c r="JI1244" s="8"/>
      <c r="JJ1244" s="8"/>
      <c r="JK1244" s="8"/>
      <c r="JL1244" s="8"/>
      <c r="JM1244" s="8"/>
      <c r="JN1244" s="8"/>
      <c r="JO1244" s="8"/>
      <c r="JP1244" s="8"/>
      <c r="JQ1244" s="8"/>
      <c r="JR1244" s="8"/>
      <c r="JS1244" s="8"/>
      <c r="JT1244" s="8"/>
      <c r="JU1244" s="8"/>
      <c r="JV1244" s="8"/>
      <c r="JW1244" s="8"/>
      <c r="JX1244" s="8"/>
      <c r="JY1244" s="8"/>
      <c r="JZ1244" s="8"/>
      <c r="KA1244" s="8"/>
      <c r="KB1244" s="8"/>
      <c r="KC1244" s="8"/>
      <c r="KD1244" s="8"/>
      <c r="KE1244" s="8"/>
      <c r="KF1244" s="8"/>
      <c r="KG1244" s="8"/>
      <c r="KH1244" s="8"/>
      <c r="KI1244" s="8"/>
      <c r="KJ1244" s="8"/>
      <c r="KK1244" s="8"/>
      <c r="KL1244" s="8"/>
      <c r="KM1244" s="8"/>
      <c r="KN1244" s="8"/>
      <c r="KO1244" s="8"/>
      <c r="KP1244" s="8"/>
      <c r="KQ1244" s="8"/>
      <c r="KR1244" s="8"/>
      <c r="KS1244" s="8"/>
      <c r="KT1244" s="8"/>
      <c r="KU1244" s="8"/>
      <c r="KV1244" s="8"/>
      <c r="KW1244" s="8"/>
      <c r="KX1244" s="8"/>
      <c r="KY1244" s="8"/>
      <c r="KZ1244" s="8"/>
      <c r="LA1244" s="8"/>
      <c r="LB1244" s="8"/>
      <c r="LC1244" s="8"/>
      <c r="LD1244" s="8"/>
      <c r="LE1244" s="8"/>
      <c r="LF1244" s="8"/>
      <c r="LG1244" s="8"/>
      <c r="LH1244" s="8"/>
      <c r="LI1244" s="8"/>
      <c r="LJ1244" s="8"/>
      <c r="LK1244" s="8"/>
      <c r="LL1244" s="8"/>
      <c r="LM1244" s="8"/>
      <c r="LN1244" s="8"/>
      <c r="LO1244" s="8"/>
      <c r="LP1244" s="8"/>
      <c r="LQ1244" s="8"/>
      <c r="LR1244" s="8"/>
      <c r="LS1244" s="8"/>
      <c r="LT1244" s="8"/>
      <c r="LU1244" s="8"/>
      <c r="LV1244" s="8"/>
      <c r="LW1244" s="8"/>
      <c r="LX1244" s="8"/>
      <c r="LY1244" s="8"/>
      <c r="LZ1244" s="8"/>
      <c r="MA1244" s="8"/>
      <c r="MB1244" s="8"/>
      <c r="MC1244" s="8"/>
      <c r="MD1244" s="8"/>
      <c r="ME1244" s="8"/>
      <c r="MF1244" s="8"/>
      <c r="MG1244" s="8"/>
      <c r="MH1244" s="8"/>
      <c r="MI1244" s="8"/>
      <c r="MJ1244" s="8"/>
      <c r="MK1244" s="8"/>
      <c r="ML1244" s="8"/>
      <c r="MM1244" s="8"/>
      <c r="MN1244" s="8"/>
      <c r="MO1244" s="8"/>
      <c r="MP1244" s="8"/>
      <c r="MQ1244" s="8"/>
      <c r="MR1244" s="8"/>
      <c r="MS1244" s="8"/>
      <c r="MT1244" s="8"/>
      <c r="MU1244" s="8"/>
      <c r="MV1244" s="8"/>
      <c r="MW1244" s="8"/>
      <c r="MX1244" s="8"/>
      <c r="MY1244" s="8"/>
      <c r="MZ1244" s="8"/>
      <c r="NA1244" s="8"/>
      <c r="NB1244" s="8"/>
      <c r="NC1244" s="8"/>
      <c r="ND1244" s="8"/>
      <c r="NE1244" s="8"/>
      <c r="NF1244" s="8"/>
      <c r="NG1244" s="8"/>
      <c r="NH1244" s="8"/>
      <c r="NI1244" s="8"/>
      <c r="NJ1244" s="8"/>
      <c r="NK1244" s="8"/>
      <c r="NL1244" s="8"/>
      <c r="NM1244" s="8"/>
      <c r="NN1244" s="8"/>
      <c r="NO1244" s="8"/>
      <c r="NP1244" s="8"/>
      <c r="NQ1244" s="8"/>
      <c r="NR1244" s="8"/>
      <c r="NS1244" s="8"/>
      <c r="NT1244" s="8"/>
      <c r="NU1244" s="8"/>
      <c r="NV1244" s="8"/>
      <c r="NW1244" s="8"/>
      <c r="NX1244" s="8"/>
      <c r="NY1244" s="8"/>
      <c r="NZ1244" s="8"/>
      <c r="OA1244" s="8"/>
      <c r="OB1244" s="8"/>
      <c r="OC1244" s="8"/>
      <c r="OD1244" s="8"/>
      <c r="OE1244" s="8"/>
      <c r="OF1244" s="8"/>
      <c r="OG1244" s="8"/>
      <c r="OH1244" s="8"/>
      <c r="OI1244" s="8"/>
      <c r="OJ1244" s="8"/>
      <c r="OK1244" s="8"/>
      <c r="OL1244" s="8"/>
      <c r="OM1244" s="8"/>
      <c r="ON1244" s="8"/>
      <c r="OO1244" s="8"/>
      <c r="OP1244" s="8"/>
      <c r="OQ1244" s="8"/>
      <c r="OR1244" s="8"/>
      <c r="OS1244" s="8"/>
      <c r="OT1244" s="8"/>
      <c r="OU1244" s="8"/>
      <c r="OV1244" s="8"/>
      <c r="OW1244" s="8"/>
      <c r="OX1244" s="8"/>
      <c r="OY1244" s="8"/>
      <c r="OZ1244" s="8"/>
      <c r="PA1244" s="8"/>
      <c r="PB1244" s="8"/>
      <c r="PC1244" s="8"/>
      <c r="PD1244" s="8"/>
      <c r="PE1244" s="8"/>
      <c r="PF1244" s="8"/>
      <c r="PG1244" s="8"/>
      <c r="PH1244" s="8"/>
      <c r="PI1244" s="8"/>
      <c r="PJ1244" s="8"/>
      <c r="PK1244" s="8"/>
      <c r="PL1244" s="8"/>
      <c r="PM1244" s="8"/>
      <c r="PN1244" s="8"/>
      <c r="PO1244" s="8"/>
      <c r="PP1244" s="8"/>
      <c r="PQ1244" s="8"/>
      <c r="PR1244" s="8"/>
      <c r="PS1244" s="8"/>
      <c r="PT1244" s="8"/>
      <c r="PU1244" s="8"/>
      <c r="PV1244" s="8"/>
      <c r="PW1244" s="8"/>
      <c r="PX1244" s="8"/>
      <c r="PY1244" s="8"/>
      <c r="PZ1244" s="8"/>
      <c r="QA1244" s="8"/>
      <c r="QB1244" s="8"/>
      <c r="QC1244" s="8"/>
      <c r="QD1244" s="8"/>
      <c r="QE1244" s="8"/>
      <c r="QF1244" s="8"/>
      <c r="QG1244" s="8"/>
      <c r="QH1244" s="8"/>
      <c r="QI1244" s="8"/>
      <c r="QJ1244" s="8"/>
      <c r="QK1244" s="8"/>
      <c r="QL1244" s="8"/>
      <c r="QM1244" s="8"/>
      <c r="QN1244" s="8"/>
      <c r="QO1244" s="8"/>
      <c r="QP1244" s="8"/>
      <c r="QQ1244" s="8"/>
      <c r="QR1244" s="8"/>
      <c r="QS1244" s="8"/>
      <c r="QT1244" s="8"/>
      <c r="QU1244" s="8"/>
      <c r="QV1244" s="8"/>
      <c r="QW1244" s="8"/>
      <c r="QX1244" s="8"/>
      <c r="QY1244" s="8"/>
      <c r="QZ1244" s="8"/>
      <c r="RA1244" s="8"/>
      <c r="RB1244" s="8"/>
      <c r="RC1244" s="8"/>
      <c r="RD1244" s="8"/>
      <c r="RE1244" s="8"/>
      <c r="RF1244" s="8"/>
      <c r="RG1244" s="8"/>
      <c r="RH1244" s="8"/>
      <c r="RI1244" s="8"/>
      <c r="RJ1244" s="8"/>
      <c r="RK1244" s="8"/>
      <c r="RL1244" s="8"/>
      <c r="RM1244" s="8"/>
      <c r="RN1244" s="8"/>
      <c r="RO1244" s="8"/>
      <c r="RP1244" s="8"/>
      <c r="RQ1244" s="8"/>
      <c r="RR1244" s="8"/>
      <c r="RS1244" s="8"/>
      <c r="RT1244" s="8"/>
      <c r="RU1244" s="8"/>
      <c r="RV1244" s="8"/>
      <c r="RW1244" s="8"/>
      <c r="RX1244" s="8"/>
      <c r="RY1244" s="8"/>
      <c r="RZ1244" s="8"/>
      <c r="SA1244" s="8"/>
      <c r="SB1244" s="8"/>
      <c r="SC1244" s="8"/>
      <c r="SD1244" s="8"/>
      <c r="SE1244" s="8"/>
      <c r="SF1244" s="8"/>
      <c r="SG1244" s="8"/>
      <c r="SH1244" s="8"/>
      <c r="SI1244" s="8"/>
      <c r="SJ1244" s="8"/>
      <c r="SK1244" s="8"/>
      <c r="SL1244" s="8"/>
      <c r="SM1244" s="8"/>
      <c r="SN1244" s="8"/>
      <c r="SO1244" s="8"/>
      <c r="SP1244" s="8"/>
      <c r="SQ1244" s="8"/>
      <c r="SR1244" s="8"/>
      <c r="SS1244" s="8"/>
      <c r="ST1244" s="8"/>
      <c r="SU1244" s="8"/>
      <c r="SV1244" s="8"/>
      <c r="SW1244" s="8"/>
      <c r="SX1244" s="8"/>
      <c r="SY1244" s="8"/>
      <c r="SZ1244" s="8"/>
      <c r="TA1244" s="8"/>
      <c r="TB1244" s="8"/>
      <c r="TC1244" s="8"/>
      <c r="TD1244" s="8"/>
      <c r="TE1244" s="8"/>
      <c r="TF1244" s="8"/>
      <c r="TG1244" s="8"/>
      <c r="TH1244" s="8"/>
      <c r="TI1244" s="8"/>
      <c r="TJ1244" s="8"/>
      <c r="TK1244" s="8"/>
      <c r="TL1244" s="8"/>
      <c r="TM1244" s="8"/>
      <c r="TN1244" s="8"/>
      <c r="TO1244" s="8"/>
      <c r="TP1244" s="8"/>
      <c r="TQ1244" s="8"/>
      <c r="TR1244" s="8"/>
      <c r="TS1244" s="8"/>
      <c r="TT1244" s="8"/>
      <c r="TU1244" s="8"/>
      <c r="TV1244" s="8"/>
      <c r="TW1244" s="8"/>
      <c r="TX1244" s="8"/>
      <c r="TY1244" s="8"/>
      <c r="TZ1244" s="8"/>
      <c r="UA1244" s="8"/>
      <c r="UB1244" s="8"/>
      <c r="UC1244" s="8"/>
      <c r="UD1244" s="8"/>
      <c r="UE1244" s="8"/>
      <c r="UF1244" s="8"/>
      <c r="UG1244" s="8"/>
      <c r="UH1244" s="8"/>
      <c r="UI1244" s="8"/>
      <c r="UJ1244" s="8"/>
      <c r="UK1244" s="8"/>
      <c r="UL1244" s="8"/>
      <c r="UM1244" s="8"/>
      <c r="UN1244" s="8"/>
      <c r="UO1244" s="8"/>
      <c r="UP1244" s="8"/>
      <c r="UQ1244" s="8"/>
      <c r="UR1244" s="8"/>
      <c r="US1244" s="8"/>
      <c r="UT1244" s="8"/>
      <c r="UU1244" s="8"/>
      <c r="UV1244" s="8"/>
      <c r="UW1244" s="8"/>
      <c r="UX1244" s="8"/>
      <c r="UY1244" s="8"/>
      <c r="UZ1244" s="8"/>
      <c r="VA1244" s="8"/>
      <c r="VB1244" s="8"/>
      <c r="VC1244" s="8"/>
      <c r="VD1244" s="8"/>
      <c r="VE1244" s="8"/>
      <c r="VF1244" s="8"/>
    </row>
    <row r="1245" spans="1:578" s="77" customFormat="1" ht="15">
      <c r="A1245" s="52"/>
      <c r="B1245" s="54"/>
      <c r="C1245" s="54"/>
      <c r="D1245" s="54"/>
      <c r="E1245" s="54"/>
      <c r="F1245" s="54"/>
      <c r="G1245" s="55"/>
      <c r="H1245" s="54"/>
      <c r="I1245" s="56"/>
      <c r="J1245" s="76"/>
      <c r="K1245" s="76"/>
      <c r="L1245" s="54"/>
      <c r="M1245" s="54"/>
      <c r="N1245" s="54"/>
      <c r="O1245" s="4"/>
      <c r="P1245" s="60"/>
      <c r="Q1245" s="54"/>
      <c r="R1245" s="54"/>
      <c r="S1245" s="57"/>
      <c r="T1245" s="57"/>
      <c r="U1245" s="57"/>
      <c r="V1245" s="57"/>
      <c r="W1245" s="57"/>
      <c r="X1245" s="57"/>
      <c r="Y1245" s="57"/>
      <c r="Z1245" s="57"/>
      <c r="AA1245" s="57"/>
      <c r="AB1245" s="62"/>
      <c r="AC1245" s="57"/>
      <c r="AD1245" s="57"/>
      <c r="AE1245" s="57"/>
      <c r="AF1245" s="57"/>
      <c r="AG1245" s="57"/>
      <c r="AH1245" s="57"/>
      <c r="AI1245" s="6"/>
      <c r="AJ1245" s="6"/>
      <c r="AK1245" s="6"/>
      <c r="AL1245" s="6"/>
      <c r="AM1245" s="6"/>
      <c r="AN1245" s="6"/>
      <c r="AO1245" s="6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  <c r="IW1245" s="8"/>
      <c r="IX1245" s="8"/>
      <c r="IY1245" s="8"/>
      <c r="IZ1245" s="8"/>
      <c r="JA1245" s="8"/>
      <c r="JB1245" s="8"/>
      <c r="JC1245" s="8"/>
      <c r="JD1245" s="8"/>
      <c r="JE1245" s="8"/>
      <c r="JF1245" s="8"/>
      <c r="JG1245" s="8"/>
      <c r="JH1245" s="8"/>
      <c r="JI1245" s="8"/>
      <c r="JJ1245" s="8"/>
      <c r="JK1245" s="8"/>
      <c r="JL1245" s="8"/>
      <c r="JM1245" s="8"/>
      <c r="JN1245" s="8"/>
      <c r="JO1245" s="8"/>
      <c r="JP1245" s="8"/>
      <c r="JQ1245" s="8"/>
      <c r="JR1245" s="8"/>
      <c r="JS1245" s="8"/>
      <c r="JT1245" s="8"/>
      <c r="JU1245" s="8"/>
      <c r="JV1245" s="8"/>
      <c r="JW1245" s="8"/>
      <c r="JX1245" s="8"/>
      <c r="JY1245" s="8"/>
      <c r="JZ1245" s="8"/>
      <c r="KA1245" s="8"/>
      <c r="KB1245" s="8"/>
      <c r="KC1245" s="8"/>
      <c r="KD1245" s="8"/>
      <c r="KE1245" s="8"/>
      <c r="KF1245" s="8"/>
      <c r="KG1245" s="8"/>
      <c r="KH1245" s="8"/>
      <c r="KI1245" s="8"/>
      <c r="KJ1245" s="8"/>
      <c r="KK1245" s="8"/>
      <c r="KL1245" s="8"/>
      <c r="KM1245" s="8"/>
      <c r="KN1245" s="8"/>
      <c r="KO1245" s="8"/>
      <c r="KP1245" s="8"/>
      <c r="KQ1245" s="8"/>
      <c r="KR1245" s="8"/>
      <c r="KS1245" s="8"/>
      <c r="KT1245" s="8"/>
      <c r="KU1245" s="8"/>
      <c r="KV1245" s="8"/>
      <c r="KW1245" s="8"/>
      <c r="KX1245" s="8"/>
      <c r="KY1245" s="8"/>
      <c r="KZ1245" s="8"/>
      <c r="LA1245" s="8"/>
      <c r="LB1245" s="8"/>
      <c r="LC1245" s="8"/>
      <c r="LD1245" s="8"/>
      <c r="LE1245" s="8"/>
      <c r="LF1245" s="8"/>
      <c r="LG1245" s="8"/>
      <c r="LH1245" s="8"/>
      <c r="LI1245" s="8"/>
      <c r="LJ1245" s="8"/>
      <c r="LK1245" s="8"/>
      <c r="LL1245" s="8"/>
      <c r="LM1245" s="8"/>
      <c r="LN1245" s="8"/>
      <c r="LO1245" s="8"/>
      <c r="LP1245" s="8"/>
      <c r="LQ1245" s="8"/>
      <c r="LR1245" s="8"/>
      <c r="LS1245" s="8"/>
      <c r="LT1245" s="8"/>
      <c r="LU1245" s="8"/>
      <c r="LV1245" s="8"/>
      <c r="LW1245" s="8"/>
      <c r="LX1245" s="8"/>
      <c r="LY1245" s="8"/>
      <c r="LZ1245" s="8"/>
      <c r="MA1245" s="8"/>
      <c r="MB1245" s="8"/>
      <c r="MC1245" s="8"/>
      <c r="MD1245" s="8"/>
      <c r="ME1245" s="8"/>
      <c r="MF1245" s="8"/>
      <c r="MG1245" s="8"/>
      <c r="MH1245" s="8"/>
      <c r="MI1245" s="8"/>
      <c r="MJ1245" s="8"/>
      <c r="MK1245" s="8"/>
      <c r="ML1245" s="8"/>
      <c r="MM1245" s="8"/>
      <c r="MN1245" s="8"/>
      <c r="MO1245" s="8"/>
      <c r="MP1245" s="8"/>
      <c r="MQ1245" s="8"/>
      <c r="MR1245" s="8"/>
      <c r="MS1245" s="8"/>
      <c r="MT1245" s="8"/>
      <c r="MU1245" s="8"/>
      <c r="MV1245" s="8"/>
      <c r="MW1245" s="8"/>
      <c r="MX1245" s="8"/>
      <c r="MY1245" s="8"/>
      <c r="MZ1245" s="8"/>
      <c r="NA1245" s="8"/>
      <c r="NB1245" s="8"/>
      <c r="NC1245" s="8"/>
      <c r="ND1245" s="8"/>
      <c r="NE1245" s="8"/>
      <c r="NF1245" s="8"/>
      <c r="NG1245" s="8"/>
      <c r="NH1245" s="8"/>
      <c r="NI1245" s="8"/>
      <c r="NJ1245" s="8"/>
      <c r="NK1245" s="8"/>
      <c r="NL1245" s="8"/>
      <c r="NM1245" s="8"/>
      <c r="NN1245" s="8"/>
      <c r="NO1245" s="8"/>
      <c r="NP1245" s="8"/>
      <c r="NQ1245" s="8"/>
      <c r="NR1245" s="8"/>
      <c r="NS1245" s="8"/>
      <c r="NT1245" s="8"/>
      <c r="NU1245" s="8"/>
      <c r="NV1245" s="8"/>
      <c r="NW1245" s="8"/>
      <c r="NX1245" s="8"/>
      <c r="NY1245" s="8"/>
      <c r="NZ1245" s="8"/>
      <c r="OA1245" s="8"/>
      <c r="OB1245" s="8"/>
      <c r="OC1245" s="8"/>
      <c r="OD1245" s="8"/>
      <c r="OE1245" s="8"/>
      <c r="OF1245" s="8"/>
      <c r="OG1245" s="8"/>
      <c r="OH1245" s="8"/>
      <c r="OI1245" s="8"/>
      <c r="OJ1245" s="8"/>
      <c r="OK1245" s="8"/>
      <c r="OL1245" s="8"/>
      <c r="OM1245" s="8"/>
      <c r="ON1245" s="8"/>
      <c r="OO1245" s="8"/>
      <c r="OP1245" s="8"/>
      <c r="OQ1245" s="8"/>
      <c r="OR1245" s="8"/>
      <c r="OS1245" s="8"/>
      <c r="OT1245" s="8"/>
      <c r="OU1245" s="8"/>
      <c r="OV1245" s="8"/>
      <c r="OW1245" s="8"/>
      <c r="OX1245" s="8"/>
      <c r="OY1245" s="8"/>
      <c r="OZ1245" s="8"/>
      <c r="PA1245" s="8"/>
      <c r="PB1245" s="8"/>
      <c r="PC1245" s="8"/>
      <c r="PD1245" s="8"/>
      <c r="PE1245" s="8"/>
      <c r="PF1245" s="8"/>
      <c r="PG1245" s="8"/>
      <c r="PH1245" s="8"/>
      <c r="PI1245" s="8"/>
      <c r="PJ1245" s="8"/>
      <c r="PK1245" s="8"/>
      <c r="PL1245" s="8"/>
      <c r="PM1245" s="8"/>
      <c r="PN1245" s="8"/>
      <c r="PO1245" s="8"/>
      <c r="PP1245" s="8"/>
      <c r="PQ1245" s="8"/>
      <c r="PR1245" s="8"/>
      <c r="PS1245" s="8"/>
      <c r="PT1245" s="8"/>
      <c r="PU1245" s="8"/>
      <c r="PV1245" s="8"/>
      <c r="PW1245" s="8"/>
      <c r="PX1245" s="8"/>
      <c r="PY1245" s="8"/>
      <c r="PZ1245" s="8"/>
      <c r="QA1245" s="8"/>
      <c r="QB1245" s="8"/>
      <c r="QC1245" s="8"/>
      <c r="QD1245" s="8"/>
      <c r="QE1245" s="8"/>
      <c r="QF1245" s="8"/>
      <c r="QG1245" s="8"/>
      <c r="QH1245" s="8"/>
      <c r="QI1245" s="8"/>
      <c r="QJ1245" s="8"/>
      <c r="QK1245" s="8"/>
      <c r="QL1245" s="8"/>
      <c r="QM1245" s="8"/>
      <c r="QN1245" s="8"/>
      <c r="QO1245" s="8"/>
      <c r="QP1245" s="8"/>
      <c r="QQ1245" s="8"/>
      <c r="QR1245" s="8"/>
      <c r="QS1245" s="8"/>
      <c r="QT1245" s="8"/>
      <c r="QU1245" s="8"/>
      <c r="QV1245" s="8"/>
      <c r="QW1245" s="8"/>
      <c r="QX1245" s="8"/>
      <c r="QY1245" s="8"/>
      <c r="QZ1245" s="8"/>
      <c r="RA1245" s="8"/>
      <c r="RB1245" s="8"/>
      <c r="RC1245" s="8"/>
      <c r="RD1245" s="8"/>
      <c r="RE1245" s="8"/>
      <c r="RF1245" s="8"/>
      <c r="RG1245" s="8"/>
      <c r="RH1245" s="8"/>
      <c r="RI1245" s="8"/>
      <c r="RJ1245" s="8"/>
      <c r="RK1245" s="8"/>
      <c r="RL1245" s="8"/>
      <c r="RM1245" s="8"/>
      <c r="RN1245" s="8"/>
      <c r="RO1245" s="8"/>
      <c r="RP1245" s="8"/>
      <c r="RQ1245" s="8"/>
      <c r="RR1245" s="8"/>
      <c r="RS1245" s="8"/>
      <c r="RT1245" s="8"/>
      <c r="RU1245" s="8"/>
      <c r="RV1245" s="8"/>
      <c r="RW1245" s="8"/>
      <c r="RX1245" s="8"/>
      <c r="RY1245" s="8"/>
      <c r="RZ1245" s="8"/>
      <c r="SA1245" s="8"/>
      <c r="SB1245" s="8"/>
      <c r="SC1245" s="8"/>
      <c r="SD1245" s="8"/>
      <c r="SE1245" s="8"/>
      <c r="SF1245" s="8"/>
      <c r="SG1245" s="8"/>
      <c r="SH1245" s="8"/>
      <c r="SI1245" s="8"/>
      <c r="SJ1245" s="8"/>
      <c r="SK1245" s="8"/>
      <c r="SL1245" s="8"/>
      <c r="SM1245" s="8"/>
      <c r="SN1245" s="8"/>
      <c r="SO1245" s="8"/>
      <c r="SP1245" s="8"/>
      <c r="SQ1245" s="8"/>
      <c r="SR1245" s="8"/>
      <c r="SS1245" s="8"/>
      <c r="ST1245" s="8"/>
      <c r="SU1245" s="8"/>
      <c r="SV1245" s="8"/>
      <c r="SW1245" s="8"/>
      <c r="SX1245" s="8"/>
      <c r="SY1245" s="8"/>
      <c r="SZ1245" s="8"/>
      <c r="TA1245" s="8"/>
      <c r="TB1245" s="8"/>
      <c r="TC1245" s="8"/>
      <c r="TD1245" s="8"/>
      <c r="TE1245" s="8"/>
      <c r="TF1245" s="8"/>
      <c r="TG1245" s="8"/>
      <c r="TH1245" s="8"/>
      <c r="TI1245" s="8"/>
      <c r="TJ1245" s="8"/>
      <c r="TK1245" s="8"/>
      <c r="TL1245" s="8"/>
      <c r="TM1245" s="8"/>
      <c r="TN1245" s="8"/>
      <c r="TO1245" s="8"/>
      <c r="TP1245" s="8"/>
      <c r="TQ1245" s="8"/>
      <c r="TR1245" s="8"/>
      <c r="TS1245" s="8"/>
      <c r="TT1245" s="8"/>
      <c r="TU1245" s="8"/>
      <c r="TV1245" s="8"/>
      <c r="TW1245" s="8"/>
      <c r="TX1245" s="8"/>
      <c r="TY1245" s="8"/>
      <c r="TZ1245" s="8"/>
      <c r="UA1245" s="8"/>
      <c r="UB1245" s="8"/>
      <c r="UC1245" s="8"/>
      <c r="UD1245" s="8"/>
      <c r="UE1245" s="8"/>
      <c r="UF1245" s="8"/>
      <c r="UG1245" s="8"/>
      <c r="UH1245" s="8"/>
      <c r="UI1245" s="8"/>
      <c r="UJ1245" s="8"/>
      <c r="UK1245" s="8"/>
      <c r="UL1245" s="8"/>
      <c r="UM1245" s="8"/>
      <c r="UN1245" s="8"/>
      <c r="UO1245" s="8"/>
      <c r="UP1245" s="8"/>
      <c r="UQ1245" s="8"/>
      <c r="UR1245" s="8"/>
      <c r="US1245" s="8"/>
      <c r="UT1245" s="8"/>
      <c r="UU1245" s="8"/>
      <c r="UV1245" s="8"/>
      <c r="UW1245" s="8"/>
      <c r="UX1245" s="8"/>
      <c r="UY1245" s="8"/>
      <c r="UZ1245" s="8"/>
      <c r="VA1245" s="8"/>
      <c r="VB1245" s="8"/>
      <c r="VC1245" s="8"/>
      <c r="VD1245" s="8"/>
      <c r="VE1245" s="8"/>
      <c r="VF1245" s="8"/>
    </row>
    <row r="1246" spans="1:578" s="77" customFormat="1" ht="15">
      <c r="A1246" s="52"/>
      <c r="B1246" s="54"/>
      <c r="C1246" s="54"/>
      <c r="D1246" s="54"/>
      <c r="E1246" s="54"/>
      <c r="F1246" s="54"/>
      <c r="G1246" s="55"/>
      <c r="H1246" s="54"/>
      <c r="I1246" s="56"/>
      <c r="J1246" s="76"/>
      <c r="K1246" s="76"/>
      <c r="L1246" s="54"/>
      <c r="M1246" s="54"/>
      <c r="N1246" s="54"/>
      <c r="O1246" s="4"/>
      <c r="P1246" s="60"/>
      <c r="Q1246" s="54"/>
      <c r="R1246" s="54"/>
      <c r="S1246" s="57"/>
      <c r="T1246" s="57"/>
      <c r="U1246" s="57"/>
      <c r="V1246" s="57"/>
      <c r="W1246" s="57"/>
      <c r="X1246" s="57"/>
      <c r="Y1246" s="57"/>
      <c r="Z1246" s="57"/>
      <c r="AA1246" s="57"/>
      <c r="AB1246" s="62"/>
      <c r="AC1246" s="57"/>
      <c r="AD1246" s="57"/>
      <c r="AE1246" s="57"/>
      <c r="AF1246" s="57"/>
      <c r="AG1246" s="57"/>
      <c r="AH1246" s="57"/>
      <c r="AI1246" s="6"/>
      <c r="AJ1246" s="6"/>
      <c r="AK1246" s="6"/>
      <c r="AL1246" s="6"/>
      <c r="AM1246" s="6"/>
      <c r="AN1246" s="6"/>
      <c r="AO1246" s="6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  <c r="IW1246" s="8"/>
      <c r="IX1246" s="8"/>
      <c r="IY1246" s="8"/>
      <c r="IZ1246" s="8"/>
      <c r="JA1246" s="8"/>
      <c r="JB1246" s="8"/>
      <c r="JC1246" s="8"/>
      <c r="JD1246" s="8"/>
      <c r="JE1246" s="8"/>
      <c r="JF1246" s="8"/>
      <c r="JG1246" s="8"/>
      <c r="JH1246" s="8"/>
      <c r="JI1246" s="8"/>
      <c r="JJ1246" s="8"/>
      <c r="JK1246" s="8"/>
      <c r="JL1246" s="8"/>
      <c r="JM1246" s="8"/>
      <c r="JN1246" s="8"/>
      <c r="JO1246" s="8"/>
      <c r="JP1246" s="8"/>
      <c r="JQ1246" s="8"/>
      <c r="JR1246" s="8"/>
      <c r="JS1246" s="8"/>
      <c r="JT1246" s="8"/>
      <c r="JU1246" s="8"/>
      <c r="JV1246" s="8"/>
      <c r="JW1246" s="8"/>
      <c r="JX1246" s="8"/>
      <c r="JY1246" s="8"/>
      <c r="JZ1246" s="8"/>
      <c r="KA1246" s="8"/>
      <c r="KB1246" s="8"/>
      <c r="KC1246" s="8"/>
      <c r="KD1246" s="8"/>
      <c r="KE1246" s="8"/>
      <c r="KF1246" s="8"/>
      <c r="KG1246" s="8"/>
      <c r="KH1246" s="8"/>
      <c r="KI1246" s="8"/>
      <c r="KJ1246" s="8"/>
      <c r="KK1246" s="8"/>
      <c r="KL1246" s="8"/>
      <c r="KM1246" s="8"/>
      <c r="KN1246" s="8"/>
      <c r="KO1246" s="8"/>
      <c r="KP1246" s="8"/>
      <c r="KQ1246" s="8"/>
      <c r="KR1246" s="8"/>
      <c r="KS1246" s="8"/>
      <c r="KT1246" s="8"/>
      <c r="KU1246" s="8"/>
      <c r="KV1246" s="8"/>
      <c r="KW1246" s="8"/>
      <c r="KX1246" s="8"/>
      <c r="KY1246" s="8"/>
      <c r="KZ1246" s="8"/>
      <c r="LA1246" s="8"/>
      <c r="LB1246" s="8"/>
      <c r="LC1246" s="8"/>
      <c r="LD1246" s="8"/>
      <c r="LE1246" s="8"/>
      <c r="LF1246" s="8"/>
      <c r="LG1246" s="8"/>
      <c r="LH1246" s="8"/>
      <c r="LI1246" s="8"/>
      <c r="LJ1246" s="8"/>
      <c r="LK1246" s="8"/>
      <c r="LL1246" s="8"/>
      <c r="LM1246" s="8"/>
      <c r="LN1246" s="8"/>
      <c r="LO1246" s="8"/>
      <c r="LP1246" s="8"/>
      <c r="LQ1246" s="8"/>
      <c r="LR1246" s="8"/>
      <c r="LS1246" s="8"/>
      <c r="LT1246" s="8"/>
      <c r="LU1246" s="8"/>
      <c r="LV1246" s="8"/>
      <c r="LW1246" s="8"/>
      <c r="LX1246" s="8"/>
      <c r="LY1246" s="8"/>
      <c r="LZ1246" s="8"/>
      <c r="MA1246" s="8"/>
      <c r="MB1246" s="8"/>
      <c r="MC1246" s="8"/>
      <c r="MD1246" s="8"/>
      <c r="ME1246" s="8"/>
      <c r="MF1246" s="8"/>
      <c r="MG1246" s="8"/>
      <c r="MH1246" s="8"/>
      <c r="MI1246" s="8"/>
      <c r="MJ1246" s="8"/>
      <c r="MK1246" s="8"/>
      <c r="ML1246" s="8"/>
      <c r="MM1246" s="8"/>
      <c r="MN1246" s="8"/>
      <c r="MO1246" s="8"/>
      <c r="MP1246" s="8"/>
      <c r="MQ1246" s="8"/>
      <c r="MR1246" s="8"/>
      <c r="MS1246" s="8"/>
      <c r="MT1246" s="8"/>
      <c r="MU1246" s="8"/>
      <c r="MV1246" s="8"/>
      <c r="MW1246" s="8"/>
      <c r="MX1246" s="8"/>
      <c r="MY1246" s="8"/>
      <c r="MZ1246" s="8"/>
      <c r="NA1246" s="8"/>
      <c r="NB1246" s="8"/>
      <c r="NC1246" s="8"/>
      <c r="ND1246" s="8"/>
      <c r="NE1246" s="8"/>
      <c r="NF1246" s="8"/>
      <c r="NG1246" s="8"/>
      <c r="NH1246" s="8"/>
      <c r="NI1246" s="8"/>
      <c r="NJ1246" s="8"/>
      <c r="NK1246" s="8"/>
      <c r="NL1246" s="8"/>
      <c r="NM1246" s="8"/>
      <c r="NN1246" s="8"/>
      <c r="NO1246" s="8"/>
      <c r="NP1246" s="8"/>
      <c r="NQ1246" s="8"/>
      <c r="NR1246" s="8"/>
      <c r="NS1246" s="8"/>
      <c r="NT1246" s="8"/>
      <c r="NU1246" s="8"/>
      <c r="NV1246" s="8"/>
      <c r="NW1246" s="8"/>
      <c r="NX1246" s="8"/>
      <c r="NY1246" s="8"/>
      <c r="NZ1246" s="8"/>
      <c r="OA1246" s="8"/>
      <c r="OB1246" s="8"/>
      <c r="OC1246" s="8"/>
      <c r="OD1246" s="8"/>
      <c r="OE1246" s="8"/>
      <c r="OF1246" s="8"/>
      <c r="OG1246" s="8"/>
      <c r="OH1246" s="8"/>
      <c r="OI1246" s="8"/>
      <c r="OJ1246" s="8"/>
      <c r="OK1246" s="8"/>
      <c r="OL1246" s="8"/>
      <c r="OM1246" s="8"/>
      <c r="ON1246" s="8"/>
      <c r="OO1246" s="8"/>
      <c r="OP1246" s="8"/>
      <c r="OQ1246" s="8"/>
      <c r="OR1246" s="8"/>
      <c r="OS1246" s="8"/>
      <c r="OT1246" s="8"/>
      <c r="OU1246" s="8"/>
      <c r="OV1246" s="8"/>
      <c r="OW1246" s="8"/>
      <c r="OX1246" s="8"/>
      <c r="OY1246" s="8"/>
      <c r="OZ1246" s="8"/>
      <c r="PA1246" s="8"/>
      <c r="PB1246" s="8"/>
      <c r="PC1246" s="8"/>
      <c r="PD1246" s="8"/>
      <c r="PE1246" s="8"/>
      <c r="PF1246" s="8"/>
      <c r="PG1246" s="8"/>
      <c r="PH1246" s="8"/>
      <c r="PI1246" s="8"/>
      <c r="PJ1246" s="8"/>
      <c r="PK1246" s="8"/>
      <c r="PL1246" s="8"/>
      <c r="PM1246" s="8"/>
      <c r="PN1246" s="8"/>
      <c r="PO1246" s="8"/>
      <c r="PP1246" s="8"/>
      <c r="PQ1246" s="8"/>
      <c r="PR1246" s="8"/>
      <c r="PS1246" s="8"/>
      <c r="PT1246" s="8"/>
      <c r="PU1246" s="8"/>
      <c r="PV1246" s="8"/>
      <c r="PW1246" s="8"/>
      <c r="PX1246" s="8"/>
      <c r="PY1246" s="8"/>
      <c r="PZ1246" s="8"/>
      <c r="QA1246" s="8"/>
      <c r="QB1246" s="8"/>
      <c r="QC1246" s="8"/>
      <c r="QD1246" s="8"/>
      <c r="QE1246" s="8"/>
      <c r="QF1246" s="8"/>
      <c r="QG1246" s="8"/>
      <c r="QH1246" s="8"/>
      <c r="QI1246" s="8"/>
      <c r="QJ1246" s="8"/>
      <c r="QK1246" s="8"/>
      <c r="QL1246" s="8"/>
      <c r="QM1246" s="8"/>
      <c r="QN1246" s="8"/>
      <c r="QO1246" s="8"/>
      <c r="QP1246" s="8"/>
      <c r="QQ1246" s="8"/>
      <c r="QR1246" s="8"/>
      <c r="QS1246" s="8"/>
      <c r="QT1246" s="8"/>
      <c r="QU1246" s="8"/>
      <c r="QV1246" s="8"/>
      <c r="QW1246" s="8"/>
      <c r="QX1246" s="8"/>
      <c r="QY1246" s="8"/>
      <c r="QZ1246" s="8"/>
      <c r="RA1246" s="8"/>
      <c r="RB1246" s="8"/>
      <c r="RC1246" s="8"/>
      <c r="RD1246" s="8"/>
      <c r="RE1246" s="8"/>
      <c r="RF1246" s="8"/>
      <c r="RG1246" s="8"/>
      <c r="RH1246" s="8"/>
      <c r="RI1246" s="8"/>
      <c r="RJ1246" s="8"/>
      <c r="RK1246" s="8"/>
      <c r="RL1246" s="8"/>
      <c r="RM1246" s="8"/>
      <c r="RN1246" s="8"/>
      <c r="RO1246" s="8"/>
      <c r="RP1246" s="8"/>
      <c r="RQ1246" s="8"/>
      <c r="RR1246" s="8"/>
      <c r="RS1246" s="8"/>
      <c r="RT1246" s="8"/>
      <c r="RU1246" s="8"/>
      <c r="RV1246" s="8"/>
      <c r="RW1246" s="8"/>
      <c r="RX1246" s="8"/>
      <c r="RY1246" s="8"/>
      <c r="RZ1246" s="8"/>
      <c r="SA1246" s="8"/>
      <c r="SB1246" s="8"/>
      <c r="SC1246" s="8"/>
      <c r="SD1246" s="8"/>
      <c r="SE1246" s="8"/>
      <c r="SF1246" s="8"/>
      <c r="SG1246" s="8"/>
      <c r="SH1246" s="8"/>
      <c r="SI1246" s="8"/>
      <c r="SJ1246" s="8"/>
      <c r="SK1246" s="8"/>
      <c r="SL1246" s="8"/>
      <c r="SM1246" s="8"/>
      <c r="SN1246" s="8"/>
      <c r="SO1246" s="8"/>
      <c r="SP1246" s="8"/>
      <c r="SQ1246" s="8"/>
      <c r="SR1246" s="8"/>
      <c r="SS1246" s="8"/>
      <c r="ST1246" s="8"/>
      <c r="SU1246" s="8"/>
      <c r="SV1246" s="8"/>
      <c r="SW1246" s="8"/>
      <c r="SX1246" s="8"/>
      <c r="SY1246" s="8"/>
      <c r="SZ1246" s="8"/>
      <c r="TA1246" s="8"/>
      <c r="TB1246" s="8"/>
      <c r="TC1246" s="8"/>
      <c r="TD1246" s="8"/>
      <c r="TE1246" s="8"/>
      <c r="TF1246" s="8"/>
      <c r="TG1246" s="8"/>
      <c r="TH1246" s="8"/>
      <c r="TI1246" s="8"/>
      <c r="TJ1246" s="8"/>
      <c r="TK1246" s="8"/>
      <c r="TL1246" s="8"/>
      <c r="TM1246" s="8"/>
      <c r="TN1246" s="8"/>
      <c r="TO1246" s="8"/>
      <c r="TP1246" s="8"/>
      <c r="TQ1246" s="8"/>
      <c r="TR1246" s="8"/>
      <c r="TS1246" s="8"/>
      <c r="TT1246" s="8"/>
      <c r="TU1246" s="8"/>
      <c r="TV1246" s="8"/>
      <c r="TW1246" s="8"/>
      <c r="TX1246" s="8"/>
      <c r="TY1246" s="8"/>
      <c r="TZ1246" s="8"/>
      <c r="UA1246" s="8"/>
      <c r="UB1246" s="8"/>
      <c r="UC1246" s="8"/>
      <c r="UD1246" s="8"/>
      <c r="UE1246" s="8"/>
      <c r="UF1246" s="8"/>
      <c r="UG1246" s="8"/>
      <c r="UH1246" s="8"/>
      <c r="UI1246" s="8"/>
      <c r="UJ1246" s="8"/>
      <c r="UK1246" s="8"/>
      <c r="UL1246" s="8"/>
      <c r="UM1246" s="8"/>
      <c r="UN1246" s="8"/>
      <c r="UO1246" s="8"/>
      <c r="UP1246" s="8"/>
      <c r="UQ1246" s="8"/>
      <c r="UR1246" s="8"/>
      <c r="US1246" s="8"/>
      <c r="UT1246" s="8"/>
      <c r="UU1246" s="8"/>
      <c r="UV1246" s="8"/>
      <c r="UW1246" s="8"/>
      <c r="UX1246" s="8"/>
      <c r="UY1246" s="8"/>
      <c r="UZ1246" s="8"/>
      <c r="VA1246" s="8"/>
      <c r="VB1246" s="8"/>
      <c r="VC1246" s="8"/>
      <c r="VD1246" s="8"/>
      <c r="VE1246" s="8"/>
      <c r="VF1246" s="8"/>
    </row>
    <row r="1247" spans="1:578" s="77" customFormat="1" ht="15">
      <c r="A1247" s="52"/>
      <c r="B1247" s="54"/>
      <c r="C1247" s="54"/>
      <c r="D1247" s="54"/>
      <c r="E1247" s="54"/>
      <c r="F1247" s="54"/>
      <c r="G1247" s="55"/>
      <c r="H1247" s="54"/>
      <c r="I1247" s="56"/>
      <c r="J1247" s="76"/>
      <c r="K1247" s="76"/>
      <c r="L1247" s="54"/>
      <c r="M1247" s="54"/>
      <c r="N1247" s="54"/>
      <c r="O1247" s="4"/>
      <c r="P1247" s="60"/>
      <c r="Q1247" s="54"/>
      <c r="R1247" s="54"/>
      <c r="S1247" s="57"/>
      <c r="T1247" s="57"/>
      <c r="U1247" s="57"/>
      <c r="V1247" s="57"/>
      <c r="W1247" s="57"/>
      <c r="X1247" s="57"/>
      <c r="Y1247" s="57"/>
      <c r="Z1247" s="57"/>
      <c r="AA1247" s="57"/>
      <c r="AB1247" s="62"/>
      <c r="AC1247" s="57"/>
      <c r="AD1247" s="57"/>
      <c r="AE1247" s="57"/>
      <c r="AF1247" s="57"/>
      <c r="AG1247" s="57"/>
      <c r="AH1247" s="57"/>
      <c r="AI1247" s="6"/>
      <c r="AJ1247" s="6"/>
      <c r="AK1247" s="6"/>
      <c r="AL1247" s="6"/>
      <c r="AM1247" s="6"/>
      <c r="AN1247" s="6"/>
      <c r="AO1247" s="6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  <c r="IW1247" s="8"/>
      <c r="IX1247" s="8"/>
      <c r="IY1247" s="8"/>
      <c r="IZ1247" s="8"/>
      <c r="JA1247" s="8"/>
      <c r="JB1247" s="8"/>
      <c r="JC1247" s="8"/>
      <c r="JD1247" s="8"/>
      <c r="JE1247" s="8"/>
      <c r="JF1247" s="8"/>
      <c r="JG1247" s="8"/>
      <c r="JH1247" s="8"/>
      <c r="JI1247" s="8"/>
      <c r="JJ1247" s="8"/>
      <c r="JK1247" s="8"/>
      <c r="JL1247" s="8"/>
      <c r="JM1247" s="8"/>
      <c r="JN1247" s="8"/>
      <c r="JO1247" s="8"/>
      <c r="JP1247" s="8"/>
      <c r="JQ1247" s="8"/>
      <c r="JR1247" s="8"/>
      <c r="JS1247" s="8"/>
      <c r="JT1247" s="8"/>
      <c r="JU1247" s="8"/>
      <c r="JV1247" s="8"/>
      <c r="JW1247" s="8"/>
      <c r="JX1247" s="8"/>
      <c r="JY1247" s="8"/>
      <c r="JZ1247" s="8"/>
      <c r="KA1247" s="8"/>
      <c r="KB1247" s="8"/>
      <c r="KC1247" s="8"/>
      <c r="KD1247" s="8"/>
      <c r="KE1247" s="8"/>
      <c r="KF1247" s="8"/>
      <c r="KG1247" s="8"/>
      <c r="KH1247" s="8"/>
      <c r="KI1247" s="8"/>
      <c r="KJ1247" s="8"/>
      <c r="KK1247" s="8"/>
      <c r="KL1247" s="8"/>
      <c r="KM1247" s="8"/>
      <c r="KN1247" s="8"/>
      <c r="KO1247" s="8"/>
      <c r="KP1247" s="8"/>
      <c r="KQ1247" s="8"/>
      <c r="KR1247" s="8"/>
      <c r="KS1247" s="8"/>
      <c r="KT1247" s="8"/>
      <c r="KU1247" s="8"/>
      <c r="KV1247" s="8"/>
      <c r="KW1247" s="8"/>
      <c r="KX1247" s="8"/>
      <c r="KY1247" s="8"/>
      <c r="KZ1247" s="8"/>
      <c r="LA1247" s="8"/>
      <c r="LB1247" s="8"/>
      <c r="LC1247" s="8"/>
      <c r="LD1247" s="8"/>
      <c r="LE1247" s="8"/>
      <c r="LF1247" s="8"/>
      <c r="LG1247" s="8"/>
      <c r="LH1247" s="8"/>
      <c r="LI1247" s="8"/>
      <c r="LJ1247" s="8"/>
      <c r="LK1247" s="8"/>
      <c r="LL1247" s="8"/>
      <c r="LM1247" s="8"/>
      <c r="LN1247" s="8"/>
      <c r="LO1247" s="8"/>
      <c r="LP1247" s="8"/>
      <c r="LQ1247" s="8"/>
      <c r="LR1247" s="8"/>
      <c r="LS1247" s="8"/>
      <c r="LT1247" s="8"/>
      <c r="LU1247" s="8"/>
      <c r="LV1247" s="8"/>
      <c r="LW1247" s="8"/>
      <c r="LX1247" s="8"/>
      <c r="LY1247" s="8"/>
      <c r="LZ1247" s="8"/>
      <c r="MA1247" s="8"/>
      <c r="MB1247" s="8"/>
      <c r="MC1247" s="8"/>
      <c r="MD1247" s="8"/>
      <c r="ME1247" s="8"/>
      <c r="MF1247" s="8"/>
      <c r="MG1247" s="8"/>
      <c r="MH1247" s="8"/>
      <c r="MI1247" s="8"/>
      <c r="MJ1247" s="8"/>
      <c r="MK1247" s="8"/>
      <c r="ML1247" s="8"/>
      <c r="MM1247" s="8"/>
      <c r="MN1247" s="8"/>
      <c r="MO1247" s="8"/>
      <c r="MP1247" s="8"/>
      <c r="MQ1247" s="8"/>
      <c r="MR1247" s="8"/>
      <c r="MS1247" s="8"/>
      <c r="MT1247" s="8"/>
      <c r="MU1247" s="8"/>
      <c r="MV1247" s="8"/>
      <c r="MW1247" s="8"/>
      <c r="MX1247" s="8"/>
      <c r="MY1247" s="8"/>
      <c r="MZ1247" s="8"/>
      <c r="NA1247" s="8"/>
      <c r="NB1247" s="8"/>
      <c r="NC1247" s="8"/>
      <c r="ND1247" s="8"/>
      <c r="NE1247" s="8"/>
      <c r="NF1247" s="8"/>
      <c r="NG1247" s="8"/>
      <c r="NH1247" s="8"/>
      <c r="NI1247" s="8"/>
      <c r="NJ1247" s="8"/>
      <c r="NK1247" s="8"/>
      <c r="NL1247" s="8"/>
      <c r="NM1247" s="8"/>
      <c r="NN1247" s="8"/>
      <c r="NO1247" s="8"/>
      <c r="NP1247" s="8"/>
      <c r="NQ1247" s="8"/>
      <c r="NR1247" s="8"/>
      <c r="NS1247" s="8"/>
      <c r="NT1247" s="8"/>
      <c r="NU1247" s="8"/>
      <c r="NV1247" s="8"/>
      <c r="NW1247" s="8"/>
      <c r="NX1247" s="8"/>
      <c r="NY1247" s="8"/>
      <c r="NZ1247" s="8"/>
      <c r="OA1247" s="8"/>
      <c r="OB1247" s="8"/>
      <c r="OC1247" s="8"/>
      <c r="OD1247" s="8"/>
      <c r="OE1247" s="8"/>
      <c r="OF1247" s="8"/>
      <c r="OG1247" s="8"/>
      <c r="OH1247" s="8"/>
      <c r="OI1247" s="8"/>
      <c r="OJ1247" s="8"/>
      <c r="OK1247" s="8"/>
      <c r="OL1247" s="8"/>
      <c r="OM1247" s="8"/>
      <c r="ON1247" s="8"/>
      <c r="OO1247" s="8"/>
      <c r="OP1247" s="8"/>
      <c r="OQ1247" s="8"/>
      <c r="OR1247" s="8"/>
      <c r="OS1247" s="8"/>
      <c r="OT1247" s="8"/>
      <c r="OU1247" s="8"/>
      <c r="OV1247" s="8"/>
      <c r="OW1247" s="8"/>
      <c r="OX1247" s="8"/>
      <c r="OY1247" s="8"/>
      <c r="OZ1247" s="8"/>
      <c r="PA1247" s="8"/>
      <c r="PB1247" s="8"/>
      <c r="PC1247" s="8"/>
      <c r="PD1247" s="8"/>
      <c r="PE1247" s="8"/>
      <c r="PF1247" s="8"/>
      <c r="PG1247" s="8"/>
      <c r="PH1247" s="8"/>
      <c r="PI1247" s="8"/>
      <c r="PJ1247" s="8"/>
      <c r="PK1247" s="8"/>
      <c r="PL1247" s="8"/>
      <c r="PM1247" s="8"/>
      <c r="PN1247" s="8"/>
      <c r="PO1247" s="8"/>
      <c r="PP1247" s="8"/>
      <c r="PQ1247" s="8"/>
      <c r="PR1247" s="8"/>
      <c r="PS1247" s="8"/>
      <c r="PT1247" s="8"/>
      <c r="PU1247" s="8"/>
      <c r="PV1247" s="8"/>
      <c r="PW1247" s="8"/>
      <c r="PX1247" s="8"/>
      <c r="PY1247" s="8"/>
      <c r="PZ1247" s="8"/>
      <c r="QA1247" s="8"/>
      <c r="QB1247" s="8"/>
      <c r="QC1247" s="8"/>
      <c r="QD1247" s="8"/>
      <c r="QE1247" s="8"/>
      <c r="QF1247" s="8"/>
      <c r="QG1247" s="8"/>
      <c r="QH1247" s="8"/>
      <c r="QI1247" s="8"/>
      <c r="QJ1247" s="8"/>
      <c r="QK1247" s="8"/>
      <c r="QL1247" s="8"/>
      <c r="QM1247" s="8"/>
      <c r="QN1247" s="8"/>
      <c r="QO1247" s="8"/>
      <c r="QP1247" s="8"/>
      <c r="QQ1247" s="8"/>
      <c r="QR1247" s="8"/>
      <c r="QS1247" s="8"/>
      <c r="QT1247" s="8"/>
      <c r="QU1247" s="8"/>
      <c r="QV1247" s="8"/>
      <c r="QW1247" s="8"/>
      <c r="QX1247" s="8"/>
      <c r="QY1247" s="8"/>
      <c r="QZ1247" s="8"/>
      <c r="RA1247" s="8"/>
      <c r="RB1247" s="8"/>
      <c r="RC1247" s="8"/>
      <c r="RD1247" s="8"/>
      <c r="RE1247" s="8"/>
      <c r="RF1247" s="8"/>
      <c r="RG1247" s="8"/>
      <c r="RH1247" s="8"/>
      <c r="RI1247" s="8"/>
      <c r="RJ1247" s="8"/>
      <c r="RK1247" s="8"/>
      <c r="RL1247" s="8"/>
      <c r="RM1247" s="8"/>
      <c r="RN1247" s="8"/>
      <c r="RO1247" s="8"/>
      <c r="RP1247" s="8"/>
      <c r="RQ1247" s="8"/>
      <c r="RR1247" s="8"/>
      <c r="RS1247" s="8"/>
      <c r="RT1247" s="8"/>
      <c r="RU1247" s="8"/>
      <c r="RV1247" s="8"/>
      <c r="RW1247" s="8"/>
      <c r="RX1247" s="8"/>
      <c r="RY1247" s="8"/>
      <c r="RZ1247" s="8"/>
      <c r="SA1247" s="8"/>
      <c r="SB1247" s="8"/>
      <c r="SC1247" s="8"/>
      <c r="SD1247" s="8"/>
      <c r="SE1247" s="8"/>
      <c r="SF1247" s="8"/>
      <c r="SG1247" s="8"/>
      <c r="SH1247" s="8"/>
      <c r="SI1247" s="8"/>
      <c r="SJ1247" s="8"/>
      <c r="SK1247" s="8"/>
      <c r="SL1247" s="8"/>
      <c r="SM1247" s="8"/>
      <c r="SN1247" s="8"/>
      <c r="SO1247" s="8"/>
      <c r="SP1247" s="8"/>
      <c r="SQ1247" s="8"/>
      <c r="SR1247" s="8"/>
      <c r="SS1247" s="8"/>
      <c r="ST1247" s="8"/>
      <c r="SU1247" s="8"/>
      <c r="SV1247" s="8"/>
      <c r="SW1247" s="8"/>
      <c r="SX1247" s="8"/>
      <c r="SY1247" s="8"/>
      <c r="SZ1247" s="8"/>
      <c r="TA1247" s="8"/>
      <c r="TB1247" s="8"/>
      <c r="TC1247" s="8"/>
      <c r="TD1247" s="8"/>
      <c r="TE1247" s="8"/>
      <c r="TF1247" s="8"/>
      <c r="TG1247" s="8"/>
      <c r="TH1247" s="8"/>
      <c r="TI1247" s="8"/>
      <c r="TJ1247" s="8"/>
      <c r="TK1247" s="8"/>
      <c r="TL1247" s="8"/>
      <c r="TM1247" s="8"/>
      <c r="TN1247" s="8"/>
      <c r="TO1247" s="8"/>
      <c r="TP1247" s="8"/>
      <c r="TQ1247" s="8"/>
      <c r="TR1247" s="8"/>
      <c r="TS1247" s="8"/>
      <c r="TT1247" s="8"/>
      <c r="TU1247" s="8"/>
      <c r="TV1247" s="8"/>
      <c r="TW1247" s="8"/>
      <c r="TX1247" s="8"/>
      <c r="TY1247" s="8"/>
      <c r="TZ1247" s="8"/>
      <c r="UA1247" s="8"/>
      <c r="UB1247" s="8"/>
      <c r="UC1247" s="8"/>
      <c r="UD1247" s="8"/>
      <c r="UE1247" s="8"/>
      <c r="UF1247" s="8"/>
      <c r="UG1247" s="8"/>
      <c r="UH1247" s="8"/>
      <c r="UI1247" s="8"/>
      <c r="UJ1247" s="8"/>
      <c r="UK1247" s="8"/>
      <c r="UL1247" s="8"/>
      <c r="UM1247" s="8"/>
      <c r="UN1247" s="8"/>
      <c r="UO1247" s="8"/>
      <c r="UP1247" s="8"/>
      <c r="UQ1247" s="8"/>
      <c r="UR1247" s="8"/>
      <c r="US1247" s="8"/>
      <c r="UT1247" s="8"/>
      <c r="UU1247" s="8"/>
      <c r="UV1247" s="8"/>
      <c r="UW1247" s="8"/>
      <c r="UX1247" s="8"/>
      <c r="UY1247" s="8"/>
      <c r="UZ1247" s="8"/>
      <c r="VA1247" s="8"/>
      <c r="VB1247" s="8"/>
      <c r="VC1247" s="8"/>
      <c r="VD1247" s="8"/>
      <c r="VE1247" s="8"/>
      <c r="VF1247" s="8"/>
    </row>
    <row r="1248" spans="1:578" s="77" customFormat="1" ht="15">
      <c r="A1248" s="52"/>
      <c r="B1248" s="54"/>
      <c r="C1248" s="54"/>
      <c r="D1248" s="54"/>
      <c r="E1248" s="54"/>
      <c r="F1248" s="54"/>
      <c r="G1248" s="55"/>
      <c r="H1248" s="54"/>
      <c r="I1248" s="56"/>
      <c r="J1248" s="76"/>
      <c r="K1248" s="76"/>
      <c r="L1248" s="54"/>
      <c r="M1248" s="54"/>
      <c r="N1248" s="54"/>
      <c r="O1248" s="4"/>
      <c r="P1248" s="60"/>
      <c r="Q1248" s="54"/>
      <c r="R1248" s="54"/>
      <c r="S1248" s="57"/>
      <c r="T1248" s="57"/>
      <c r="U1248" s="57"/>
      <c r="V1248" s="57"/>
      <c r="W1248" s="57"/>
      <c r="X1248" s="57"/>
      <c r="Y1248" s="57"/>
      <c r="Z1248" s="57"/>
      <c r="AA1248" s="57"/>
      <c r="AB1248" s="62"/>
      <c r="AC1248" s="57"/>
      <c r="AD1248" s="57"/>
      <c r="AE1248" s="57"/>
      <c r="AF1248" s="57"/>
      <c r="AG1248" s="57"/>
      <c r="AH1248" s="57"/>
      <c r="AI1248" s="6"/>
      <c r="AJ1248" s="6"/>
      <c r="AK1248" s="6"/>
      <c r="AL1248" s="6"/>
      <c r="AM1248" s="6"/>
      <c r="AN1248" s="6"/>
      <c r="AO1248" s="6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  <c r="IW1248" s="8"/>
      <c r="IX1248" s="8"/>
      <c r="IY1248" s="8"/>
      <c r="IZ1248" s="8"/>
      <c r="JA1248" s="8"/>
      <c r="JB1248" s="8"/>
      <c r="JC1248" s="8"/>
      <c r="JD1248" s="8"/>
      <c r="JE1248" s="8"/>
      <c r="JF1248" s="8"/>
      <c r="JG1248" s="8"/>
      <c r="JH1248" s="8"/>
      <c r="JI1248" s="8"/>
      <c r="JJ1248" s="8"/>
      <c r="JK1248" s="8"/>
      <c r="JL1248" s="8"/>
      <c r="JM1248" s="8"/>
      <c r="JN1248" s="8"/>
      <c r="JO1248" s="8"/>
      <c r="JP1248" s="8"/>
      <c r="JQ1248" s="8"/>
      <c r="JR1248" s="8"/>
      <c r="JS1248" s="8"/>
      <c r="JT1248" s="8"/>
      <c r="JU1248" s="8"/>
      <c r="JV1248" s="8"/>
      <c r="JW1248" s="8"/>
      <c r="JX1248" s="8"/>
      <c r="JY1248" s="8"/>
      <c r="JZ1248" s="8"/>
      <c r="KA1248" s="8"/>
      <c r="KB1248" s="8"/>
      <c r="KC1248" s="8"/>
      <c r="KD1248" s="8"/>
      <c r="KE1248" s="8"/>
      <c r="KF1248" s="8"/>
      <c r="KG1248" s="8"/>
      <c r="KH1248" s="8"/>
      <c r="KI1248" s="8"/>
      <c r="KJ1248" s="8"/>
      <c r="KK1248" s="8"/>
      <c r="KL1248" s="8"/>
      <c r="KM1248" s="8"/>
      <c r="KN1248" s="8"/>
      <c r="KO1248" s="8"/>
      <c r="KP1248" s="8"/>
      <c r="KQ1248" s="8"/>
      <c r="KR1248" s="8"/>
      <c r="KS1248" s="8"/>
      <c r="KT1248" s="8"/>
      <c r="KU1248" s="8"/>
      <c r="KV1248" s="8"/>
      <c r="KW1248" s="8"/>
      <c r="KX1248" s="8"/>
      <c r="KY1248" s="8"/>
      <c r="KZ1248" s="8"/>
      <c r="LA1248" s="8"/>
      <c r="LB1248" s="8"/>
      <c r="LC1248" s="8"/>
      <c r="LD1248" s="8"/>
      <c r="LE1248" s="8"/>
      <c r="LF1248" s="8"/>
      <c r="LG1248" s="8"/>
      <c r="LH1248" s="8"/>
      <c r="LI1248" s="8"/>
      <c r="LJ1248" s="8"/>
      <c r="LK1248" s="8"/>
      <c r="LL1248" s="8"/>
      <c r="LM1248" s="8"/>
      <c r="LN1248" s="8"/>
      <c r="LO1248" s="8"/>
      <c r="LP1248" s="8"/>
      <c r="LQ1248" s="8"/>
      <c r="LR1248" s="8"/>
      <c r="LS1248" s="8"/>
      <c r="LT1248" s="8"/>
      <c r="LU1248" s="8"/>
      <c r="LV1248" s="8"/>
      <c r="LW1248" s="8"/>
      <c r="LX1248" s="8"/>
      <c r="LY1248" s="8"/>
      <c r="LZ1248" s="8"/>
      <c r="MA1248" s="8"/>
      <c r="MB1248" s="8"/>
      <c r="MC1248" s="8"/>
      <c r="MD1248" s="8"/>
      <c r="ME1248" s="8"/>
      <c r="MF1248" s="8"/>
      <c r="MG1248" s="8"/>
      <c r="MH1248" s="8"/>
      <c r="MI1248" s="8"/>
      <c r="MJ1248" s="8"/>
      <c r="MK1248" s="8"/>
      <c r="ML1248" s="8"/>
      <c r="MM1248" s="8"/>
      <c r="MN1248" s="8"/>
      <c r="MO1248" s="8"/>
      <c r="MP1248" s="8"/>
      <c r="MQ1248" s="8"/>
      <c r="MR1248" s="8"/>
      <c r="MS1248" s="8"/>
      <c r="MT1248" s="8"/>
      <c r="MU1248" s="8"/>
      <c r="MV1248" s="8"/>
      <c r="MW1248" s="8"/>
      <c r="MX1248" s="8"/>
      <c r="MY1248" s="8"/>
      <c r="MZ1248" s="8"/>
      <c r="NA1248" s="8"/>
      <c r="NB1248" s="8"/>
      <c r="NC1248" s="8"/>
      <c r="ND1248" s="8"/>
      <c r="NE1248" s="8"/>
      <c r="NF1248" s="8"/>
      <c r="NG1248" s="8"/>
      <c r="NH1248" s="8"/>
      <c r="NI1248" s="8"/>
      <c r="NJ1248" s="8"/>
      <c r="NK1248" s="8"/>
      <c r="NL1248" s="8"/>
      <c r="NM1248" s="8"/>
      <c r="NN1248" s="8"/>
      <c r="NO1248" s="8"/>
      <c r="NP1248" s="8"/>
      <c r="NQ1248" s="8"/>
      <c r="NR1248" s="8"/>
      <c r="NS1248" s="8"/>
      <c r="NT1248" s="8"/>
      <c r="NU1248" s="8"/>
      <c r="NV1248" s="8"/>
      <c r="NW1248" s="8"/>
      <c r="NX1248" s="8"/>
      <c r="NY1248" s="8"/>
      <c r="NZ1248" s="8"/>
      <c r="OA1248" s="8"/>
      <c r="OB1248" s="8"/>
      <c r="OC1248" s="8"/>
      <c r="OD1248" s="8"/>
      <c r="OE1248" s="8"/>
      <c r="OF1248" s="8"/>
      <c r="OG1248" s="8"/>
      <c r="OH1248" s="8"/>
      <c r="OI1248" s="8"/>
      <c r="OJ1248" s="8"/>
      <c r="OK1248" s="8"/>
      <c r="OL1248" s="8"/>
      <c r="OM1248" s="8"/>
      <c r="ON1248" s="8"/>
      <c r="OO1248" s="8"/>
      <c r="OP1248" s="8"/>
      <c r="OQ1248" s="8"/>
      <c r="OR1248" s="8"/>
      <c r="OS1248" s="8"/>
      <c r="OT1248" s="8"/>
      <c r="OU1248" s="8"/>
      <c r="OV1248" s="8"/>
      <c r="OW1248" s="8"/>
      <c r="OX1248" s="8"/>
      <c r="OY1248" s="8"/>
      <c r="OZ1248" s="8"/>
      <c r="PA1248" s="8"/>
      <c r="PB1248" s="8"/>
      <c r="PC1248" s="8"/>
      <c r="PD1248" s="8"/>
      <c r="PE1248" s="8"/>
      <c r="PF1248" s="8"/>
      <c r="PG1248" s="8"/>
      <c r="PH1248" s="8"/>
      <c r="PI1248" s="8"/>
      <c r="PJ1248" s="8"/>
      <c r="PK1248" s="8"/>
      <c r="PL1248" s="8"/>
      <c r="PM1248" s="8"/>
      <c r="PN1248" s="8"/>
      <c r="PO1248" s="8"/>
      <c r="PP1248" s="8"/>
      <c r="PQ1248" s="8"/>
      <c r="PR1248" s="8"/>
      <c r="PS1248" s="8"/>
      <c r="PT1248" s="8"/>
      <c r="PU1248" s="8"/>
      <c r="PV1248" s="8"/>
      <c r="PW1248" s="8"/>
      <c r="PX1248" s="8"/>
      <c r="PY1248" s="8"/>
      <c r="PZ1248" s="8"/>
      <c r="QA1248" s="8"/>
      <c r="QB1248" s="8"/>
      <c r="QC1248" s="8"/>
      <c r="QD1248" s="8"/>
      <c r="QE1248" s="8"/>
      <c r="QF1248" s="8"/>
      <c r="QG1248" s="8"/>
      <c r="QH1248" s="8"/>
      <c r="QI1248" s="8"/>
      <c r="QJ1248" s="8"/>
      <c r="QK1248" s="8"/>
      <c r="QL1248" s="8"/>
      <c r="QM1248" s="8"/>
      <c r="QN1248" s="8"/>
      <c r="QO1248" s="8"/>
      <c r="QP1248" s="8"/>
      <c r="QQ1248" s="8"/>
      <c r="QR1248" s="8"/>
      <c r="QS1248" s="8"/>
      <c r="QT1248" s="8"/>
      <c r="QU1248" s="8"/>
      <c r="QV1248" s="8"/>
      <c r="QW1248" s="8"/>
      <c r="QX1248" s="8"/>
      <c r="QY1248" s="8"/>
      <c r="QZ1248" s="8"/>
      <c r="RA1248" s="8"/>
      <c r="RB1248" s="8"/>
      <c r="RC1248" s="8"/>
      <c r="RD1248" s="8"/>
      <c r="RE1248" s="8"/>
      <c r="RF1248" s="8"/>
      <c r="RG1248" s="8"/>
      <c r="RH1248" s="8"/>
      <c r="RI1248" s="8"/>
      <c r="RJ1248" s="8"/>
      <c r="RK1248" s="8"/>
      <c r="RL1248" s="8"/>
      <c r="RM1248" s="8"/>
      <c r="RN1248" s="8"/>
      <c r="RO1248" s="8"/>
      <c r="RP1248" s="8"/>
      <c r="RQ1248" s="8"/>
      <c r="RR1248" s="8"/>
      <c r="RS1248" s="8"/>
      <c r="RT1248" s="8"/>
      <c r="RU1248" s="8"/>
      <c r="RV1248" s="8"/>
      <c r="RW1248" s="8"/>
      <c r="RX1248" s="8"/>
      <c r="RY1248" s="8"/>
      <c r="RZ1248" s="8"/>
      <c r="SA1248" s="8"/>
      <c r="SB1248" s="8"/>
      <c r="SC1248" s="8"/>
      <c r="SD1248" s="8"/>
      <c r="SE1248" s="8"/>
      <c r="SF1248" s="8"/>
      <c r="SG1248" s="8"/>
      <c r="SH1248" s="8"/>
      <c r="SI1248" s="8"/>
      <c r="SJ1248" s="8"/>
      <c r="SK1248" s="8"/>
      <c r="SL1248" s="8"/>
      <c r="SM1248" s="8"/>
      <c r="SN1248" s="8"/>
      <c r="SO1248" s="8"/>
      <c r="SP1248" s="8"/>
      <c r="SQ1248" s="8"/>
      <c r="SR1248" s="8"/>
      <c r="SS1248" s="8"/>
      <c r="ST1248" s="8"/>
      <c r="SU1248" s="8"/>
      <c r="SV1248" s="8"/>
      <c r="SW1248" s="8"/>
      <c r="SX1248" s="8"/>
      <c r="SY1248" s="8"/>
      <c r="SZ1248" s="8"/>
      <c r="TA1248" s="8"/>
      <c r="TB1248" s="8"/>
      <c r="TC1248" s="8"/>
      <c r="TD1248" s="8"/>
      <c r="TE1248" s="8"/>
      <c r="TF1248" s="8"/>
      <c r="TG1248" s="8"/>
      <c r="TH1248" s="8"/>
      <c r="TI1248" s="8"/>
      <c r="TJ1248" s="8"/>
      <c r="TK1248" s="8"/>
      <c r="TL1248" s="8"/>
      <c r="TM1248" s="8"/>
      <c r="TN1248" s="8"/>
      <c r="TO1248" s="8"/>
      <c r="TP1248" s="8"/>
      <c r="TQ1248" s="8"/>
      <c r="TR1248" s="8"/>
      <c r="TS1248" s="8"/>
      <c r="TT1248" s="8"/>
      <c r="TU1248" s="8"/>
      <c r="TV1248" s="8"/>
      <c r="TW1248" s="8"/>
      <c r="TX1248" s="8"/>
      <c r="TY1248" s="8"/>
      <c r="TZ1248" s="8"/>
      <c r="UA1248" s="8"/>
      <c r="UB1248" s="8"/>
      <c r="UC1248" s="8"/>
      <c r="UD1248" s="8"/>
      <c r="UE1248" s="8"/>
      <c r="UF1248" s="8"/>
      <c r="UG1248" s="8"/>
      <c r="UH1248" s="8"/>
      <c r="UI1248" s="8"/>
      <c r="UJ1248" s="8"/>
      <c r="UK1248" s="8"/>
      <c r="UL1248" s="8"/>
      <c r="UM1248" s="8"/>
      <c r="UN1248" s="8"/>
      <c r="UO1248" s="8"/>
      <c r="UP1248" s="8"/>
      <c r="UQ1248" s="8"/>
      <c r="UR1248" s="8"/>
      <c r="US1248" s="8"/>
      <c r="UT1248" s="8"/>
      <c r="UU1248" s="8"/>
      <c r="UV1248" s="8"/>
      <c r="UW1248" s="8"/>
      <c r="UX1248" s="8"/>
      <c r="UY1248" s="8"/>
      <c r="UZ1248" s="8"/>
      <c r="VA1248" s="8"/>
      <c r="VB1248" s="8"/>
      <c r="VC1248" s="8"/>
      <c r="VD1248" s="8"/>
      <c r="VE1248" s="8"/>
      <c r="VF1248" s="8"/>
    </row>
    <row r="1249" spans="1:578" s="77" customFormat="1" ht="15">
      <c r="A1249" s="52"/>
      <c r="B1249" s="54"/>
      <c r="C1249" s="54"/>
      <c r="D1249" s="54"/>
      <c r="E1249" s="54"/>
      <c r="F1249" s="54"/>
      <c r="G1249" s="55"/>
      <c r="H1249" s="54"/>
      <c r="I1249" s="56"/>
      <c r="J1249" s="76"/>
      <c r="K1249" s="76"/>
      <c r="L1249" s="54"/>
      <c r="M1249" s="54"/>
      <c r="N1249" s="54"/>
      <c r="O1249" s="4"/>
      <c r="P1249" s="60"/>
      <c r="Q1249" s="54"/>
      <c r="R1249" s="54"/>
      <c r="S1249" s="57"/>
      <c r="T1249" s="57"/>
      <c r="U1249" s="57"/>
      <c r="V1249" s="57"/>
      <c r="W1249" s="57"/>
      <c r="X1249" s="57"/>
      <c r="Y1249" s="57"/>
      <c r="Z1249" s="57"/>
      <c r="AA1249" s="57"/>
      <c r="AB1249" s="62"/>
      <c r="AC1249" s="57"/>
      <c r="AD1249" s="57"/>
      <c r="AE1249" s="57"/>
      <c r="AF1249" s="57"/>
      <c r="AG1249" s="57"/>
      <c r="AH1249" s="57"/>
      <c r="AI1249" s="6"/>
      <c r="AJ1249" s="6"/>
      <c r="AK1249" s="6"/>
      <c r="AL1249" s="6"/>
      <c r="AM1249" s="6"/>
      <c r="AN1249" s="6"/>
      <c r="AO1249" s="6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  <c r="IW1249" s="8"/>
      <c r="IX1249" s="8"/>
      <c r="IY1249" s="8"/>
      <c r="IZ1249" s="8"/>
      <c r="JA1249" s="8"/>
      <c r="JB1249" s="8"/>
      <c r="JC1249" s="8"/>
      <c r="JD1249" s="8"/>
      <c r="JE1249" s="8"/>
      <c r="JF1249" s="8"/>
      <c r="JG1249" s="8"/>
      <c r="JH1249" s="8"/>
      <c r="JI1249" s="8"/>
      <c r="JJ1249" s="8"/>
      <c r="JK1249" s="8"/>
      <c r="JL1249" s="8"/>
      <c r="JM1249" s="8"/>
      <c r="JN1249" s="8"/>
      <c r="JO1249" s="8"/>
      <c r="JP1249" s="8"/>
      <c r="JQ1249" s="8"/>
      <c r="JR1249" s="8"/>
      <c r="JS1249" s="8"/>
      <c r="JT1249" s="8"/>
      <c r="JU1249" s="8"/>
      <c r="JV1249" s="8"/>
      <c r="JW1249" s="8"/>
      <c r="JX1249" s="8"/>
      <c r="JY1249" s="8"/>
      <c r="JZ1249" s="8"/>
      <c r="KA1249" s="8"/>
      <c r="KB1249" s="8"/>
      <c r="KC1249" s="8"/>
      <c r="KD1249" s="8"/>
      <c r="KE1249" s="8"/>
      <c r="KF1249" s="8"/>
      <c r="KG1249" s="8"/>
      <c r="KH1249" s="8"/>
      <c r="KI1249" s="8"/>
      <c r="KJ1249" s="8"/>
      <c r="KK1249" s="8"/>
      <c r="KL1249" s="8"/>
      <c r="KM1249" s="8"/>
      <c r="KN1249" s="8"/>
      <c r="KO1249" s="8"/>
      <c r="KP1249" s="8"/>
      <c r="KQ1249" s="8"/>
      <c r="KR1249" s="8"/>
      <c r="KS1249" s="8"/>
      <c r="KT1249" s="8"/>
      <c r="KU1249" s="8"/>
      <c r="KV1249" s="8"/>
      <c r="KW1249" s="8"/>
      <c r="KX1249" s="8"/>
      <c r="KY1249" s="8"/>
      <c r="KZ1249" s="8"/>
      <c r="LA1249" s="8"/>
      <c r="LB1249" s="8"/>
      <c r="LC1249" s="8"/>
      <c r="LD1249" s="8"/>
      <c r="LE1249" s="8"/>
      <c r="LF1249" s="8"/>
      <c r="LG1249" s="8"/>
      <c r="LH1249" s="8"/>
      <c r="LI1249" s="8"/>
      <c r="LJ1249" s="8"/>
      <c r="LK1249" s="8"/>
      <c r="LL1249" s="8"/>
      <c r="LM1249" s="8"/>
      <c r="LN1249" s="8"/>
      <c r="LO1249" s="8"/>
      <c r="LP1249" s="8"/>
      <c r="LQ1249" s="8"/>
      <c r="LR1249" s="8"/>
      <c r="LS1249" s="8"/>
      <c r="LT1249" s="8"/>
      <c r="LU1249" s="8"/>
      <c r="LV1249" s="8"/>
      <c r="LW1249" s="8"/>
      <c r="LX1249" s="8"/>
      <c r="LY1249" s="8"/>
      <c r="LZ1249" s="8"/>
      <c r="MA1249" s="8"/>
      <c r="MB1249" s="8"/>
      <c r="MC1249" s="8"/>
      <c r="MD1249" s="8"/>
      <c r="ME1249" s="8"/>
      <c r="MF1249" s="8"/>
      <c r="MG1249" s="8"/>
      <c r="MH1249" s="8"/>
      <c r="MI1249" s="8"/>
      <c r="MJ1249" s="8"/>
      <c r="MK1249" s="8"/>
      <c r="ML1249" s="8"/>
      <c r="MM1249" s="8"/>
      <c r="MN1249" s="8"/>
      <c r="MO1249" s="8"/>
      <c r="MP1249" s="8"/>
      <c r="MQ1249" s="8"/>
      <c r="MR1249" s="8"/>
      <c r="MS1249" s="8"/>
      <c r="MT1249" s="8"/>
      <c r="MU1249" s="8"/>
      <c r="MV1249" s="8"/>
      <c r="MW1249" s="8"/>
      <c r="MX1249" s="8"/>
      <c r="MY1249" s="8"/>
      <c r="MZ1249" s="8"/>
      <c r="NA1249" s="8"/>
      <c r="NB1249" s="8"/>
      <c r="NC1249" s="8"/>
      <c r="ND1249" s="8"/>
      <c r="NE1249" s="8"/>
      <c r="NF1249" s="8"/>
      <c r="NG1249" s="8"/>
      <c r="NH1249" s="8"/>
      <c r="NI1249" s="8"/>
      <c r="NJ1249" s="8"/>
      <c r="NK1249" s="8"/>
      <c r="NL1249" s="8"/>
      <c r="NM1249" s="8"/>
      <c r="NN1249" s="8"/>
      <c r="NO1249" s="8"/>
      <c r="NP1249" s="8"/>
      <c r="NQ1249" s="8"/>
      <c r="NR1249" s="8"/>
      <c r="NS1249" s="8"/>
      <c r="NT1249" s="8"/>
      <c r="NU1249" s="8"/>
      <c r="NV1249" s="8"/>
      <c r="NW1249" s="8"/>
      <c r="NX1249" s="8"/>
      <c r="NY1249" s="8"/>
      <c r="NZ1249" s="8"/>
      <c r="OA1249" s="8"/>
      <c r="OB1249" s="8"/>
      <c r="OC1249" s="8"/>
      <c r="OD1249" s="8"/>
      <c r="OE1249" s="8"/>
      <c r="OF1249" s="8"/>
      <c r="OG1249" s="8"/>
      <c r="OH1249" s="8"/>
      <c r="OI1249" s="8"/>
      <c r="OJ1249" s="8"/>
      <c r="OK1249" s="8"/>
      <c r="OL1249" s="8"/>
      <c r="OM1249" s="8"/>
      <c r="ON1249" s="8"/>
      <c r="OO1249" s="8"/>
      <c r="OP1249" s="8"/>
      <c r="OQ1249" s="8"/>
      <c r="OR1249" s="8"/>
      <c r="OS1249" s="8"/>
      <c r="OT1249" s="8"/>
      <c r="OU1249" s="8"/>
      <c r="OV1249" s="8"/>
      <c r="OW1249" s="8"/>
      <c r="OX1249" s="8"/>
      <c r="OY1249" s="8"/>
      <c r="OZ1249" s="8"/>
      <c r="PA1249" s="8"/>
      <c r="PB1249" s="8"/>
      <c r="PC1249" s="8"/>
      <c r="PD1249" s="8"/>
      <c r="PE1249" s="8"/>
      <c r="PF1249" s="8"/>
      <c r="PG1249" s="8"/>
      <c r="PH1249" s="8"/>
      <c r="PI1249" s="8"/>
      <c r="PJ1249" s="8"/>
      <c r="PK1249" s="8"/>
      <c r="PL1249" s="8"/>
      <c r="PM1249" s="8"/>
      <c r="PN1249" s="8"/>
      <c r="PO1249" s="8"/>
      <c r="PP1249" s="8"/>
      <c r="PQ1249" s="8"/>
      <c r="PR1249" s="8"/>
      <c r="PS1249" s="8"/>
      <c r="PT1249" s="8"/>
      <c r="PU1249" s="8"/>
      <c r="PV1249" s="8"/>
      <c r="PW1249" s="8"/>
      <c r="PX1249" s="8"/>
      <c r="PY1249" s="8"/>
      <c r="PZ1249" s="8"/>
      <c r="QA1249" s="8"/>
      <c r="QB1249" s="8"/>
      <c r="QC1249" s="8"/>
      <c r="QD1249" s="8"/>
      <c r="QE1249" s="8"/>
      <c r="QF1249" s="8"/>
      <c r="QG1249" s="8"/>
      <c r="QH1249" s="8"/>
      <c r="QI1249" s="8"/>
      <c r="QJ1249" s="8"/>
      <c r="QK1249" s="8"/>
      <c r="QL1249" s="8"/>
      <c r="QM1249" s="8"/>
      <c r="QN1249" s="8"/>
      <c r="QO1249" s="8"/>
      <c r="QP1249" s="8"/>
      <c r="QQ1249" s="8"/>
      <c r="QR1249" s="8"/>
      <c r="QS1249" s="8"/>
      <c r="QT1249" s="8"/>
      <c r="QU1249" s="8"/>
      <c r="QV1249" s="8"/>
      <c r="QW1249" s="8"/>
      <c r="QX1249" s="8"/>
      <c r="QY1249" s="8"/>
      <c r="QZ1249" s="8"/>
      <c r="RA1249" s="8"/>
      <c r="RB1249" s="8"/>
      <c r="RC1249" s="8"/>
      <c r="RD1249" s="8"/>
      <c r="RE1249" s="8"/>
      <c r="RF1249" s="8"/>
      <c r="RG1249" s="8"/>
      <c r="RH1249" s="8"/>
      <c r="RI1249" s="8"/>
      <c r="RJ1249" s="8"/>
      <c r="RK1249" s="8"/>
      <c r="RL1249" s="8"/>
      <c r="RM1249" s="8"/>
      <c r="RN1249" s="8"/>
      <c r="RO1249" s="8"/>
      <c r="RP1249" s="8"/>
      <c r="RQ1249" s="8"/>
      <c r="RR1249" s="8"/>
      <c r="RS1249" s="8"/>
      <c r="RT1249" s="8"/>
      <c r="RU1249" s="8"/>
      <c r="RV1249" s="8"/>
      <c r="RW1249" s="8"/>
      <c r="RX1249" s="8"/>
      <c r="RY1249" s="8"/>
      <c r="RZ1249" s="8"/>
      <c r="SA1249" s="8"/>
      <c r="SB1249" s="8"/>
      <c r="SC1249" s="8"/>
      <c r="SD1249" s="8"/>
      <c r="SE1249" s="8"/>
      <c r="SF1249" s="8"/>
      <c r="SG1249" s="8"/>
      <c r="SH1249" s="8"/>
      <c r="SI1249" s="8"/>
      <c r="SJ1249" s="8"/>
      <c r="SK1249" s="8"/>
      <c r="SL1249" s="8"/>
      <c r="SM1249" s="8"/>
      <c r="SN1249" s="8"/>
      <c r="SO1249" s="8"/>
      <c r="SP1249" s="8"/>
      <c r="SQ1249" s="8"/>
      <c r="SR1249" s="8"/>
      <c r="SS1249" s="8"/>
      <c r="ST1249" s="8"/>
      <c r="SU1249" s="8"/>
      <c r="SV1249" s="8"/>
      <c r="SW1249" s="8"/>
      <c r="SX1249" s="8"/>
      <c r="SY1249" s="8"/>
      <c r="SZ1249" s="8"/>
      <c r="TA1249" s="8"/>
      <c r="TB1249" s="8"/>
      <c r="TC1249" s="8"/>
      <c r="TD1249" s="8"/>
      <c r="TE1249" s="8"/>
      <c r="TF1249" s="8"/>
      <c r="TG1249" s="8"/>
      <c r="TH1249" s="8"/>
      <c r="TI1249" s="8"/>
      <c r="TJ1249" s="8"/>
      <c r="TK1249" s="8"/>
      <c r="TL1249" s="8"/>
      <c r="TM1249" s="8"/>
      <c r="TN1249" s="8"/>
      <c r="TO1249" s="8"/>
      <c r="TP1249" s="8"/>
      <c r="TQ1249" s="8"/>
      <c r="TR1249" s="8"/>
      <c r="TS1249" s="8"/>
      <c r="TT1249" s="8"/>
      <c r="TU1249" s="8"/>
      <c r="TV1249" s="8"/>
      <c r="TW1249" s="8"/>
      <c r="TX1249" s="8"/>
      <c r="TY1249" s="8"/>
      <c r="TZ1249" s="8"/>
      <c r="UA1249" s="8"/>
      <c r="UB1249" s="8"/>
      <c r="UC1249" s="8"/>
      <c r="UD1249" s="8"/>
      <c r="UE1249" s="8"/>
      <c r="UF1249" s="8"/>
      <c r="UG1249" s="8"/>
      <c r="UH1249" s="8"/>
      <c r="UI1249" s="8"/>
      <c r="UJ1249" s="8"/>
      <c r="UK1249" s="8"/>
      <c r="UL1249" s="8"/>
      <c r="UM1249" s="8"/>
      <c r="UN1249" s="8"/>
      <c r="UO1249" s="8"/>
      <c r="UP1249" s="8"/>
      <c r="UQ1249" s="8"/>
      <c r="UR1249" s="8"/>
      <c r="US1249" s="8"/>
      <c r="UT1249" s="8"/>
      <c r="UU1249" s="8"/>
      <c r="UV1249" s="8"/>
      <c r="UW1249" s="8"/>
      <c r="UX1249" s="8"/>
      <c r="UY1249" s="8"/>
      <c r="UZ1249" s="8"/>
      <c r="VA1249" s="8"/>
      <c r="VB1249" s="8"/>
      <c r="VC1249" s="8"/>
      <c r="VD1249" s="8"/>
      <c r="VE1249" s="8"/>
      <c r="VF1249" s="8"/>
    </row>
    <row r="1250" spans="1:578" s="77" customFormat="1" ht="15">
      <c r="A1250" s="52"/>
      <c r="B1250" s="54"/>
      <c r="C1250" s="54"/>
      <c r="D1250" s="54"/>
      <c r="E1250" s="54"/>
      <c r="F1250" s="54"/>
      <c r="G1250" s="55"/>
      <c r="H1250" s="54"/>
      <c r="I1250" s="56"/>
      <c r="J1250" s="76"/>
      <c r="K1250" s="76"/>
      <c r="L1250" s="54"/>
      <c r="M1250" s="54"/>
      <c r="N1250" s="54"/>
      <c r="O1250" s="4"/>
      <c r="P1250" s="60"/>
      <c r="Q1250" s="54"/>
      <c r="R1250" s="54"/>
      <c r="S1250" s="57"/>
      <c r="T1250" s="57"/>
      <c r="U1250" s="57"/>
      <c r="V1250" s="57"/>
      <c r="W1250" s="57"/>
      <c r="X1250" s="57"/>
      <c r="Y1250" s="57"/>
      <c r="Z1250" s="57"/>
      <c r="AA1250" s="57"/>
      <c r="AB1250" s="62"/>
      <c r="AC1250" s="57"/>
      <c r="AD1250" s="57"/>
      <c r="AE1250" s="57"/>
      <c r="AF1250" s="57"/>
      <c r="AG1250" s="57"/>
      <c r="AH1250" s="57"/>
      <c r="AI1250" s="6"/>
      <c r="AJ1250" s="6"/>
      <c r="AK1250" s="6"/>
      <c r="AL1250" s="6"/>
      <c r="AM1250" s="6"/>
      <c r="AN1250" s="6"/>
      <c r="AO1250" s="6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  <c r="IW1250" s="8"/>
      <c r="IX1250" s="8"/>
      <c r="IY1250" s="8"/>
      <c r="IZ1250" s="8"/>
      <c r="JA1250" s="8"/>
      <c r="JB1250" s="8"/>
      <c r="JC1250" s="8"/>
      <c r="JD1250" s="8"/>
      <c r="JE1250" s="8"/>
      <c r="JF1250" s="8"/>
      <c r="JG1250" s="8"/>
      <c r="JH1250" s="8"/>
      <c r="JI1250" s="8"/>
      <c r="JJ1250" s="8"/>
      <c r="JK1250" s="8"/>
      <c r="JL1250" s="8"/>
      <c r="JM1250" s="8"/>
      <c r="JN1250" s="8"/>
      <c r="JO1250" s="8"/>
      <c r="JP1250" s="8"/>
      <c r="JQ1250" s="8"/>
      <c r="JR1250" s="8"/>
      <c r="JS1250" s="8"/>
      <c r="JT1250" s="8"/>
      <c r="JU1250" s="8"/>
      <c r="JV1250" s="8"/>
      <c r="JW1250" s="8"/>
      <c r="JX1250" s="8"/>
      <c r="JY1250" s="8"/>
      <c r="JZ1250" s="8"/>
      <c r="KA1250" s="8"/>
      <c r="KB1250" s="8"/>
      <c r="KC1250" s="8"/>
      <c r="KD1250" s="8"/>
      <c r="KE1250" s="8"/>
      <c r="KF1250" s="8"/>
      <c r="KG1250" s="8"/>
      <c r="KH1250" s="8"/>
      <c r="KI1250" s="8"/>
      <c r="KJ1250" s="8"/>
      <c r="KK1250" s="8"/>
      <c r="KL1250" s="8"/>
      <c r="KM1250" s="8"/>
      <c r="KN1250" s="8"/>
      <c r="KO1250" s="8"/>
      <c r="KP1250" s="8"/>
      <c r="KQ1250" s="8"/>
      <c r="KR1250" s="8"/>
      <c r="KS1250" s="8"/>
      <c r="KT1250" s="8"/>
      <c r="KU1250" s="8"/>
      <c r="KV1250" s="8"/>
      <c r="KW1250" s="8"/>
      <c r="KX1250" s="8"/>
      <c r="KY1250" s="8"/>
      <c r="KZ1250" s="8"/>
      <c r="LA1250" s="8"/>
      <c r="LB1250" s="8"/>
      <c r="LC1250" s="8"/>
      <c r="LD1250" s="8"/>
      <c r="LE1250" s="8"/>
      <c r="LF1250" s="8"/>
      <c r="LG1250" s="8"/>
      <c r="LH1250" s="8"/>
      <c r="LI1250" s="8"/>
      <c r="LJ1250" s="8"/>
      <c r="LK1250" s="8"/>
      <c r="LL1250" s="8"/>
      <c r="LM1250" s="8"/>
      <c r="LN1250" s="8"/>
      <c r="LO1250" s="8"/>
      <c r="LP1250" s="8"/>
      <c r="LQ1250" s="8"/>
      <c r="LR1250" s="8"/>
      <c r="LS1250" s="8"/>
      <c r="LT1250" s="8"/>
      <c r="LU1250" s="8"/>
      <c r="LV1250" s="8"/>
      <c r="LW1250" s="8"/>
      <c r="LX1250" s="8"/>
      <c r="LY1250" s="8"/>
      <c r="LZ1250" s="8"/>
      <c r="MA1250" s="8"/>
      <c r="MB1250" s="8"/>
      <c r="MC1250" s="8"/>
      <c r="MD1250" s="8"/>
      <c r="ME1250" s="8"/>
      <c r="MF1250" s="8"/>
      <c r="MG1250" s="8"/>
      <c r="MH1250" s="8"/>
      <c r="MI1250" s="8"/>
      <c r="MJ1250" s="8"/>
      <c r="MK1250" s="8"/>
      <c r="ML1250" s="8"/>
      <c r="MM1250" s="8"/>
      <c r="MN1250" s="8"/>
      <c r="MO1250" s="8"/>
      <c r="MP1250" s="8"/>
      <c r="MQ1250" s="8"/>
      <c r="MR1250" s="8"/>
      <c r="MS1250" s="8"/>
      <c r="MT1250" s="8"/>
      <c r="MU1250" s="8"/>
      <c r="MV1250" s="8"/>
      <c r="MW1250" s="8"/>
      <c r="MX1250" s="8"/>
      <c r="MY1250" s="8"/>
      <c r="MZ1250" s="8"/>
      <c r="NA1250" s="8"/>
      <c r="NB1250" s="8"/>
      <c r="NC1250" s="8"/>
      <c r="ND1250" s="8"/>
      <c r="NE1250" s="8"/>
      <c r="NF1250" s="8"/>
      <c r="NG1250" s="8"/>
      <c r="NH1250" s="8"/>
      <c r="NI1250" s="8"/>
      <c r="NJ1250" s="8"/>
      <c r="NK1250" s="8"/>
      <c r="NL1250" s="8"/>
      <c r="NM1250" s="8"/>
      <c r="NN1250" s="8"/>
      <c r="NO1250" s="8"/>
      <c r="NP1250" s="8"/>
      <c r="NQ1250" s="8"/>
      <c r="NR1250" s="8"/>
      <c r="NS1250" s="8"/>
      <c r="NT1250" s="8"/>
      <c r="NU1250" s="8"/>
      <c r="NV1250" s="8"/>
      <c r="NW1250" s="8"/>
      <c r="NX1250" s="8"/>
      <c r="NY1250" s="8"/>
      <c r="NZ1250" s="8"/>
      <c r="OA1250" s="8"/>
      <c r="OB1250" s="8"/>
      <c r="OC1250" s="8"/>
      <c r="OD1250" s="8"/>
      <c r="OE1250" s="8"/>
      <c r="OF1250" s="8"/>
      <c r="OG1250" s="8"/>
      <c r="OH1250" s="8"/>
      <c r="OI1250" s="8"/>
      <c r="OJ1250" s="8"/>
      <c r="OK1250" s="8"/>
      <c r="OL1250" s="8"/>
      <c r="OM1250" s="8"/>
      <c r="ON1250" s="8"/>
      <c r="OO1250" s="8"/>
      <c r="OP1250" s="8"/>
      <c r="OQ1250" s="8"/>
      <c r="OR1250" s="8"/>
      <c r="OS1250" s="8"/>
      <c r="OT1250" s="8"/>
      <c r="OU1250" s="8"/>
      <c r="OV1250" s="8"/>
      <c r="OW1250" s="8"/>
      <c r="OX1250" s="8"/>
      <c r="OY1250" s="8"/>
      <c r="OZ1250" s="8"/>
      <c r="PA1250" s="8"/>
      <c r="PB1250" s="8"/>
      <c r="PC1250" s="8"/>
      <c r="PD1250" s="8"/>
      <c r="PE1250" s="8"/>
      <c r="PF1250" s="8"/>
      <c r="PG1250" s="8"/>
      <c r="PH1250" s="8"/>
      <c r="PI1250" s="8"/>
      <c r="PJ1250" s="8"/>
      <c r="PK1250" s="8"/>
      <c r="PL1250" s="8"/>
      <c r="PM1250" s="8"/>
      <c r="PN1250" s="8"/>
      <c r="PO1250" s="8"/>
      <c r="PP1250" s="8"/>
      <c r="PQ1250" s="8"/>
      <c r="PR1250" s="8"/>
      <c r="PS1250" s="8"/>
      <c r="PT1250" s="8"/>
      <c r="PU1250" s="8"/>
      <c r="PV1250" s="8"/>
      <c r="PW1250" s="8"/>
      <c r="PX1250" s="8"/>
      <c r="PY1250" s="8"/>
      <c r="PZ1250" s="8"/>
      <c r="QA1250" s="8"/>
      <c r="QB1250" s="8"/>
      <c r="QC1250" s="8"/>
      <c r="QD1250" s="8"/>
      <c r="QE1250" s="8"/>
      <c r="QF1250" s="8"/>
      <c r="QG1250" s="8"/>
      <c r="QH1250" s="8"/>
      <c r="QI1250" s="8"/>
      <c r="QJ1250" s="8"/>
      <c r="QK1250" s="8"/>
      <c r="QL1250" s="8"/>
      <c r="QM1250" s="8"/>
      <c r="QN1250" s="8"/>
      <c r="QO1250" s="8"/>
      <c r="QP1250" s="8"/>
      <c r="QQ1250" s="8"/>
      <c r="QR1250" s="8"/>
      <c r="QS1250" s="8"/>
      <c r="QT1250" s="8"/>
      <c r="QU1250" s="8"/>
      <c r="QV1250" s="8"/>
      <c r="QW1250" s="8"/>
      <c r="QX1250" s="8"/>
      <c r="QY1250" s="8"/>
      <c r="QZ1250" s="8"/>
      <c r="RA1250" s="8"/>
      <c r="RB1250" s="8"/>
      <c r="RC1250" s="8"/>
      <c r="RD1250" s="8"/>
      <c r="RE1250" s="8"/>
      <c r="RF1250" s="8"/>
      <c r="RG1250" s="8"/>
      <c r="RH1250" s="8"/>
      <c r="RI1250" s="8"/>
      <c r="RJ1250" s="8"/>
      <c r="RK1250" s="8"/>
      <c r="RL1250" s="8"/>
      <c r="RM1250" s="8"/>
      <c r="RN1250" s="8"/>
      <c r="RO1250" s="8"/>
      <c r="RP1250" s="8"/>
      <c r="RQ1250" s="8"/>
      <c r="RR1250" s="8"/>
      <c r="RS1250" s="8"/>
      <c r="RT1250" s="8"/>
      <c r="RU1250" s="8"/>
      <c r="RV1250" s="8"/>
      <c r="RW1250" s="8"/>
      <c r="RX1250" s="8"/>
      <c r="RY1250" s="8"/>
      <c r="RZ1250" s="8"/>
      <c r="SA1250" s="8"/>
      <c r="SB1250" s="8"/>
      <c r="SC1250" s="8"/>
      <c r="SD1250" s="8"/>
      <c r="SE1250" s="8"/>
      <c r="SF1250" s="8"/>
      <c r="SG1250" s="8"/>
      <c r="SH1250" s="8"/>
      <c r="SI1250" s="8"/>
      <c r="SJ1250" s="8"/>
      <c r="SK1250" s="8"/>
      <c r="SL1250" s="8"/>
      <c r="SM1250" s="8"/>
      <c r="SN1250" s="8"/>
      <c r="SO1250" s="8"/>
      <c r="SP1250" s="8"/>
      <c r="SQ1250" s="8"/>
      <c r="SR1250" s="8"/>
      <c r="SS1250" s="8"/>
      <c r="ST1250" s="8"/>
      <c r="SU1250" s="8"/>
      <c r="SV1250" s="8"/>
      <c r="SW1250" s="8"/>
      <c r="SX1250" s="8"/>
      <c r="SY1250" s="8"/>
      <c r="SZ1250" s="8"/>
      <c r="TA1250" s="8"/>
      <c r="TB1250" s="8"/>
      <c r="TC1250" s="8"/>
      <c r="TD1250" s="8"/>
      <c r="TE1250" s="8"/>
      <c r="TF1250" s="8"/>
      <c r="TG1250" s="8"/>
      <c r="TH1250" s="8"/>
      <c r="TI1250" s="8"/>
      <c r="TJ1250" s="8"/>
      <c r="TK1250" s="8"/>
      <c r="TL1250" s="8"/>
      <c r="TM1250" s="8"/>
      <c r="TN1250" s="8"/>
      <c r="TO1250" s="8"/>
      <c r="TP1250" s="8"/>
      <c r="TQ1250" s="8"/>
      <c r="TR1250" s="8"/>
      <c r="TS1250" s="8"/>
      <c r="TT1250" s="8"/>
      <c r="TU1250" s="8"/>
      <c r="TV1250" s="8"/>
      <c r="TW1250" s="8"/>
      <c r="TX1250" s="8"/>
      <c r="TY1250" s="8"/>
      <c r="TZ1250" s="8"/>
      <c r="UA1250" s="8"/>
      <c r="UB1250" s="8"/>
      <c r="UC1250" s="8"/>
      <c r="UD1250" s="8"/>
      <c r="UE1250" s="8"/>
      <c r="UF1250" s="8"/>
      <c r="UG1250" s="8"/>
      <c r="UH1250" s="8"/>
      <c r="UI1250" s="8"/>
      <c r="UJ1250" s="8"/>
      <c r="UK1250" s="8"/>
      <c r="UL1250" s="8"/>
      <c r="UM1250" s="8"/>
      <c r="UN1250" s="8"/>
      <c r="UO1250" s="8"/>
      <c r="UP1250" s="8"/>
      <c r="UQ1250" s="8"/>
      <c r="UR1250" s="8"/>
      <c r="US1250" s="8"/>
      <c r="UT1250" s="8"/>
      <c r="UU1250" s="8"/>
      <c r="UV1250" s="8"/>
      <c r="UW1250" s="8"/>
      <c r="UX1250" s="8"/>
      <c r="UY1250" s="8"/>
      <c r="UZ1250" s="8"/>
      <c r="VA1250" s="8"/>
      <c r="VB1250" s="8"/>
      <c r="VC1250" s="8"/>
      <c r="VD1250" s="8"/>
      <c r="VE1250" s="8"/>
      <c r="VF1250" s="8"/>
    </row>
    <row r="1251" spans="1:578" s="77" customFormat="1" ht="15">
      <c r="A1251" s="52"/>
      <c r="B1251" s="54"/>
      <c r="C1251" s="54"/>
      <c r="D1251" s="54"/>
      <c r="E1251" s="54"/>
      <c r="F1251" s="54"/>
      <c r="G1251" s="55"/>
      <c r="H1251" s="54"/>
      <c r="I1251" s="56"/>
      <c r="J1251" s="76"/>
      <c r="K1251" s="76"/>
      <c r="L1251" s="54"/>
      <c r="M1251" s="54"/>
      <c r="N1251" s="54"/>
      <c r="O1251" s="4"/>
      <c r="P1251" s="60"/>
      <c r="Q1251" s="54"/>
      <c r="R1251" s="54"/>
      <c r="S1251" s="57"/>
      <c r="T1251" s="57"/>
      <c r="U1251" s="57"/>
      <c r="V1251" s="57"/>
      <c r="W1251" s="57"/>
      <c r="X1251" s="57"/>
      <c r="Y1251" s="57"/>
      <c r="Z1251" s="57"/>
      <c r="AA1251" s="57"/>
      <c r="AB1251" s="62"/>
      <c r="AC1251" s="57"/>
      <c r="AD1251" s="57"/>
      <c r="AE1251" s="57"/>
      <c r="AF1251" s="57"/>
      <c r="AG1251" s="57"/>
      <c r="AH1251" s="57"/>
      <c r="AI1251" s="6"/>
      <c r="AJ1251" s="6"/>
      <c r="AK1251" s="6"/>
      <c r="AL1251" s="6"/>
      <c r="AM1251" s="6"/>
      <c r="AN1251" s="6"/>
      <c r="AO1251" s="6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  <c r="IW1251" s="8"/>
      <c r="IX1251" s="8"/>
      <c r="IY1251" s="8"/>
      <c r="IZ1251" s="8"/>
      <c r="JA1251" s="8"/>
      <c r="JB1251" s="8"/>
      <c r="JC1251" s="8"/>
      <c r="JD1251" s="8"/>
      <c r="JE1251" s="8"/>
      <c r="JF1251" s="8"/>
      <c r="JG1251" s="8"/>
      <c r="JH1251" s="8"/>
      <c r="JI1251" s="8"/>
      <c r="JJ1251" s="8"/>
      <c r="JK1251" s="8"/>
      <c r="JL1251" s="8"/>
      <c r="JM1251" s="8"/>
      <c r="JN1251" s="8"/>
      <c r="JO1251" s="8"/>
      <c r="JP1251" s="8"/>
      <c r="JQ1251" s="8"/>
      <c r="JR1251" s="8"/>
      <c r="JS1251" s="8"/>
      <c r="JT1251" s="8"/>
      <c r="JU1251" s="8"/>
      <c r="JV1251" s="8"/>
      <c r="JW1251" s="8"/>
      <c r="JX1251" s="8"/>
      <c r="JY1251" s="8"/>
      <c r="JZ1251" s="8"/>
      <c r="KA1251" s="8"/>
      <c r="KB1251" s="8"/>
      <c r="KC1251" s="8"/>
      <c r="KD1251" s="8"/>
      <c r="KE1251" s="8"/>
      <c r="KF1251" s="8"/>
      <c r="KG1251" s="8"/>
      <c r="KH1251" s="8"/>
      <c r="KI1251" s="8"/>
      <c r="KJ1251" s="8"/>
      <c r="KK1251" s="8"/>
      <c r="KL1251" s="8"/>
      <c r="KM1251" s="8"/>
      <c r="KN1251" s="8"/>
      <c r="KO1251" s="8"/>
      <c r="KP1251" s="8"/>
      <c r="KQ1251" s="8"/>
      <c r="KR1251" s="8"/>
      <c r="KS1251" s="8"/>
      <c r="KT1251" s="8"/>
      <c r="KU1251" s="8"/>
      <c r="KV1251" s="8"/>
      <c r="KW1251" s="8"/>
      <c r="KX1251" s="8"/>
      <c r="KY1251" s="8"/>
      <c r="KZ1251" s="8"/>
      <c r="LA1251" s="8"/>
      <c r="LB1251" s="8"/>
      <c r="LC1251" s="8"/>
      <c r="LD1251" s="8"/>
      <c r="LE1251" s="8"/>
      <c r="LF1251" s="8"/>
      <c r="LG1251" s="8"/>
      <c r="LH1251" s="8"/>
      <c r="LI1251" s="8"/>
      <c r="LJ1251" s="8"/>
      <c r="LK1251" s="8"/>
      <c r="LL1251" s="8"/>
      <c r="LM1251" s="8"/>
      <c r="LN1251" s="8"/>
      <c r="LO1251" s="8"/>
      <c r="LP1251" s="8"/>
      <c r="LQ1251" s="8"/>
      <c r="LR1251" s="8"/>
      <c r="LS1251" s="8"/>
      <c r="LT1251" s="8"/>
      <c r="LU1251" s="8"/>
      <c r="LV1251" s="8"/>
      <c r="LW1251" s="8"/>
      <c r="LX1251" s="8"/>
      <c r="LY1251" s="8"/>
      <c r="LZ1251" s="8"/>
      <c r="MA1251" s="8"/>
      <c r="MB1251" s="8"/>
      <c r="MC1251" s="8"/>
      <c r="MD1251" s="8"/>
      <c r="ME1251" s="8"/>
      <c r="MF1251" s="8"/>
      <c r="MG1251" s="8"/>
      <c r="MH1251" s="8"/>
      <c r="MI1251" s="8"/>
      <c r="MJ1251" s="8"/>
      <c r="MK1251" s="8"/>
      <c r="ML1251" s="8"/>
      <c r="MM1251" s="8"/>
      <c r="MN1251" s="8"/>
      <c r="MO1251" s="8"/>
      <c r="MP1251" s="8"/>
      <c r="MQ1251" s="8"/>
      <c r="MR1251" s="8"/>
      <c r="MS1251" s="8"/>
      <c r="MT1251" s="8"/>
      <c r="MU1251" s="8"/>
      <c r="MV1251" s="8"/>
      <c r="MW1251" s="8"/>
      <c r="MX1251" s="8"/>
      <c r="MY1251" s="8"/>
      <c r="MZ1251" s="8"/>
      <c r="NA1251" s="8"/>
      <c r="NB1251" s="8"/>
      <c r="NC1251" s="8"/>
      <c r="ND1251" s="8"/>
      <c r="NE1251" s="8"/>
      <c r="NF1251" s="8"/>
      <c r="NG1251" s="8"/>
      <c r="NH1251" s="8"/>
      <c r="NI1251" s="8"/>
      <c r="NJ1251" s="8"/>
      <c r="NK1251" s="8"/>
      <c r="NL1251" s="8"/>
      <c r="NM1251" s="8"/>
      <c r="NN1251" s="8"/>
      <c r="NO1251" s="8"/>
      <c r="NP1251" s="8"/>
      <c r="NQ1251" s="8"/>
      <c r="NR1251" s="8"/>
      <c r="NS1251" s="8"/>
      <c r="NT1251" s="8"/>
      <c r="NU1251" s="8"/>
      <c r="NV1251" s="8"/>
      <c r="NW1251" s="8"/>
      <c r="NX1251" s="8"/>
      <c r="NY1251" s="8"/>
      <c r="NZ1251" s="8"/>
      <c r="OA1251" s="8"/>
      <c r="OB1251" s="8"/>
      <c r="OC1251" s="8"/>
      <c r="OD1251" s="8"/>
      <c r="OE1251" s="8"/>
      <c r="OF1251" s="8"/>
      <c r="OG1251" s="8"/>
      <c r="OH1251" s="8"/>
      <c r="OI1251" s="8"/>
      <c r="OJ1251" s="8"/>
      <c r="OK1251" s="8"/>
      <c r="OL1251" s="8"/>
      <c r="OM1251" s="8"/>
      <c r="ON1251" s="8"/>
      <c r="OO1251" s="8"/>
      <c r="OP1251" s="8"/>
      <c r="OQ1251" s="8"/>
      <c r="OR1251" s="8"/>
      <c r="OS1251" s="8"/>
      <c r="OT1251" s="8"/>
      <c r="OU1251" s="8"/>
      <c r="OV1251" s="8"/>
      <c r="OW1251" s="8"/>
      <c r="OX1251" s="8"/>
      <c r="OY1251" s="8"/>
      <c r="OZ1251" s="8"/>
      <c r="PA1251" s="8"/>
      <c r="PB1251" s="8"/>
      <c r="PC1251" s="8"/>
      <c r="PD1251" s="8"/>
      <c r="PE1251" s="8"/>
      <c r="PF1251" s="8"/>
      <c r="PG1251" s="8"/>
      <c r="PH1251" s="8"/>
      <c r="PI1251" s="8"/>
      <c r="PJ1251" s="8"/>
      <c r="PK1251" s="8"/>
      <c r="PL1251" s="8"/>
      <c r="PM1251" s="8"/>
      <c r="PN1251" s="8"/>
      <c r="PO1251" s="8"/>
      <c r="PP1251" s="8"/>
      <c r="PQ1251" s="8"/>
      <c r="PR1251" s="8"/>
      <c r="PS1251" s="8"/>
      <c r="PT1251" s="8"/>
      <c r="PU1251" s="8"/>
      <c r="PV1251" s="8"/>
      <c r="PW1251" s="8"/>
      <c r="PX1251" s="8"/>
      <c r="PY1251" s="8"/>
      <c r="PZ1251" s="8"/>
      <c r="QA1251" s="8"/>
      <c r="QB1251" s="8"/>
      <c r="QC1251" s="8"/>
      <c r="QD1251" s="8"/>
      <c r="QE1251" s="8"/>
      <c r="QF1251" s="8"/>
      <c r="QG1251" s="8"/>
      <c r="QH1251" s="8"/>
      <c r="QI1251" s="8"/>
      <c r="QJ1251" s="8"/>
      <c r="QK1251" s="8"/>
      <c r="QL1251" s="8"/>
      <c r="QM1251" s="8"/>
      <c r="QN1251" s="8"/>
      <c r="QO1251" s="8"/>
      <c r="QP1251" s="8"/>
      <c r="QQ1251" s="8"/>
      <c r="QR1251" s="8"/>
      <c r="QS1251" s="8"/>
      <c r="QT1251" s="8"/>
      <c r="QU1251" s="8"/>
      <c r="QV1251" s="8"/>
      <c r="QW1251" s="8"/>
      <c r="QX1251" s="8"/>
      <c r="QY1251" s="8"/>
      <c r="QZ1251" s="8"/>
      <c r="RA1251" s="8"/>
      <c r="RB1251" s="8"/>
      <c r="RC1251" s="8"/>
      <c r="RD1251" s="8"/>
      <c r="RE1251" s="8"/>
      <c r="RF1251" s="8"/>
      <c r="RG1251" s="8"/>
      <c r="RH1251" s="8"/>
      <c r="RI1251" s="8"/>
      <c r="RJ1251" s="8"/>
      <c r="RK1251" s="8"/>
      <c r="RL1251" s="8"/>
      <c r="RM1251" s="8"/>
      <c r="RN1251" s="8"/>
      <c r="RO1251" s="8"/>
      <c r="RP1251" s="8"/>
      <c r="RQ1251" s="8"/>
      <c r="RR1251" s="8"/>
      <c r="RS1251" s="8"/>
      <c r="RT1251" s="8"/>
      <c r="RU1251" s="8"/>
      <c r="RV1251" s="8"/>
      <c r="RW1251" s="8"/>
      <c r="RX1251" s="8"/>
      <c r="RY1251" s="8"/>
      <c r="RZ1251" s="8"/>
      <c r="SA1251" s="8"/>
      <c r="SB1251" s="8"/>
      <c r="SC1251" s="8"/>
      <c r="SD1251" s="8"/>
      <c r="SE1251" s="8"/>
      <c r="SF1251" s="8"/>
      <c r="SG1251" s="8"/>
      <c r="SH1251" s="8"/>
      <c r="SI1251" s="8"/>
      <c r="SJ1251" s="8"/>
      <c r="SK1251" s="8"/>
      <c r="SL1251" s="8"/>
      <c r="SM1251" s="8"/>
      <c r="SN1251" s="8"/>
      <c r="SO1251" s="8"/>
      <c r="SP1251" s="8"/>
      <c r="SQ1251" s="8"/>
      <c r="SR1251" s="8"/>
      <c r="SS1251" s="8"/>
      <c r="ST1251" s="8"/>
      <c r="SU1251" s="8"/>
      <c r="SV1251" s="8"/>
      <c r="SW1251" s="8"/>
      <c r="SX1251" s="8"/>
      <c r="SY1251" s="8"/>
      <c r="SZ1251" s="8"/>
      <c r="TA1251" s="8"/>
      <c r="TB1251" s="8"/>
      <c r="TC1251" s="8"/>
      <c r="TD1251" s="8"/>
      <c r="TE1251" s="8"/>
      <c r="TF1251" s="8"/>
      <c r="TG1251" s="8"/>
      <c r="TH1251" s="8"/>
      <c r="TI1251" s="8"/>
      <c r="TJ1251" s="8"/>
      <c r="TK1251" s="8"/>
      <c r="TL1251" s="8"/>
      <c r="TM1251" s="8"/>
      <c r="TN1251" s="8"/>
      <c r="TO1251" s="8"/>
      <c r="TP1251" s="8"/>
      <c r="TQ1251" s="8"/>
      <c r="TR1251" s="8"/>
      <c r="TS1251" s="8"/>
      <c r="TT1251" s="8"/>
      <c r="TU1251" s="8"/>
      <c r="TV1251" s="8"/>
      <c r="TW1251" s="8"/>
      <c r="TX1251" s="8"/>
      <c r="TY1251" s="8"/>
      <c r="TZ1251" s="8"/>
      <c r="UA1251" s="8"/>
      <c r="UB1251" s="8"/>
      <c r="UC1251" s="8"/>
      <c r="UD1251" s="8"/>
      <c r="UE1251" s="8"/>
      <c r="UF1251" s="8"/>
      <c r="UG1251" s="8"/>
      <c r="UH1251" s="8"/>
      <c r="UI1251" s="8"/>
      <c r="UJ1251" s="8"/>
      <c r="UK1251" s="8"/>
      <c r="UL1251" s="8"/>
      <c r="UM1251" s="8"/>
      <c r="UN1251" s="8"/>
      <c r="UO1251" s="8"/>
      <c r="UP1251" s="8"/>
      <c r="UQ1251" s="8"/>
      <c r="UR1251" s="8"/>
      <c r="US1251" s="8"/>
      <c r="UT1251" s="8"/>
      <c r="UU1251" s="8"/>
      <c r="UV1251" s="8"/>
      <c r="UW1251" s="8"/>
      <c r="UX1251" s="8"/>
      <c r="UY1251" s="8"/>
      <c r="UZ1251" s="8"/>
      <c r="VA1251" s="8"/>
      <c r="VB1251" s="8"/>
      <c r="VC1251" s="8"/>
      <c r="VD1251" s="8"/>
      <c r="VE1251" s="8"/>
      <c r="VF1251" s="8"/>
    </row>
    <row r="1252" spans="1:578" s="77" customFormat="1" ht="15">
      <c r="A1252" s="52"/>
      <c r="B1252" s="54"/>
      <c r="C1252" s="54"/>
      <c r="D1252" s="54"/>
      <c r="E1252" s="54"/>
      <c r="F1252" s="54"/>
      <c r="G1252" s="55"/>
      <c r="H1252" s="54"/>
      <c r="I1252" s="56"/>
      <c r="J1252" s="76"/>
      <c r="K1252" s="76"/>
      <c r="L1252" s="54"/>
      <c r="M1252" s="54"/>
      <c r="N1252" s="54"/>
      <c r="O1252" s="4"/>
      <c r="P1252" s="60"/>
      <c r="Q1252" s="54"/>
      <c r="R1252" s="54"/>
      <c r="S1252" s="57"/>
      <c r="T1252" s="57"/>
      <c r="U1252" s="57"/>
      <c r="V1252" s="57"/>
      <c r="W1252" s="57"/>
      <c r="X1252" s="57"/>
      <c r="Y1252" s="57"/>
      <c r="Z1252" s="57"/>
      <c r="AA1252" s="57"/>
      <c r="AB1252" s="62"/>
      <c r="AC1252" s="57"/>
      <c r="AD1252" s="57"/>
      <c r="AE1252" s="57"/>
      <c r="AF1252" s="57"/>
      <c r="AG1252" s="57"/>
      <c r="AH1252" s="57"/>
      <c r="AI1252" s="6"/>
      <c r="AJ1252" s="6"/>
      <c r="AK1252" s="6"/>
      <c r="AL1252" s="6"/>
      <c r="AM1252" s="6"/>
      <c r="AN1252" s="6"/>
      <c r="AO1252" s="6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  <c r="IW1252" s="8"/>
      <c r="IX1252" s="8"/>
      <c r="IY1252" s="8"/>
      <c r="IZ1252" s="8"/>
      <c r="JA1252" s="8"/>
      <c r="JB1252" s="8"/>
      <c r="JC1252" s="8"/>
      <c r="JD1252" s="8"/>
      <c r="JE1252" s="8"/>
      <c r="JF1252" s="8"/>
      <c r="JG1252" s="8"/>
      <c r="JH1252" s="8"/>
      <c r="JI1252" s="8"/>
      <c r="JJ1252" s="8"/>
      <c r="JK1252" s="8"/>
      <c r="JL1252" s="8"/>
      <c r="JM1252" s="8"/>
      <c r="JN1252" s="8"/>
      <c r="JO1252" s="8"/>
      <c r="JP1252" s="8"/>
      <c r="JQ1252" s="8"/>
      <c r="JR1252" s="8"/>
      <c r="JS1252" s="8"/>
      <c r="JT1252" s="8"/>
      <c r="JU1252" s="8"/>
      <c r="JV1252" s="8"/>
      <c r="JW1252" s="8"/>
      <c r="JX1252" s="8"/>
      <c r="JY1252" s="8"/>
      <c r="JZ1252" s="8"/>
      <c r="KA1252" s="8"/>
      <c r="KB1252" s="8"/>
      <c r="KC1252" s="8"/>
      <c r="KD1252" s="8"/>
      <c r="KE1252" s="8"/>
      <c r="KF1252" s="8"/>
      <c r="KG1252" s="8"/>
      <c r="KH1252" s="8"/>
      <c r="KI1252" s="8"/>
      <c r="KJ1252" s="8"/>
      <c r="KK1252" s="8"/>
      <c r="KL1252" s="8"/>
      <c r="KM1252" s="8"/>
      <c r="KN1252" s="8"/>
      <c r="KO1252" s="8"/>
      <c r="KP1252" s="8"/>
      <c r="KQ1252" s="8"/>
      <c r="KR1252" s="8"/>
      <c r="KS1252" s="8"/>
      <c r="KT1252" s="8"/>
      <c r="KU1252" s="8"/>
      <c r="KV1252" s="8"/>
      <c r="KW1252" s="8"/>
      <c r="KX1252" s="8"/>
      <c r="KY1252" s="8"/>
      <c r="KZ1252" s="8"/>
      <c r="LA1252" s="8"/>
      <c r="LB1252" s="8"/>
      <c r="LC1252" s="8"/>
      <c r="LD1252" s="8"/>
      <c r="LE1252" s="8"/>
      <c r="LF1252" s="8"/>
      <c r="LG1252" s="8"/>
      <c r="LH1252" s="8"/>
      <c r="LI1252" s="8"/>
      <c r="LJ1252" s="8"/>
      <c r="LK1252" s="8"/>
      <c r="LL1252" s="8"/>
      <c r="LM1252" s="8"/>
      <c r="LN1252" s="8"/>
      <c r="LO1252" s="8"/>
      <c r="LP1252" s="8"/>
      <c r="LQ1252" s="8"/>
      <c r="LR1252" s="8"/>
      <c r="LS1252" s="8"/>
      <c r="LT1252" s="8"/>
      <c r="LU1252" s="8"/>
      <c r="LV1252" s="8"/>
      <c r="LW1252" s="8"/>
      <c r="LX1252" s="8"/>
      <c r="LY1252" s="8"/>
      <c r="LZ1252" s="8"/>
      <c r="MA1252" s="8"/>
      <c r="MB1252" s="8"/>
      <c r="MC1252" s="8"/>
      <c r="MD1252" s="8"/>
      <c r="ME1252" s="8"/>
      <c r="MF1252" s="8"/>
      <c r="MG1252" s="8"/>
      <c r="MH1252" s="8"/>
      <c r="MI1252" s="8"/>
      <c r="MJ1252" s="8"/>
      <c r="MK1252" s="8"/>
      <c r="ML1252" s="8"/>
      <c r="MM1252" s="8"/>
      <c r="MN1252" s="8"/>
      <c r="MO1252" s="8"/>
      <c r="MP1252" s="8"/>
      <c r="MQ1252" s="8"/>
      <c r="MR1252" s="8"/>
      <c r="MS1252" s="8"/>
      <c r="MT1252" s="8"/>
      <c r="MU1252" s="8"/>
      <c r="MV1252" s="8"/>
      <c r="MW1252" s="8"/>
      <c r="MX1252" s="8"/>
      <c r="MY1252" s="8"/>
      <c r="MZ1252" s="8"/>
      <c r="NA1252" s="8"/>
      <c r="NB1252" s="8"/>
      <c r="NC1252" s="8"/>
      <c r="ND1252" s="8"/>
      <c r="NE1252" s="8"/>
      <c r="NF1252" s="8"/>
      <c r="NG1252" s="8"/>
      <c r="NH1252" s="8"/>
      <c r="NI1252" s="8"/>
      <c r="NJ1252" s="8"/>
      <c r="NK1252" s="8"/>
      <c r="NL1252" s="8"/>
      <c r="NM1252" s="8"/>
      <c r="NN1252" s="8"/>
      <c r="NO1252" s="8"/>
      <c r="NP1252" s="8"/>
      <c r="NQ1252" s="8"/>
      <c r="NR1252" s="8"/>
      <c r="NS1252" s="8"/>
      <c r="NT1252" s="8"/>
      <c r="NU1252" s="8"/>
      <c r="NV1252" s="8"/>
      <c r="NW1252" s="8"/>
      <c r="NX1252" s="8"/>
      <c r="NY1252" s="8"/>
      <c r="NZ1252" s="8"/>
      <c r="OA1252" s="8"/>
      <c r="OB1252" s="8"/>
      <c r="OC1252" s="8"/>
      <c r="OD1252" s="8"/>
      <c r="OE1252" s="8"/>
      <c r="OF1252" s="8"/>
      <c r="OG1252" s="8"/>
      <c r="OH1252" s="8"/>
      <c r="OI1252" s="8"/>
      <c r="OJ1252" s="8"/>
      <c r="OK1252" s="8"/>
      <c r="OL1252" s="8"/>
      <c r="OM1252" s="8"/>
      <c r="ON1252" s="8"/>
      <c r="OO1252" s="8"/>
      <c r="OP1252" s="8"/>
      <c r="OQ1252" s="8"/>
      <c r="OR1252" s="8"/>
      <c r="OS1252" s="8"/>
      <c r="OT1252" s="8"/>
      <c r="OU1252" s="8"/>
      <c r="OV1252" s="8"/>
      <c r="OW1252" s="8"/>
      <c r="OX1252" s="8"/>
      <c r="OY1252" s="8"/>
      <c r="OZ1252" s="8"/>
      <c r="PA1252" s="8"/>
      <c r="PB1252" s="8"/>
      <c r="PC1252" s="8"/>
      <c r="PD1252" s="8"/>
      <c r="PE1252" s="8"/>
      <c r="PF1252" s="8"/>
      <c r="PG1252" s="8"/>
      <c r="PH1252" s="8"/>
      <c r="PI1252" s="8"/>
      <c r="PJ1252" s="8"/>
      <c r="PK1252" s="8"/>
      <c r="PL1252" s="8"/>
      <c r="PM1252" s="8"/>
      <c r="PN1252" s="8"/>
      <c r="PO1252" s="8"/>
      <c r="PP1252" s="8"/>
      <c r="PQ1252" s="8"/>
      <c r="PR1252" s="8"/>
      <c r="PS1252" s="8"/>
      <c r="PT1252" s="8"/>
      <c r="PU1252" s="8"/>
      <c r="PV1252" s="8"/>
      <c r="PW1252" s="8"/>
      <c r="PX1252" s="8"/>
      <c r="PY1252" s="8"/>
      <c r="PZ1252" s="8"/>
      <c r="QA1252" s="8"/>
      <c r="QB1252" s="8"/>
      <c r="QC1252" s="8"/>
      <c r="QD1252" s="8"/>
      <c r="QE1252" s="8"/>
      <c r="QF1252" s="8"/>
      <c r="QG1252" s="8"/>
      <c r="QH1252" s="8"/>
      <c r="QI1252" s="8"/>
      <c r="QJ1252" s="8"/>
      <c r="QK1252" s="8"/>
      <c r="QL1252" s="8"/>
      <c r="QM1252" s="8"/>
      <c r="QN1252" s="8"/>
      <c r="QO1252" s="8"/>
      <c r="QP1252" s="8"/>
      <c r="QQ1252" s="8"/>
      <c r="QR1252" s="8"/>
      <c r="QS1252" s="8"/>
      <c r="QT1252" s="8"/>
      <c r="QU1252" s="8"/>
      <c r="QV1252" s="8"/>
      <c r="QW1252" s="8"/>
      <c r="QX1252" s="8"/>
      <c r="QY1252" s="8"/>
      <c r="QZ1252" s="8"/>
      <c r="RA1252" s="8"/>
      <c r="RB1252" s="8"/>
      <c r="RC1252" s="8"/>
      <c r="RD1252" s="8"/>
      <c r="RE1252" s="8"/>
      <c r="RF1252" s="8"/>
      <c r="RG1252" s="8"/>
      <c r="RH1252" s="8"/>
      <c r="RI1252" s="8"/>
      <c r="RJ1252" s="8"/>
      <c r="RK1252" s="8"/>
      <c r="RL1252" s="8"/>
      <c r="RM1252" s="8"/>
      <c r="RN1252" s="8"/>
      <c r="RO1252" s="8"/>
      <c r="RP1252" s="8"/>
      <c r="RQ1252" s="8"/>
      <c r="RR1252" s="8"/>
      <c r="RS1252" s="8"/>
      <c r="RT1252" s="8"/>
      <c r="RU1252" s="8"/>
      <c r="RV1252" s="8"/>
      <c r="RW1252" s="8"/>
      <c r="RX1252" s="8"/>
      <c r="RY1252" s="8"/>
      <c r="RZ1252" s="8"/>
      <c r="SA1252" s="8"/>
      <c r="SB1252" s="8"/>
      <c r="SC1252" s="8"/>
      <c r="SD1252" s="8"/>
      <c r="SE1252" s="8"/>
      <c r="SF1252" s="8"/>
      <c r="SG1252" s="8"/>
      <c r="SH1252" s="8"/>
      <c r="SI1252" s="8"/>
      <c r="SJ1252" s="8"/>
      <c r="SK1252" s="8"/>
      <c r="SL1252" s="8"/>
      <c r="SM1252" s="8"/>
      <c r="SN1252" s="8"/>
      <c r="SO1252" s="8"/>
      <c r="SP1252" s="8"/>
      <c r="SQ1252" s="8"/>
      <c r="SR1252" s="8"/>
      <c r="SS1252" s="8"/>
      <c r="ST1252" s="8"/>
      <c r="SU1252" s="8"/>
      <c r="SV1252" s="8"/>
      <c r="SW1252" s="8"/>
      <c r="SX1252" s="8"/>
      <c r="SY1252" s="8"/>
      <c r="SZ1252" s="8"/>
      <c r="TA1252" s="8"/>
      <c r="TB1252" s="8"/>
      <c r="TC1252" s="8"/>
      <c r="TD1252" s="8"/>
      <c r="TE1252" s="8"/>
      <c r="TF1252" s="8"/>
      <c r="TG1252" s="8"/>
      <c r="TH1252" s="8"/>
      <c r="TI1252" s="8"/>
      <c r="TJ1252" s="8"/>
      <c r="TK1252" s="8"/>
      <c r="TL1252" s="8"/>
      <c r="TM1252" s="8"/>
      <c r="TN1252" s="8"/>
      <c r="TO1252" s="8"/>
      <c r="TP1252" s="8"/>
      <c r="TQ1252" s="8"/>
      <c r="TR1252" s="8"/>
      <c r="TS1252" s="8"/>
      <c r="TT1252" s="8"/>
      <c r="TU1252" s="8"/>
      <c r="TV1252" s="8"/>
      <c r="TW1252" s="8"/>
      <c r="TX1252" s="8"/>
      <c r="TY1252" s="8"/>
      <c r="TZ1252" s="8"/>
      <c r="UA1252" s="8"/>
      <c r="UB1252" s="8"/>
      <c r="UC1252" s="8"/>
      <c r="UD1252" s="8"/>
      <c r="UE1252" s="8"/>
      <c r="UF1252" s="8"/>
      <c r="UG1252" s="8"/>
      <c r="UH1252" s="8"/>
      <c r="UI1252" s="8"/>
      <c r="UJ1252" s="8"/>
      <c r="UK1252" s="8"/>
      <c r="UL1252" s="8"/>
      <c r="UM1252" s="8"/>
      <c r="UN1252" s="8"/>
      <c r="UO1252" s="8"/>
      <c r="UP1252" s="8"/>
      <c r="UQ1252" s="8"/>
      <c r="UR1252" s="8"/>
      <c r="US1252" s="8"/>
      <c r="UT1252" s="8"/>
      <c r="UU1252" s="8"/>
      <c r="UV1252" s="8"/>
      <c r="UW1252" s="8"/>
      <c r="UX1252" s="8"/>
      <c r="UY1252" s="8"/>
      <c r="UZ1252" s="8"/>
      <c r="VA1252" s="8"/>
      <c r="VB1252" s="8"/>
      <c r="VC1252" s="8"/>
      <c r="VD1252" s="8"/>
      <c r="VE1252" s="8"/>
      <c r="VF1252" s="8"/>
    </row>
    <row r="1253" spans="1:578" s="77" customFormat="1" ht="15">
      <c r="A1253" s="52"/>
      <c r="B1253" s="54"/>
      <c r="C1253" s="54"/>
      <c r="D1253" s="54"/>
      <c r="E1253" s="54"/>
      <c r="F1253" s="54"/>
      <c r="G1253" s="55"/>
      <c r="H1253" s="54"/>
      <c r="I1253" s="56"/>
      <c r="J1253" s="76"/>
      <c r="K1253" s="76"/>
      <c r="L1253" s="54"/>
      <c r="M1253" s="54"/>
      <c r="N1253" s="54"/>
      <c r="O1253" s="4"/>
      <c r="P1253" s="60"/>
      <c r="Q1253" s="54"/>
      <c r="R1253" s="54"/>
      <c r="S1253" s="57"/>
      <c r="T1253" s="57"/>
      <c r="U1253" s="57"/>
      <c r="V1253" s="57"/>
      <c r="W1253" s="57"/>
      <c r="X1253" s="57"/>
      <c r="Y1253" s="57"/>
      <c r="Z1253" s="57"/>
      <c r="AA1253" s="57"/>
      <c r="AB1253" s="62"/>
      <c r="AC1253" s="57"/>
      <c r="AD1253" s="57"/>
      <c r="AE1253" s="57"/>
      <c r="AF1253" s="57"/>
      <c r="AG1253" s="57"/>
      <c r="AH1253" s="57"/>
      <c r="AI1253" s="6"/>
      <c r="AJ1253" s="6"/>
      <c r="AK1253" s="6"/>
      <c r="AL1253" s="6"/>
      <c r="AM1253" s="6"/>
      <c r="AN1253" s="6"/>
      <c r="AO1253" s="6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  <c r="IW1253" s="8"/>
      <c r="IX1253" s="8"/>
      <c r="IY1253" s="8"/>
      <c r="IZ1253" s="8"/>
      <c r="JA1253" s="8"/>
      <c r="JB1253" s="8"/>
      <c r="JC1253" s="8"/>
      <c r="JD1253" s="8"/>
      <c r="JE1253" s="8"/>
      <c r="JF1253" s="8"/>
      <c r="JG1253" s="8"/>
      <c r="JH1253" s="8"/>
      <c r="JI1253" s="8"/>
      <c r="JJ1253" s="8"/>
      <c r="JK1253" s="8"/>
      <c r="JL1253" s="8"/>
      <c r="JM1253" s="8"/>
      <c r="JN1253" s="8"/>
      <c r="JO1253" s="8"/>
      <c r="JP1253" s="8"/>
      <c r="JQ1253" s="8"/>
      <c r="JR1253" s="8"/>
      <c r="JS1253" s="8"/>
      <c r="JT1253" s="8"/>
      <c r="JU1253" s="8"/>
      <c r="JV1253" s="8"/>
      <c r="JW1253" s="8"/>
      <c r="JX1253" s="8"/>
      <c r="JY1253" s="8"/>
      <c r="JZ1253" s="8"/>
      <c r="KA1253" s="8"/>
      <c r="KB1253" s="8"/>
      <c r="KC1253" s="8"/>
      <c r="KD1253" s="8"/>
      <c r="KE1253" s="8"/>
      <c r="KF1253" s="8"/>
      <c r="KG1253" s="8"/>
      <c r="KH1253" s="8"/>
      <c r="KI1253" s="8"/>
      <c r="KJ1253" s="8"/>
      <c r="KK1253" s="8"/>
      <c r="KL1253" s="8"/>
      <c r="KM1253" s="8"/>
      <c r="KN1253" s="8"/>
      <c r="KO1253" s="8"/>
      <c r="KP1253" s="8"/>
      <c r="KQ1253" s="8"/>
      <c r="KR1253" s="8"/>
      <c r="KS1253" s="8"/>
      <c r="KT1253" s="8"/>
      <c r="KU1253" s="8"/>
      <c r="KV1253" s="8"/>
      <c r="KW1253" s="8"/>
      <c r="KX1253" s="8"/>
      <c r="KY1253" s="8"/>
      <c r="KZ1253" s="8"/>
      <c r="LA1253" s="8"/>
      <c r="LB1253" s="8"/>
      <c r="LC1253" s="8"/>
      <c r="LD1253" s="8"/>
      <c r="LE1253" s="8"/>
      <c r="LF1253" s="8"/>
      <c r="LG1253" s="8"/>
      <c r="LH1253" s="8"/>
      <c r="LI1253" s="8"/>
      <c r="LJ1253" s="8"/>
      <c r="LK1253" s="8"/>
      <c r="LL1253" s="8"/>
      <c r="LM1253" s="8"/>
      <c r="LN1253" s="8"/>
      <c r="LO1253" s="8"/>
      <c r="LP1253" s="8"/>
      <c r="LQ1253" s="8"/>
      <c r="LR1253" s="8"/>
      <c r="LS1253" s="8"/>
      <c r="LT1253" s="8"/>
      <c r="LU1253" s="8"/>
      <c r="LV1253" s="8"/>
      <c r="LW1253" s="8"/>
      <c r="LX1253" s="8"/>
      <c r="LY1253" s="8"/>
      <c r="LZ1253" s="8"/>
      <c r="MA1253" s="8"/>
      <c r="MB1253" s="8"/>
      <c r="MC1253" s="8"/>
      <c r="MD1253" s="8"/>
      <c r="ME1253" s="8"/>
      <c r="MF1253" s="8"/>
      <c r="MG1253" s="8"/>
      <c r="MH1253" s="8"/>
      <c r="MI1253" s="8"/>
      <c r="MJ1253" s="8"/>
      <c r="MK1253" s="8"/>
      <c r="ML1253" s="8"/>
      <c r="MM1253" s="8"/>
      <c r="MN1253" s="8"/>
      <c r="MO1253" s="8"/>
      <c r="MP1253" s="8"/>
      <c r="MQ1253" s="8"/>
      <c r="MR1253" s="8"/>
      <c r="MS1253" s="8"/>
      <c r="MT1253" s="8"/>
      <c r="MU1253" s="8"/>
      <c r="MV1253" s="8"/>
      <c r="MW1253" s="8"/>
      <c r="MX1253" s="8"/>
      <c r="MY1253" s="8"/>
      <c r="MZ1253" s="8"/>
      <c r="NA1253" s="8"/>
      <c r="NB1253" s="8"/>
      <c r="NC1253" s="8"/>
      <c r="ND1253" s="8"/>
      <c r="NE1253" s="8"/>
      <c r="NF1253" s="8"/>
      <c r="NG1253" s="8"/>
      <c r="NH1253" s="8"/>
      <c r="NI1253" s="8"/>
      <c r="NJ1253" s="8"/>
      <c r="NK1253" s="8"/>
      <c r="NL1253" s="8"/>
      <c r="NM1253" s="8"/>
      <c r="NN1253" s="8"/>
      <c r="NO1253" s="8"/>
      <c r="NP1253" s="8"/>
      <c r="NQ1253" s="8"/>
      <c r="NR1253" s="8"/>
      <c r="NS1253" s="8"/>
      <c r="NT1253" s="8"/>
      <c r="NU1253" s="8"/>
      <c r="NV1253" s="8"/>
      <c r="NW1253" s="8"/>
      <c r="NX1253" s="8"/>
      <c r="NY1253" s="8"/>
      <c r="NZ1253" s="8"/>
      <c r="OA1253" s="8"/>
      <c r="OB1253" s="8"/>
      <c r="OC1253" s="8"/>
      <c r="OD1253" s="8"/>
      <c r="OE1253" s="8"/>
      <c r="OF1253" s="8"/>
      <c r="OG1253" s="8"/>
      <c r="OH1253" s="8"/>
      <c r="OI1253" s="8"/>
      <c r="OJ1253" s="8"/>
      <c r="OK1253" s="8"/>
      <c r="OL1253" s="8"/>
      <c r="OM1253" s="8"/>
      <c r="ON1253" s="8"/>
      <c r="OO1253" s="8"/>
      <c r="OP1253" s="8"/>
      <c r="OQ1253" s="8"/>
      <c r="OR1253" s="8"/>
      <c r="OS1253" s="8"/>
      <c r="OT1253" s="8"/>
      <c r="OU1253" s="8"/>
      <c r="OV1253" s="8"/>
      <c r="OW1253" s="8"/>
      <c r="OX1253" s="8"/>
      <c r="OY1253" s="8"/>
      <c r="OZ1253" s="8"/>
      <c r="PA1253" s="8"/>
      <c r="PB1253" s="8"/>
      <c r="PC1253" s="8"/>
      <c r="PD1253" s="8"/>
      <c r="PE1253" s="8"/>
      <c r="PF1253" s="8"/>
      <c r="PG1253" s="8"/>
      <c r="PH1253" s="8"/>
      <c r="PI1253" s="8"/>
      <c r="PJ1253" s="8"/>
      <c r="PK1253" s="8"/>
      <c r="PL1253" s="8"/>
      <c r="PM1253" s="8"/>
      <c r="PN1253" s="8"/>
      <c r="PO1253" s="8"/>
      <c r="PP1253" s="8"/>
      <c r="PQ1253" s="8"/>
      <c r="PR1253" s="8"/>
      <c r="PS1253" s="8"/>
      <c r="PT1253" s="8"/>
      <c r="PU1253" s="8"/>
      <c r="PV1253" s="8"/>
      <c r="PW1253" s="8"/>
      <c r="PX1253" s="8"/>
      <c r="PY1253" s="8"/>
      <c r="PZ1253" s="8"/>
      <c r="QA1253" s="8"/>
      <c r="QB1253" s="8"/>
      <c r="QC1253" s="8"/>
      <c r="QD1253" s="8"/>
      <c r="QE1253" s="8"/>
      <c r="QF1253" s="8"/>
      <c r="QG1253" s="8"/>
      <c r="QH1253" s="8"/>
      <c r="QI1253" s="8"/>
      <c r="QJ1253" s="8"/>
      <c r="QK1253" s="8"/>
      <c r="QL1253" s="8"/>
      <c r="QM1253" s="8"/>
      <c r="QN1253" s="8"/>
      <c r="QO1253" s="8"/>
      <c r="QP1253" s="8"/>
      <c r="QQ1253" s="8"/>
      <c r="QR1253" s="8"/>
      <c r="QS1253" s="8"/>
      <c r="QT1253" s="8"/>
      <c r="QU1253" s="8"/>
      <c r="QV1253" s="8"/>
      <c r="QW1253" s="8"/>
      <c r="QX1253" s="8"/>
      <c r="QY1253" s="8"/>
      <c r="QZ1253" s="8"/>
      <c r="RA1253" s="8"/>
      <c r="RB1253" s="8"/>
      <c r="RC1253" s="8"/>
      <c r="RD1253" s="8"/>
      <c r="RE1253" s="8"/>
      <c r="RF1253" s="8"/>
      <c r="RG1253" s="8"/>
      <c r="RH1253" s="8"/>
      <c r="RI1253" s="8"/>
      <c r="RJ1253" s="8"/>
      <c r="RK1253" s="8"/>
      <c r="RL1253" s="8"/>
      <c r="RM1253" s="8"/>
      <c r="RN1253" s="8"/>
      <c r="RO1253" s="8"/>
      <c r="RP1253" s="8"/>
      <c r="RQ1253" s="8"/>
      <c r="RR1253" s="8"/>
      <c r="RS1253" s="8"/>
      <c r="RT1253" s="8"/>
      <c r="RU1253" s="8"/>
      <c r="RV1253" s="8"/>
      <c r="RW1253" s="8"/>
      <c r="RX1253" s="8"/>
      <c r="RY1253" s="8"/>
      <c r="RZ1253" s="8"/>
      <c r="SA1253" s="8"/>
      <c r="SB1253" s="8"/>
      <c r="SC1253" s="8"/>
      <c r="SD1253" s="8"/>
      <c r="SE1253" s="8"/>
      <c r="SF1253" s="8"/>
      <c r="SG1253" s="8"/>
      <c r="SH1253" s="8"/>
      <c r="SI1253" s="8"/>
      <c r="SJ1253" s="8"/>
      <c r="SK1253" s="8"/>
      <c r="SL1253" s="8"/>
      <c r="SM1253" s="8"/>
      <c r="SN1253" s="8"/>
      <c r="SO1253" s="8"/>
      <c r="SP1253" s="8"/>
      <c r="SQ1253" s="8"/>
      <c r="SR1253" s="8"/>
      <c r="SS1253" s="8"/>
      <c r="ST1253" s="8"/>
      <c r="SU1253" s="8"/>
      <c r="SV1253" s="8"/>
      <c r="SW1253" s="8"/>
      <c r="SX1253" s="8"/>
      <c r="SY1253" s="8"/>
      <c r="SZ1253" s="8"/>
      <c r="TA1253" s="8"/>
      <c r="TB1253" s="8"/>
      <c r="TC1253" s="8"/>
      <c r="TD1253" s="8"/>
      <c r="TE1253" s="8"/>
      <c r="TF1253" s="8"/>
      <c r="TG1253" s="8"/>
      <c r="TH1253" s="8"/>
      <c r="TI1253" s="8"/>
      <c r="TJ1253" s="8"/>
      <c r="TK1253" s="8"/>
      <c r="TL1253" s="8"/>
      <c r="TM1253" s="8"/>
      <c r="TN1253" s="8"/>
      <c r="TO1253" s="8"/>
      <c r="TP1253" s="8"/>
      <c r="TQ1253" s="8"/>
      <c r="TR1253" s="8"/>
      <c r="TS1253" s="8"/>
      <c r="TT1253" s="8"/>
      <c r="TU1253" s="8"/>
      <c r="TV1253" s="8"/>
      <c r="TW1253" s="8"/>
      <c r="TX1253" s="8"/>
      <c r="TY1253" s="8"/>
      <c r="TZ1253" s="8"/>
      <c r="UA1253" s="8"/>
      <c r="UB1253" s="8"/>
      <c r="UC1253" s="8"/>
      <c r="UD1253" s="8"/>
      <c r="UE1253" s="8"/>
      <c r="UF1253" s="8"/>
      <c r="UG1253" s="8"/>
      <c r="UH1253" s="8"/>
      <c r="UI1253" s="8"/>
      <c r="UJ1253" s="8"/>
      <c r="UK1253" s="8"/>
      <c r="UL1253" s="8"/>
      <c r="UM1253" s="8"/>
      <c r="UN1253" s="8"/>
      <c r="UO1253" s="8"/>
      <c r="UP1253" s="8"/>
      <c r="UQ1253" s="8"/>
      <c r="UR1253" s="8"/>
      <c r="US1253" s="8"/>
      <c r="UT1253" s="8"/>
      <c r="UU1253" s="8"/>
      <c r="UV1253" s="8"/>
      <c r="UW1253" s="8"/>
      <c r="UX1253" s="8"/>
      <c r="UY1253" s="8"/>
      <c r="UZ1253" s="8"/>
      <c r="VA1253" s="8"/>
      <c r="VB1253" s="8"/>
      <c r="VC1253" s="8"/>
      <c r="VD1253" s="8"/>
      <c r="VE1253" s="8"/>
      <c r="VF1253" s="8"/>
    </row>
    <row r="1254" spans="1:578" s="77" customFormat="1" ht="15">
      <c r="A1254" s="52"/>
      <c r="B1254" s="54"/>
      <c r="C1254" s="54"/>
      <c r="D1254" s="54"/>
      <c r="E1254" s="54"/>
      <c r="F1254" s="54"/>
      <c r="G1254" s="55"/>
      <c r="H1254" s="54"/>
      <c r="I1254" s="56"/>
      <c r="J1254" s="76"/>
      <c r="K1254" s="76"/>
      <c r="L1254" s="54"/>
      <c r="M1254" s="54"/>
      <c r="N1254" s="54"/>
      <c r="O1254" s="4"/>
      <c r="P1254" s="60"/>
      <c r="Q1254" s="54"/>
      <c r="R1254" s="54"/>
      <c r="S1254" s="57"/>
      <c r="T1254" s="57"/>
      <c r="U1254" s="57"/>
      <c r="V1254" s="57"/>
      <c r="W1254" s="57"/>
      <c r="X1254" s="57"/>
      <c r="Y1254" s="57"/>
      <c r="Z1254" s="57"/>
      <c r="AA1254" s="57"/>
      <c r="AB1254" s="62"/>
      <c r="AC1254" s="57"/>
      <c r="AD1254" s="57"/>
      <c r="AE1254" s="57"/>
      <c r="AF1254" s="57"/>
      <c r="AG1254" s="57"/>
      <c r="AH1254" s="57"/>
      <c r="AI1254" s="6"/>
      <c r="AJ1254" s="6"/>
      <c r="AK1254" s="6"/>
      <c r="AL1254" s="6"/>
      <c r="AM1254" s="6"/>
      <c r="AN1254" s="6"/>
      <c r="AO1254" s="6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  <c r="IW1254" s="8"/>
      <c r="IX1254" s="8"/>
      <c r="IY1254" s="8"/>
      <c r="IZ1254" s="8"/>
      <c r="JA1254" s="8"/>
      <c r="JB1254" s="8"/>
      <c r="JC1254" s="8"/>
      <c r="JD1254" s="8"/>
      <c r="JE1254" s="8"/>
      <c r="JF1254" s="8"/>
      <c r="JG1254" s="8"/>
      <c r="JH1254" s="8"/>
      <c r="JI1254" s="8"/>
      <c r="JJ1254" s="8"/>
      <c r="JK1254" s="8"/>
      <c r="JL1254" s="8"/>
      <c r="JM1254" s="8"/>
      <c r="JN1254" s="8"/>
      <c r="JO1254" s="8"/>
      <c r="JP1254" s="8"/>
      <c r="JQ1254" s="8"/>
      <c r="JR1254" s="8"/>
      <c r="JS1254" s="8"/>
      <c r="JT1254" s="8"/>
      <c r="JU1254" s="8"/>
      <c r="JV1254" s="8"/>
      <c r="JW1254" s="8"/>
      <c r="JX1254" s="8"/>
      <c r="JY1254" s="8"/>
      <c r="JZ1254" s="8"/>
      <c r="KA1254" s="8"/>
      <c r="KB1254" s="8"/>
      <c r="KC1254" s="8"/>
      <c r="KD1254" s="8"/>
      <c r="KE1254" s="8"/>
      <c r="KF1254" s="8"/>
      <c r="KG1254" s="8"/>
      <c r="KH1254" s="8"/>
      <c r="KI1254" s="8"/>
      <c r="KJ1254" s="8"/>
      <c r="KK1254" s="8"/>
      <c r="KL1254" s="8"/>
      <c r="KM1254" s="8"/>
      <c r="KN1254" s="8"/>
      <c r="KO1254" s="8"/>
      <c r="KP1254" s="8"/>
      <c r="KQ1254" s="8"/>
      <c r="KR1254" s="8"/>
      <c r="KS1254" s="8"/>
      <c r="KT1254" s="8"/>
      <c r="KU1254" s="8"/>
      <c r="KV1254" s="8"/>
      <c r="KW1254" s="8"/>
      <c r="KX1254" s="8"/>
      <c r="KY1254" s="8"/>
      <c r="KZ1254" s="8"/>
      <c r="LA1254" s="8"/>
      <c r="LB1254" s="8"/>
      <c r="LC1254" s="8"/>
      <c r="LD1254" s="8"/>
      <c r="LE1254" s="8"/>
      <c r="LF1254" s="8"/>
      <c r="LG1254" s="8"/>
      <c r="LH1254" s="8"/>
      <c r="LI1254" s="8"/>
      <c r="LJ1254" s="8"/>
      <c r="LK1254" s="8"/>
      <c r="LL1254" s="8"/>
      <c r="LM1254" s="8"/>
      <c r="LN1254" s="8"/>
      <c r="LO1254" s="8"/>
      <c r="LP1254" s="8"/>
      <c r="LQ1254" s="8"/>
      <c r="LR1254" s="8"/>
      <c r="LS1254" s="8"/>
      <c r="LT1254" s="8"/>
      <c r="LU1254" s="8"/>
      <c r="LV1254" s="8"/>
      <c r="LW1254" s="8"/>
      <c r="LX1254" s="8"/>
      <c r="LY1254" s="8"/>
      <c r="LZ1254" s="8"/>
      <c r="MA1254" s="8"/>
      <c r="MB1254" s="8"/>
      <c r="MC1254" s="8"/>
      <c r="MD1254" s="8"/>
      <c r="ME1254" s="8"/>
      <c r="MF1254" s="8"/>
      <c r="MG1254" s="8"/>
      <c r="MH1254" s="8"/>
      <c r="MI1254" s="8"/>
      <c r="MJ1254" s="8"/>
      <c r="MK1254" s="8"/>
      <c r="ML1254" s="8"/>
      <c r="MM1254" s="8"/>
      <c r="MN1254" s="8"/>
      <c r="MO1254" s="8"/>
      <c r="MP1254" s="8"/>
      <c r="MQ1254" s="8"/>
      <c r="MR1254" s="8"/>
      <c r="MS1254" s="8"/>
      <c r="MT1254" s="8"/>
      <c r="MU1254" s="8"/>
      <c r="MV1254" s="8"/>
      <c r="MW1254" s="8"/>
      <c r="MX1254" s="8"/>
      <c r="MY1254" s="8"/>
      <c r="MZ1254" s="8"/>
      <c r="NA1254" s="8"/>
      <c r="NB1254" s="8"/>
      <c r="NC1254" s="8"/>
      <c r="ND1254" s="8"/>
      <c r="NE1254" s="8"/>
      <c r="NF1254" s="8"/>
      <c r="NG1254" s="8"/>
      <c r="NH1254" s="8"/>
      <c r="NI1254" s="8"/>
      <c r="NJ1254" s="8"/>
      <c r="NK1254" s="8"/>
      <c r="NL1254" s="8"/>
      <c r="NM1254" s="8"/>
      <c r="NN1254" s="8"/>
      <c r="NO1254" s="8"/>
      <c r="NP1254" s="8"/>
      <c r="NQ1254" s="8"/>
      <c r="NR1254" s="8"/>
      <c r="NS1254" s="8"/>
      <c r="NT1254" s="8"/>
      <c r="NU1254" s="8"/>
      <c r="NV1254" s="8"/>
      <c r="NW1254" s="8"/>
      <c r="NX1254" s="8"/>
      <c r="NY1254" s="8"/>
      <c r="NZ1254" s="8"/>
      <c r="OA1254" s="8"/>
      <c r="OB1254" s="8"/>
      <c r="OC1254" s="8"/>
      <c r="OD1254" s="8"/>
      <c r="OE1254" s="8"/>
      <c r="OF1254" s="8"/>
      <c r="OG1254" s="8"/>
      <c r="OH1254" s="8"/>
      <c r="OI1254" s="8"/>
      <c r="OJ1254" s="8"/>
      <c r="OK1254" s="8"/>
      <c r="OL1254" s="8"/>
      <c r="OM1254" s="8"/>
      <c r="ON1254" s="8"/>
      <c r="OO1254" s="8"/>
      <c r="OP1254" s="8"/>
      <c r="OQ1254" s="8"/>
      <c r="OR1254" s="8"/>
      <c r="OS1254" s="8"/>
      <c r="OT1254" s="8"/>
      <c r="OU1254" s="8"/>
      <c r="OV1254" s="8"/>
      <c r="OW1254" s="8"/>
      <c r="OX1254" s="8"/>
      <c r="OY1254" s="8"/>
      <c r="OZ1254" s="8"/>
      <c r="PA1254" s="8"/>
      <c r="PB1254" s="8"/>
      <c r="PC1254" s="8"/>
      <c r="PD1254" s="8"/>
      <c r="PE1254" s="8"/>
      <c r="PF1254" s="8"/>
      <c r="PG1254" s="8"/>
      <c r="PH1254" s="8"/>
      <c r="PI1254" s="8"/>
      <c r="PJ1254" s="8"/>
      <c r="PK1254" s="8"/>
      <c r="PL1254" s="8"/>
      <c r="PM1254" s="8"/>
      <c r="PN1254" s="8"/>
      <c r="PO1254" s="8"/>
      <c r="PP1254" s="8"/>
      <c r="PQ1254" s="8"/>
      <c r="PR1254" s="8"/>
      <c r="PS1254" s="8"/>
      <c r="PT1254" s="8"/>
      <c r="PU1254" s="8"/>
      <c r="PV1254" s="8"/>
      <c r="PW1254" s="8"/>
      <c r="PX1254" s="8"/>
      <c r="PY1254" s="8"/>
      <c r="PZ1254" s="8"/>
      <c r="QA1254" s="8"/>
      <c r="QB1254" s="8"/>
      <c r="QC1254" s="8"/>
      <c r="QD1254" s="8"/>
      <c r="QE1254" s="8"/>
      <c r="QF1254" s="8"/>
      <c r="QG1254" s="8"/>
      <c r="QH1254" s="8"/>
      <c r="QI1254" s="8"/>
      <c r="QJ1254" s="8"/>
      <c r="QK1254" s="8"/>
      <c r="QL1254" s="8"/>
      <c r="QM1254" s="8"/>
      <c r="QN1254" s="8"/>
      <c r="QO1254" s="8"/>
      <c r="QP1254" s="8"/>
      <c r="QQ1254" s="8"/>
      <c r="QR1254" s="8"/>
      <c r="QS1254" s="8"/>
      <c r="QT1254" s="8"/>
      <c r="QU1254" s="8"/>
      <c r="QV1254" s="8"/>
      <c r="QW1254" s="8"/>
      <c r="QX1254" s="8"/>
      <c r="QY1254" s="8"/>
      <c r="QZ1254" s="8"/>
      <c r="RA1254" s="8"/>
      <c r="RB1254" s="8"/>
      <c r="RC1254" s="8"/>
      <c r="RD1254" s="8"/>
      <c r="RE1254" s="8"/>
      <c r="RF1254" s="8"/>
      <c r="RG1254" s="8"/>
      <c r="RH1254" s="8"/>
      <c r="RI1254" s="8"/>
      <c r="RJ1254" s="8"/>
      <c r="RK1254" s="8"/>
      <c r="RL1254" s="8"/>
      <c r="RM1254" s="8"/>
      <c r="RN1254" s="8"/>
      <c r="RO1254" s="8"/>
      <c r="RP1254" s="8"/>
      <c r="RQ1254" s="8"/>
      <c r="RR1254" s="8"/>
      <c r="RS1254" s="8"/>
      <c r="RT1254" s="8"/>
      <c r="RU1254" s="8"/>
      <c r="RV1254" s="8"/>
      <c r="RW1254" s="8"/>
      <c r="RX1254" s="8"/>
      <c r="RY1254" s="8"/>
      <c r="RZ1254" s="8"/>
      <c r="SA1254" s="8"/>
      <c r="SB1254" s="8"/>
      <c r="SC1254" s="8"/>
      <c r="SD1254" s="8"/>
      <c r="SE1254" s="8"/>
      <c r="SF1254" s="8"/>
      <c r="SG1254" s="8"/>
      <c r="SH1254" s="8"/>
      <c r="SI1254" s="8"/>
      <c r="SJ1254" s="8"/>
      <c r="SK1254" s="8"/>
      <c r="SL1254" s="8"/>
      <c r="SM1254" s="8"/>
      <c r="SN1254" s="8"/>
      <c r="SO1254" s="8"/>
      <c r="SP1254" s="8"/>
      <c r="SQ1254" s="8"/>
      <c r="SR1254" s="8"/>
      <c r="SS1254" s="8"/>
      <c r="ST1254" s="8"/>
      <c r="SU1254" s="8"/>
      <c r="SV1254" s="8"/>
      <c r="SW1254" s="8"/>
      <c r="SX1254" s="8"/>
      <c r="SY1254" s="8"/>
      <c r="SZ1254" s="8"/>
      <c r="TA1254" s="8"/>
      <c r="TB1254" s="8"/>
      <c r="TC1254" s="8"/>
      <c r="TD1254" s="8"/>
      <c r="TE1254" s="8"/>
      <c r="TF1254" s="8"/>
      <c r="TG1254" s="8"/>
      <c r="TH1254" s="8"/>
      <c r="TI1254" s="8"/>
      <c r="TJ1254" s="8"/>
      <c r="TK1254" s="8"/>
      <c r="TL1254" s="8"/>
      <c r="TM1254" s="8"/>
      <c r="TN1254" s="8"/>
      <c r="TO1254" s="8"/>
      <c r="TP1254" s="8"/>
      <c r="TQ1254" s="8"/>
      <c r="TR1254" s="8"/>
      <c r="TS1254" s="8"/>
      <c r="TT1254" s="8"/>
      <c r="TU1254" s="8"/>
      <c r="TV1254" s="8"/>
      <c r="TW1254" s="8"/>
      <c r="TX1254" s="8"/>
      <c r="TY1254" s="8"/>
      <c r="TZ1254" s="8"/>
      <c r="UA1254" s="8"/>
      <c r="UB1254" s="8"/>
      <c r="UC1254" s="8"/>
      <c r="UD1254" s="8"/>
      <c r="UE1254" s="8"/>
      <c r="UF1254" s="8"/>
      <c r="UG1254" s="8"/>
      <c r="UH1254" s="8"/>
      <c r="UI1254" s="8"/>
      <c r="UJ1254" s="8"/>
      <c r="UK1254" s="8"/>
      <c r="UL1254" s="8"/>
      <c r="UM1254" s="8"/>
      <c r="UN1254" s="8"/>
      <c r="UO1254" s="8"/>
      <c r="UP1254" s="8"/>
      <c r="UQ1254" s="8"/>
      <c r="UR1254" s="8"/>
      <c r="US1254" s="8"/>
      <c r="UT1254" s="8"/>
      <c r="UU1254" s="8"/>
      <c r="UV1254" s="8"/>
      <c r="UW1254" s="8"/>
      <c r="UX1254" s="8"/>
      <c r="UY1254" s="8"/>
      <c r="UZ1254" s="8"/>
      <c r="VA1254" s="8"/>
      <c r="VB1254" s="8"/>
      <c r="VC1254" s="8"/>
      <c r="VD1254" s="8"/>
      <c r="VE1254" s="8"/>
      <c r="VF1254" s="8"/>
    </row>
    <row r="1255" spans="1:578" s="77" customFormat="1" ht="15">
      <c r="A1255" s="52"/>
      <c r="B1255" s="54"/>
      <c r="C1255" s="54"/>
      <c r="D1255" s="54"/>
      <c r="E1255" s="54"/>
      <c r="F1255" s="54"/>
      <c r="G1255" s="55"/>
      <c r="H1255" s="54"/>
      <c r="I1255" s="56"/>
      <c r="J1255" s="76"/>
      <c r="K1255" s="76"/>
      <c r="L1255" s="54"/>
      <c r="M1255" s="54"/>
      <c r="N1255" s="54"/>
      <c r="O1255" s="4"/>
      <c r="P1255" s="60"/>
      <c r="Q1255" s="54"/>
      <c r="R1255" s="54"/>
      <c r="S1255" s="57"/>
      <c r="T1255" s="57"/>
      <c r="U1255" s="57"/>
      <c r="V1255" s="57"/>
      <c r="W1255" s="57"/>
      <c r="X1255" s="57"/>
      <c r="Y1255" s="57"/>
      <c r="Z1255" s="57"/>
      <c r="AA1255" s="57"/>
      <c r="AB1255" s="62"/>
      <c r="AC1255" s="57"/>
      <c r="AD1255" s="57"/>
      <c r="AE1255" s="57"/>
      <c r="AF1255" s="57"/>
      <c r="AG1255" s="57"/>
      <c r="AH1255" s="57"/>
      <c r="AI1255" s="6"/>
      <c r="AJ1255" s="6"/>
      <c r="AK1255" s="6"/>
      <c r="AL1255" s="6"/>
      <c r="AM1255" s="6"/>
      <c r="AN1255" s="6"/>
      <c r="AO1255" s="6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  <c r="IW1255" s="8"/>
      <c r="IX1255" s="8"/>
      <c r="IY1255" s="8"/>
      <c r="IZ1255" s="8"/>
      <c r="JA1255" s="8"/>
      <c r="JB1255" s="8"/>
      <c r="JC1255" s="8"/>
      <c r="JD1255" s="8"/>
      <c r="JE1255" s="8"/>
      <c r="JF1255" s="8"/>
      <c r="JG1255" s="8"/>
      <c r="JH1255" s="8"/>
      <c r="JI1255" s="8"/>
      <c r="JJ1255" s="8"/>
      <c r="JK1255" s="8"/>
      <c r="JL1255" s="8"/>
      <c r="JM1255" s="8"/>
      <c r="JN1255" s="8"/>
      <c r="JO1255" s="8"/>
      <c r="JP1255" s="8"/>
      <c r="JQ1255" s="8"/>
      <c r="JR1255" s="8"/>
      <c r="JS1255" s="8"/>
      <c r="JT1255" s="8"/>
      <c r="JU1255" s="8"/>
      <c r="JV1255" s="8"/>
      <c r="JW1255" s="8"/>
      <c r="JX1255" s="8"/>
      <c r="JY1255" s="8"/>
      <c r="JZ1255" s="8"/>
      <c r="KA1255" s="8"/>
      <c r="KB1255" s="8"/>
      <c r="KC1255" s="8"/>
      <c r="KD1255" s="8"/>
      <c r="KE1255" s="8"/>
      <c r="KF1255" s="8"/>
      <c r="KG1255" s="8"/>
      <c r="KH1255" s="8"/>
      <c r="KI1255" s="8"/>
      <c r="KJ1255" s="8"/>
      <c r="KK1255" s="8"/>
      <c r="KL1255" s="8"/>
      <c r="KM1255" s="8"/>
      <c r="KN1255" s="8"/>
      <c r="KO1255" s="8"/>
      <c r="KP1255" s="8"/>
      <c r="KQ1255" s="8"/>
      <c r="KR1255" s="8"/>
      <c r="KS1255" s="8"/>
      <c r="KT1255" s="8"/>
      <c r="KU1255" s="8"/>
      <c r="KV1255" s="8"/>
      <c r="KW1255" s="8"/>
      <c r="KX1255" s="8"/>
      <c r="KY1255" s="8"/>
      <c r="KZ1255" s="8"/>
      <c r="LA1255" s="8"/>
      <c r="LB1255" s="8"/>
      <c r="LC1255" s="8"/>
      <c r="LD1255" s="8"/>
      <c r="LE1255" s="8"/>
      <c r="LF1255" s="8"/>
      <c r="LG1255" s="8"/>
      <c r="LH1255" s="8"/>
      <c r="LI1255" s="8"/>
      <c r="LJ1255" s="8"/>
      <c r="LK1255" s="8"/>
      <c r="LL1255" s="8"/>
      <c r="LM1255" s="8"/>
      <c r="LN1255" s="8"/>
      <c r="LO1255" s="8"/>
      <c r="LP1255" s="8"/>
      <c r="LQ1255" s="8"/>
      <c r="LR1255" s="8"/>
      <c r="LS1255" s="8"/>
      <c r="LT1255" s="8"/>
      <c r="LU1255" s="8"/>
      <c r="LV1255" s="8"/>
      <c r="LW1255" s="8"/>
      <c r="LX1255" s="8"/>
      <c r="LY1255" s="8"/>
      <c r="LZ1255" s="8"/>
      <c r="MA1255" s="8"/>
      <c r="MB1255" s="8"/>
      <c r="MC1255" s="8"/>
      <c r="MD1255" s="8"/>
      <c r="ME1255" s="8"/>
      <c r="MF1255" s="8"/>
      <c r="MG1255" s="8"/>
      <c r="MH1255" s="8"/>
      <c r="MI1255" s="8"/>
      <c r="MJ1255" s="8"/>
      <c r="MK1255" s="8"/>
      <c r="ML1255" s="8"/>
      <c r="MM1255" s="8"/>
      <c r="MN1255" s="8"/>
      <c r="MO1255" s="8"/>
      <c r="MP1255" s="8"/>
      <c r="MQ1255" s="8"/>
      <c r="MR1255" s="8"/>
      <c r="MS1255" s="8"/>
      <c r="MT1255" s="8"/>
      <c r="MU1255" s="8"/>
      <c r="MV1255" s="8"/>
      <c r="MW1255" s="8"/>
      <c r="MX1255" s="8"/>
      <c r="MY1255" s="8"/>
      <c r="MZ1255" s="8"/>
      <c r="NA1255" s="8"/>
      <c r="NB1255" s="8"/>
      <c r="NC1255" s="8"/>
      <c r="ND1255" s="8"/>
      <c r="NE1255" s="8"/>
      <c r="NF1255" s="8"/>
      <c r="NG1255" s="8"/>
      <c r="NH1255" s="8"/>
      <c r="NI1255" s="8"/>
      <c r="NJ1255" s="8"/>
      <c r="NK1255" s="8"/>
      <c r="NL1255" s="8"/>
      <c r="NM1255" s="8"/>
      <c r="NN1255" s="8"/>
      <c r="NO1255" s="8"/>
      <c r="NP1255" s="8"/>
      <c r="NQ1255" s="8"/>
      <c r="NR1255" s="8"/>
      <c r="NS1255" s="8"/>
      <c r="NT1255" s="8"/>
      <c r="NU1255" s="8"/>
      <c r="NV1255" s="8"/>
      <c r="NW1255" s="8"/>
      <c r="NX1255" s="8"/>
      <c r="NY1255" s="8"/>
      <c r="NZ1255" s="8"/>
      <c r="OA1255" s="8"/>
      <c r="OB1255" s="8"/>
      <c r="OC1255" s="8"/>
      <c r="OD1255" s="8"/>
      <c r="OE1255" s="8"/>
      <c r="OF1255" s="8"/>
      <c r="OG1255" s="8"/>
      <c r="OH1255" s="8"/>
      <c r="OI1255" s="8"/>
      <c r="OJ1255" s="8"/>
      <c r="OK1255" s="8"/>
      <c r="OL1255" s="8"/>
      <c r="OM1255" s="8"/>
      <c r="ON1255" s="8"/>
      <c r="OO1255" s="8"/>
      <c r="OP1255" s="8"/>
      <c r="OQ1255" s="8"/>
      <c r="OR1255" s="8"/>
      <c r="OS1255" s="8"/>
      <c r="OT1255" s="8"/>
      <c r="OU1255" s="8"/>
      <c r="OV1255" s="8"/>
      <c r="OW1255" s="8"/>
      <c r="OX1255" s="8"/>
      <c r="OY1255" s="8"/>
      <c r="OZ1255" s="8"/>
      <c r="PA1255" s="8"/>
      <c r="PB1255" s="8"/>
      <c r="PC1255" s="8"/>
      <c r="PD1255" s="8"/>
      <c r="PE1255" s="8"/>
      <c r="PF1255" s="8"/>
      <c r="PG1255" s="8"/>
      <c r="PH1255" s="8"/>
      <c r="PI1255" s="8"/>
      <c r="PJ1255" s="8"/>
      <c r="PK1255" s="8"/>
      <c r="PL1255" s="8"/>
      <c r="PM1255" s="8"/>
      <c r="PN1255" s="8"/>
      <c r="PO1255" s="8"/>
      <c r="PP1255" s="8"/>
      <c r="PQ1255" s="8"/>
      <c r="PR1255" s="8"/>
      <c r="PS1255" s="8"/>
      <c r="PT1255" s="8"/>
      <c r="PU1255" s="8"/>
      <c r="PV1255" s="8"/>
      <c r="PW1255" s="8"/>
      <c r="PX1255" s="8"/>
      <c r="PY1255" s="8"/>
      <c r="PZ1255" s="8"/>
      <c r="QA1255" s="8"/>
      <c r="QB1255" s="8"/>
      <c r="QC1255" s="8"/>
      <c r="QD1255" s="8"/>
      <c r="QE1255" s="8"/>
      <c r="QF1255" s="8"/>
      <c r="QG1255" s="8"/>
      <c r="QH1255" s="8"/>
      <c r="QI1255" s="8"/>
      <c r="QJ1255" s="8"/>
      <c r="QK1255" s="8"/>
      <c r="QL1255" s="8"/>
      <c r="QM1255" s="8"/>
      <c r="QN1255" s="8"/>
      <c r="QO1255" s="8"/>
      <c r="QP1255" s="8"/>
      <c r="QQ1255" s="8"/>
      <c r="QR1255" s="8"/>
      <c r="QS1255" s="8"/>
      <c r="QT1255" s="8"/>
      <c r="QU1255" s="8"/>
      <c r="QV1255" s="8"/>
      <c r="QW1255" s="8"/>
      <c r="QX1255" s="8"/>
      <c r="QY1255" s="8"/>
      <c r="QZ1255" s="8"/>
      <c r="RA1255" s="8"/>
      <c r="RB1255" s="8"/>
      <c r="RC1255" s="8"/>
      <c r="RD1255" s="8"/>
      <c r="RE1255" s="8"/>
      <c r="RF1255" s="8"/>
      <c r="RG1255" s="8"/>
      <c r="RH1255" s="8"/>
      <c r="RI1255" s="8"/>
      <c r="RJ1255" s="8"/>
      <c r="RK1255" s="8"/>
      <c r="RL1255" s="8"/>
      <c r="RM1255" s="8"/>
      <c r="RN1255" s="8"/>
      <c r="RO1255" s="8"/>
      <c r="RP1255" s="8"/>
      <c r="RQ1255" s="8"/>
      <c r="RR1255" s="8"/>
      <c r="RS1255" s="8"/>
      <c r="RT1255" s="8"/>
      <c r="RU1255" s="8"/>
      <c r="RV1255" s="8"/>
      <c r="RW1255" s="8"/>
      <c r="RX1255" s="8"/>
      <c r="RY1255" s="8"/>
      <c r="RZ1255" s="8"/>
      <c r="SA1255" s="8"/>
      <c r="SB1255" s="8"/>
      <c r="SC1255" s="8"/>
      <c r="SD1255" s="8"/>
      <c r="SE1255" s="8"/>
      <c r="SF1255" s="8"/>
      <c r="SG1255" s="8"/>
      <c r="SH1255" s="8"/>
      <c r="SI1255" s="8"/>
      <c r="SJ1255" s="8"/>
      <c r="SK1255" s="8"/>
      <c r="SL1255" s="8"/>
      <c r="SM1255" s="8"/>
      <c r="SN1255" s="8"/>
      <c r="SO1255" s="8"/>
      <c r="SP1255" s="8"/>
      <c r="SQ1255" s="8"/>
      <c r="SR1255" s="8"/>
      <c r="SS1255" s="8"/>
      <c r="ST1255" s="8"/>
      <c r="SU1255" s="8"/>
      <c r="SV1255" s="8"/>
      <c r="SW1255" s="8"/>
      <c r="SX1255" s="8"/>
      <c r="SY1255" s="8"/>
      <c r="SZ1255" s="8"/>
      <c r="TA1255" s="8"/>
      <c r="TB1255" s="8"/>
      <c r="TC1255" s="8"/>
      <c r="TD1255" s="8"/>
      <c r="TE1255" s="8"/>
      <c r="TF1255" s="8"/>
      <c r="TG1255" s="8"/>
      <c r="TH1255" s="8"/>
      <c r="TI1255" s="8"/>
      <c r="TJ1255" s="8"/>
      <c r="TK1255" s="8"/>
      <c r="TL1255" s="8"/>
      <c r="TM1255" s="8"/>
      <c r="TN1255" s="8"/>
      <c r="TO1255" s="8"/>
      <c r="TP1255" s="8"/>
      <c r="TQ1255" s="8"/>
      <c r="TR1255" s="8"/>
      <c r="TS1255" s="8"/>
      <c r="TT1255" s="8"/>
      <c r="TU1255" s="8"/>
      <c r="TV1255" s="8"/>
      <c r="TW1255" s="8"/>
      <c r="TX1255" s="8"/>
      <c r="TY1255" s="8"/>
      <c r="TZ1255" s="8"/>
      <c r="UA1255" s="8"/>
      <c r="UB1255" s="8"/>
      <c r="UC1255" s="8"/>
      <c r="UD1255" s="8"/>
      <c r="UE1255" s="8"/>
      <c r="UF1255" s="8"/>
      <c r="UG1255" s="8"/>
      <c r="UH1255" s="8"/>
      <c r="UI1255" s="8"/>
      <c r="UJ1255" s="8"/>
      <c r="UK1255" s="8"/>
      <c r="UL1255" s="8"/>
      <c r="UM1255" s="8"/>
      <c r="UN1255" s="8"/>
      <c r="UO1255" s="8"/>
      <c r="UP1255" s="8"/>
      <c r="UQ1255" s="8"/>
      <c r="UR1255" s="8"/>
      <c r="US1255" s="8"/>
      <c r="UT1255" s="8"/>
      <c r="UU1255" s="8"/>
      <c r="UV1255" s="8"/>
      <c r="UW1255" s="8"/>
      <c r="UX1255" s="8"/>
      <c r="UY1255" s="8"/>
      <c r="UZ1255" s="8"/>
      <c r="VA1255" s="8"/>
      <c r="VB1255" s="8"/>
      <c r="VC1255" s="8"/>
      <c r="VD1255" s="8"/>
      <c r="VE1255" s="8"/>
      <c r="VF1255" s="8"/>
    </row>
    <row r="1256" spans="1:578" s="77" customFormat="1" ht="15">
      <c r="A1256" s="52"/>
      <c r="B1256" s="54"/>
      <c r="C1256" s="54"/>
      <c r="D1256" s="54"/>
      <c r="E1256" s="54"/>
      <c r="F1256" s="54"/>
      <c r="G1256" s="55"/>
      <c r="H1256" s="54"/>
      <c r="I1256" s="56"/>
      <c r="J1256" s="76"/>
      <c r="K1256" s="76"/>
      <c r="L1256" s="54"/>
      <c r="M1256" s="54"/>
      <c r="N1256" s="54"/>
      <c r="O1256" s="4"/>
      <c r="P1256" s="60"/>
      <c r="Q1256" s="54"/>
      <c r="R1256" s="54"/>
      <c r="S1256" s="57"/>
      <c r="T1256" s="57"/>
      <c r="U1256" s="57"/>
      <c r="V1256" s="57"/>
      <c r="W1256" s="57"/>
      <c r="X1256" s="57"/>
      <c r="Y1256" s="57"/>
      <c r="Z1256" s="57"/>
      <c r="AA1256" s="57"/>
      <c r="AB1256" s="62"/>
      <c r="AC1256" s="57"/>
      <c r="AD1256" s="57"/>
      <c r="AE1256" s="57"/>
      <c r="AF1256" s="57"/>
      <c r="AG1256" s="57"/>
      <c r="AH1256" s="57"/>
      <c r="AI1256" s="6"/>
      <c r="AJ1256" s="6"/>
      <c r="AK1256" s="6"/>
      <c r="AL1256" s="6"/>
      <c r="AM1256" s="6"/>
      <c r="AN1256" s="6"/>
      <c r="AO1256" s="6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  <c r="IW1256" s="8"/>
      <c r="IX1256" s="8"/>
      <c r="IY1256" s="8"/>
      <c r="IZ1256" s="8"/>
      <c r="JA1256" s="8"/>
      <c r="JB1256" s="8"/>
      <c r="JC1256" s="8"/>
      <c r="JD1256" s="8"/>
      <c r="JE1256" s="8"/>
      <c r="JF1256" s="8"/>
      <c r="JG1256" s="8"/>
      <c r="JH1256" s="8"/>
      <c r="JI1256" s="8"/>
      <c r="JJ1256" s="8"/>
      <c r="JK1256" s="8"/>
      <c r="JL1256" s="8"/>
      <c r="JM1256" s="8"/>
      <c r="JN1256" s="8"/>
      <c r="JO1256" s="8"/>
      <c r="JP1256" s="8"/>
      <c r="JQ1256" s="8"/>
      <c r="JR1256" s="8"/>
      <c r="JS1256" s="8"/>
      <c r="JT1256" s="8"/>
      <c r="JU1256" s="8"/>
      <c r="JV1256" s="8"/>
      <c r="JW1256" s="8"/>
      <c r="JX1256" s="8"/>
      <c r="JY1256" s="8"/>
      <c r="JZ1256" s="8"/>
      <c r="KA1256" s="8"/>
      <c r="KB1256" s="8"/>
      <c r="KC1256" s="8"/>
      <c r="KD1256" s="8"/>
      <c r="KE1256" s="8"/>
      <c r="KF1256" s="8"/>
      <c r="KG1256" s="8"/>
      <c r="KH1256" s="8"/>
      <c r="KI1256" s="8"/>
      <c r="KJ1256" s="8"/>
      <c r="KK1256" s="8"/>
      <c r="KL1256" s="8"/>
      <c r="KM1256" s="8"/>
      <c r="KN1256" s="8"/>
      <c r="KO1256" s="8"/>
      <c r="KP1256" s="8"/>
      <c r="KQ1256" s="8"/>
      <c r="KR1256" s="8"/>
      <c r="KS1256" s="8"/>
      <c r="KT1256" s="8"/>
      <c r="KU1256" s="8"/>
      <c r="KV1256" s="8"/>
      <c r="KW1256" s="8"/>
      <c r="KX1256" s="8"/>
      <c r="KY1256" s="8"/>
      <c r="KZ1256" s="8"/>
      <c r="LA1256" s="8"/>
      <c r="LB1256" s="8"/>
      <c r="LC1256" s="8"/>
      <c r="LD1256" s="8"/>
      <c r="LE1256" s="8"/>
      <c r="LF1256" s="8"/>
      <c r="LG1256" s="8"/>
      <c r="LH1256" s="8"/>
      <c r="LI1256" s="8"/>
      <c r="LJ1256" s="8"/>
      <c r="LK1256" s="8"/>
      <c r="LL1256" s="8"/>
      <c r="LM1256" s="8"/>
      <c r="LN1256" s="8"/>
      <c r="LO1256" s="8"/>
      <c r="LP1256" s="8"/>
      <c r="LQ1256" s="8"/>
      <c r="LR1256" s="8"/>
      <c r="LS1256" s="8"/>
      <c r="LT1256" s="8"/>
      <c r="LU1256" s="8"/>
      <c r="LV1256" s="8"/>
      <c r="LW1256" s="8"/>
      <c r="LX1256" s="8"/>
      <c r="LY1256" s="8"/>
      <c r="LZ1256" s="8"/>
      <c r="MA1256" s="8"/>
      <c r="MB1256" s="8"/>
      <c r="MC1256" s="8"/>
      <c r="MD1256" s="8"/>
      <c r="ME1256" s="8"/>
      <c r="MF1256" s="8"/>
      <c r="MG1256" s="8"/>
      <c r="MH1256" s="8"/>
      <c r="MI1256" s="8"/>
      <c r="MJ1256" s="8"/>
      <c r="MK1256" s="8"/>
      <c r="ML1256" s="8"/>
      <c r="MM1256" s="8"/>
      <c r="MN1256" s="8"/>
      <c r="MO1256" s="8"/>
      <c r="MP1256" s="8"/>
      <c r="MQ1256" s="8"/>
      <c r="MR1256" s="8"/>
      <c r="MS1256" s="8"/>
      <c r="MT1256" s="8"/>
      <c r="MU1256" s="8"/>
      <c r="MV1256" s="8"/>
      <c r="MW1256" s="8"/>
      <c r="MX1256" s="8"/>
      <c r="MY1256" s="8"/>
      <c r="MZ1256" s="8"/>
      <c r="NA1256" s="8"/>
      <c r="NB1256" s="8"/>
      <c r="NC1256" s="8"/>
      <c r="ND1256" s="8"/>
      <c r="NE1256" s="8"/>
      <c r="NF1256" s="8"/>
      <c r="NG1256" s="8"/>
      <c r="NH1256" s="8"/>
      <c r="NI1256" s="8"/>
      <c r="NJ1256" s="8"/>
      <c r="NK1256" s="8"/>
      <c r="NL1256" s="8"/>
      <c r="NM1256" s="8"/>
      <c r="NN1256" s="8"/>
      <c r="NO1256" s="8"/>
      <c r="NP1256" s="8"/>
      <c r="NQ1256" s="8"/>
      <c r="NR1256" s="8"/>
      <c r="NS1256" s="8"/>
      <c r="NT1256" s="8"/>
      <c r="NU1256" s="8"/>
      <c r="NV1256" s="8"/>
      <c r="NW1256" s="8"/>
      <c r="NX1256" s="8"/>
      <c r="NY1256" s="8"/>
      <c r="NZ1256" s="8"/>
      <c r="OA1256" s="8"/>
      <c r="OB1256" s="8"/>
      <c r="OC1256" s="8"/>
      <c r="OD1256" s="8"/>
      <c r="OE1256" s="8"/>
      <c r="OF1256" s="8"/>
      <c r="OG1256" s="8"/>
      <c r="OH1256" s="8"/>
      <c r="OI1256" s="8"/>
      <c r="OJ1256" s="8"/>
      <c r="OK1256" s="8"/>
      <c r="OL1256" s="8"/>
      <c r="OM1256" s="8"/>
      <c r="ON1256" s="8"/>
      <c r="OO1256" s="8"/>
      <c r="OP1256" s="8"/>
      <c r="OQ1256" s="8"/>
      <c r="OR1256" s="8"/>
      <c r="OS1256" s="8"/>
      <c r="OT1256" s="8"/>
      <c r="OU1256" s="8"/>
      <c r="OV1256" s="8"/>
      <c r="OW1256" s="8"/>
      <c r="OX1256" s="8"/>
      <c r="OY1256" s="8"/>
      <c r="OZ1256" s="8"/>
      <c r="PA1256" s="8"/>
      <c r="PB1256" s="8"/>
      <c r="PC1256" s="8"/>
      <c r="PD1256" s="8"/>
      <c r="PE1256" s="8"/>
      <c r="PF1256" s="8"/>
      <c r="PG1256" s="8"/>
      <c r="PH1256" s="8"/>
      <c r="PI1256" s="8"/>
      <c r="PJ1256" s="8"/>
      <c r="PK1256" s="8"/>
      <c r="PL1256" s="8"/>
      <c r="PM1256" s="8"/>
      <c r="PN1256" s="8"/>
      <c r="PO1256" s="8"/>
      <c r="PP1256" s="8"/>
      <c r="PQ1256" s="8"/>
      <c r="PR1256" s="8"/>
      <c r="PS1256" s="8"/>
      <c r="PT1256" s="8"/>
      <c r="PU1256" s="8"/>
      <c r="PV1256" s="8"/>
      <c r="PW1256" s="8"/>
      <c r="PX1256" s="8"/>
      <c r="PY1256" s="8"/>
      <c r="PZ1256" s="8"/>
      <c r="QA1256" s="8"/>
      <c r="QB1256" s="8"/>
      <c r="QC1256" s="8"/>
      <c r="QD1256" s="8"/>
      <c r="QE1256" s="8"/>
      <c r="QF1256" s="8"/>
      <c r="QG1256" s="8"/>
      <c r="QH1256" s="8"/>
      <c r="QI1256" s="8"/>
      <c r="QJ1256" s="8"/>
      <c r="QK1256" s="8"/>
      <c r="QL1256" s="8"/>
      <c r="QM1256" s="8"/>
      <c r="QN1256" s="8"/>
      <c r="QO1256" s="8"/>
      <c r="QP1256" s="8"/>
      <c r="QQ1256" s="8"/>
      <c r="QR1256" s="8"/>
      <c r="QS1256" s="8"/>
      <c r="QT1256" s="8"/>
      <c r="QU1256" s="8"/>
      <c r="QV1256" s="8"/>
      <c r="QW1256" s="8"/>
      <c r="QX1256" s="8"/>
      <c r="QY1256" s="8"/>
      <c r="QZ1256" s="8"/>
      <c r="RA1256" s="8"/>
      <c r="RB1256" s="8"/>
      <c r="RC1256" s="8"/>
      <c r="RD1256" s="8"/>
      <c r="RE1256" s="8"/>
      <c r="RF1256" s="8"/>
      <c r="RG1256" s="8"/>
      <c r="RH1256" s="8"/>
      <c r="RI1256" s="8"/>
      <c r="RJ1256" s="8"/>
      <c r="RK1256" s="8"/>
      <c r="RL1256" s="8"/>
      <c r="RM1256" s="8"/>
      <c r="RN1256" s="8"/>
      <c r="RO1256" s="8"/>
      <c r="RP1256" s="8"/>
      <c r="RQ1256" s="8"/>
      <c r="RR1256" s="8"/>
      <c r="RS1256" s="8"/>
      <c r="RT1256" s="8"/>
      <c r="RU1256" s="8"/>
      <c r="RV1256" s="8"/>
      <c r="RW1256" s="8"/>
      <c r="RX1256" s="8"/>
      <c r="RY1256" s="8"/>
      <c r="RZ1256" s="8"/>
      <c r="SA1256" s="8"/>
      <c r="SB1256" s="8"/>
      <c r="SC1256" s="8"/>
      <c r="SD1256" s="8"/>
      <c r="SE1256" s="8"/>
      <c r="SF1256" s="8"/>
      <c r="SG1256" s="8"/>
      <c r="SH1256" s="8"/>
      <c r="SI1256" s="8"/>
      <c r="SJ1256" s="8"/>
      <c r="SK1256" s="8"/>
      <c r="SL1256" s="8"/>
      <c r="SM1256" s="8"/>
      <c r="SN1256" s="8"/>
      <c r="SO1256" s="8"/>
      <c r="SP1256" s="8"/>
      <c r="SQ1256" s="8"/>
      <c r="SR1256" s="8"/>
      <c r="SS1256" s="8"/>
      <c r="ST1256" s="8"/>
      <c r="SU1256" s="8"/>
      <c r="SV1256" s="8"/>
      <c r="SW1256" s="8"/>
      <c r="SX1256" s="8"/>
      <c r="SY1256" s="8"/>
      <c r="SZ1256" s="8"/>
      <c r="TA1256" s="8"/>
      <c r="TB1256" s="8"/>
      <c r="TC1256" s="8"/>
      <c r="TD1256" s="8"/>
      <c r="TE1256" s="8"/>
      <c r="TF1256" s="8"/>
      <c r="TG1256" s="8"/>
      <c r="TH1256" s="8"/>
      <c r="TI1256" s="8"/>
      <c r="TJ1256" s="8"/>
      <c r="TK1256" s="8"/>
      <c r="TL1256" s="8"/>
      <c r="TM1256" s="8"/>
      <c r="TN1256" s="8"/>
      <c r="TO1256" s="8"/>
      <c r="TP1256" s="8"/>
      <c r="TQ1256" s="8"/>
      <c r="TR1256" s="8"/>
      <c r="TS1256" s="8"/>
      <c r="TT1256" s="8"/>
      <c r="TU1256" s="8"/>
      <c r="TV1256" s="8"/>
      <c r="TW1256" s="8"/>
      <c r="TX1256" s="8"/>
      <c r="TY1256" s="8"/>
      <c r="TZ1256" s="8"/>
      <c r="UA1256" s="8"/>
      <c r="UB1256" s="8"/>
      <c r="UC1256" s="8"/>
      <c r="UD1256" s="8"/>
      <c r="UE1256" s="8"/>
      <c r="UF1256" s="8"/>
      <c r="UG1256" s="8"/>
      <c r="UH1256" s="8"/>
      <c r="UI1256" s="8"/>
      <c r="UJ1256" s="8"/>
      <c r="UK1256" s="8"/>
      <c r="UL1256" s="8"/>
      <c r="UM1256" s="8"/>
      <c r="UN1256" s="8"/>
      <c r="UO1256" s="8"/>
      <c r="UP1256" s="8"/>
      <c r="UQ1256" s="8"/>
      <c r="UR1256" s="8"/>
      <c r="US1256" s="8"/>
      <c r="UT1256" s="8"/>
      <c r="UU1256" s="8"/>
      <c r="UV1256" s="8"/>
      <c r="UW1256" s="8"/>
      <c r="UX1256" s="8"/>
      <c r="UY1256" s="8"/>
      <c r="UZ1256" s="8"/>
      <c r="VA1256" s="8"/>
      <c r="VB1256" s="8"/>
      <c r="VC1256" s="8"/>
      <c r="VD1256" s="8"/>
      <c r="VE1256" s="8"/>
      <c r="VF1256" s="8"/>
    </row>
    <row r="1257" spans="1:578" s="77" customFormat="1" ht="15">
      <c r="A1257" s="52"/>
      <c r="B1257" s="54"/>
      <c r="C1257" s="54"/>
      <c r="D1257" s="54"/>
      <c r="E1257" s="54"/>
      <c r="F1257" s="54"/>
      <c r="G1257" s="55"/>
      <c r="H1257" s="54"/>
      <c r="I1257" s="56"/>
      <c r="J1257" s="76"/>
      <c r="K1257" s="76"/>
      <c r="L1257" s="54"/>
      <c r="M1257" s="54"/>
      <c r="N1257" s="54"/>
      <c r="O1257" s="4"/>
      <c r="P1257" s="60"/>
      <c r="Q1257" s="54"/>
      <c r="R1257" s="54"/>
      <c r="S1257" s="57"/>
      <c r="T1257" s="57"/>
      <c r="U1257" s="57"/>
      <c r="V1257" s="57"/>
      <c r="W1257" s="57"/>
      <c r="X1257" s="57"/>
      <c r="Y1257" s="57"/>
      <c r="Z1257" s="57"/>
      <c r="AA1257" s="57"/>
      <c r="AB1257" s="62"/>
      <c r="AC1257" s="57"/>
      <c r="AD1257" s="57"/>
      <c r="AE1257" s="57"/>
      <c r="AF1257" s="57"/>
      <c r="AG1257" s="57"/>
      <c r="AH1257" s="57"/>
      <c r="AI1257" s="6"/>
      <c r="AJ1257" s="6"/>
      <c r="AK1257" s="6"/>
      <c r="AL1257" s="6"/>
      <c r="AM1257" s="6"/>
      <c r="AN1257" s="6"/>
      <c r="AO1257" s="6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  <c r="IW1257" s="8"/>
      <c r="IX1257" s="8"/>
      <c r="IY1257" s="8"/>
      <c r="IZ1257" s="8"/>
      <c r="JA1257" s="8"/>
      <c r="JB1257" s="8"/>
      <c r="JC1257" s="8"/>
      <c r="JD1257" s="8"/>
      <c r="JE1257" s="8"/>
      <c r="JF1257" s="8"/>
      <c r="JG1257" s="8"/>
      <c r="JH1257" s="8"/>
      <c r="JI1257" s="8"/>
      <c r="JJ1257" s="8"/>
      <c r="JK1257" s="8"/>
      <c r="JL1257" s="8"/>
      <c r="JM1257" s="8"/>
      <c r="JN1257" s="8"/>
      <c r="JO1257" s="8"/>
      <c r="JP1257" s="8"/>
      <c r="JQ1257" s="8"/>
      <c r="JR1257" s="8"/>
      <c r="JS1257" s="8"/>
      <c r="JT1257" s="8"/>
      <c r="JU1257" s="8"/>
      <c r="JV1257" s="8"/>
      <c r="JW1257" s="8"/>
      <c r="JX1257" s="8"/>
      <c r="JY1257" s="8"/>
      <c r="JZ1257" s="8"/>
      <c r="KA1257" s="8"/>
      <c r="KB1257" s="8"/>
      <c r="KC1257" s="8"/>
      <c r="KD1257" s="8"/>
      <c r="KE1257" s="8"/>
      <c r="KF1257" s="8"/>
      <c r="KG1257" s="8"/>
      <c r="KH1257" s="8"/>
      <c r="KI1257" s="8"/>
      <c r="KJ1257" s="8"/>
      <c r="KK1257" s="8"/>
      <c r="KL1257" s="8"/>
      <c r="KM1257" s="8"/>
      <c r="KN1257" s="8"/>
      <c r="KO1257" s="8"/>
      <c r="KP1257" s="8"/>
      <c r="KQ1257" s="8"/>
      <c r="KR1257" s="8"/>
      <c r="KS1257" s="8"/>
      <c r="KT1257" s="8"/>
      <c r="KU1257" s="8"/>
      <c r="KV1257" s="8"/>
      <c r="KW1257" s="8"/>
      <c r="KX1257" s="8"/>
      <c r="KY1257" s="8"/>
      <c r="KZ1257" s="8"/>
      <c r="LA1257" s="8"/>
      <c r="LB1257" s="8"/>
      <c r="LC1257" s="8"/>
      <c r="LD1257" s="8"/>
      <c r="LE1257" s="8"/>
      <c r="LF1257" s="8"/>
      <c r="LG1257" s="8"/>
      <c r="LH1257" s="8"/>
      <c r="LI1257" s="8"/>
      <c r="LJ1257" s="8"/>
      <c r="LK1257" s="8"/>
      <c r="LL1257" s="8"/>
      <c r="LM1257" s="8"/>
      <c r="LN1257" s="8"/>
      <c r="LO1257" s="8"/>
      <c r="LP1257" s="8"/>
      <c r="LQ1257" s="8"/>
      <c r="LR1257" s="8"/>
      <c r="LS1257" s="8"/>
      <c r="LT1257" s="8"/>
      <c r="LU1257" s="8"/>
      <c r="LV1257" s="8"/>
      <c r="LW1257" s="8"/>
      <c r="LX1257" s="8"/>
      <c r="LY1257" s="8"/>
      <c r="LZ1257" s="8"/>
      <c r="MA1257" s="8"/>
      <c r="MB1257" s="8"/>
      <c r="MC1257" s="8"/>
      <c r="MD1257" s="8"/>
      <c r="ME1257" s="8"/>
      <c r="MF1257" s="8"/>
      <c r="MG1257" s="8"/>
      <c r="MH1257" s="8"/>
      <c r="MI1257" s="8"/>
      <c r="MJ1257" s="8"/>
      <c r="MK1257" s="8"/>
      <c r="ML1257" s="8"/>
      <c r="MM1257" s="8"/>
      <c r="MN1257" s="8"/>
      <c r="MO1257" s="8"/>
      <c r="MP1257" s="8"/>
      <c r="MQ1257" s="8"/>
      <c r="MR1257" s="8"/>
      <c r="MS1257" s="8"/>
      <c r="MT1257" s="8"/>
      <c r="MU1257" s="8"/>
      <c r="MV1257" s="8"/>
      <c r="MW1257" s="8"/>
      <c r="MX1257" s="8"/>
      <c r="MY1257" s="8"/>
      <c r="MZ1257" s="8"/>
      <c r="NA1257" s="8"/>
      <c r="NB1257" s="8"/>
      <c r="NC1257" s="8"/>
      <c r="ND1257" s="8"/>
      <c r="NE1257" s="8"/>
      <c r="NF1257" s="8"/>
      <c r="NG1257" s="8"/>
      <c r="NH1257" s="8"/>
      <c r="NI1257" s="8"/>
      <c r="NJ1257" s="8"/>
      <c r="NK1257" s="8"/>
      <c r="NL1257" s="8"/>
      <c r="NM1257" s="8"/>
      <c r="NN1257" s="8"/>
      <c r="NO1257" s="8"/>
      <c r="NP1257" s="8"/>
      <c r="NQ1257" s="8"/>
      <c r="NR1257" s="8"/>
      <c r="NS1257" s="8"/>
      <c r="NT1257" s="8"/>
      <c r="NU1257" s="8"/>
      <c r="NV1257" s="8"/>
      <c r="NW1257" s="8"/>
      <c r="NX1257" s="8"/>
      <c r="NY1257" s="8"/>
      <c r="NZ1257" s="8"/>
      <c r="OA1257" s="8"/>
      <c r="OB1257" s="8"/>
      <c r="OC1257" s="8"/>
      <c r="OD1257" s="8"/>
      <c r="OE1257" s="8"/>
      <c r="OF1257" s="8"/>
      <c r="OG1257" s="8"/>
      <c r="OH1257" s="8"/>
      <c r="OI1257" s="8"/>
      <c r="OJ1257" s="8"/>
      <c r="OK1257" s="8"/>
      <c r="OL1257" s="8"/>
      <c r="OM1257" s="8"/>
      <c r="ON1257" s="8"/>
      <c r="OO1257" s="8"/>
      <c r="OP1257" s="8"/>
      <c r="OQ1257" s="8"/>
      <c r="OR1257" s="8"/>
      <c r="OS1257" s="8"/>
      <c r="OT1257" s="8"/>
      <c r="OU1257" s="8"/>
      <c r="OV1257" s="8"/>
      <c r="OW1257" s="8"/>
      <c r="OX1257" s="8"/>
      <c r="OY1257" s="8"/>
      <c r="OZ1257" s="8"/>
      <c r="PA1257" s="8"/>
      <c r="PB1257" s="8"/>
      <c r="PC1257" s="8"/>
      <c r="PD1257" s="8"/>
      <c r="PE1257" s="8"/>
      <c r="PF1257" s="8"/>
      <c r="PG1257" s="8"/>
      <c r="PH1257" s="8"/>
      <c r="PI1257" s="8"/>
      <c r="PJ1257" s="8"/>
      <c r="PK1257" s="8"/>
      <c r="PL1257" s="8"/>
      <c r="PM1257" s="8"/>
      <c r="PN1257" s="8"/>
      <c r="PO1257" s="8"/>
      <c r="PP1257" s="8"/>
      <c r="PQ1257" s="8"/>
      <c r="PR1257" s="8"/>
      <c r="PS1257" s="8"/>
      <c r="PT1257" s="8"/>
      <c r="PU1257" s="8"/>
      <c r="PV1257" s="8"/>
      <c r="PW1257" s="8"/>
      <c r="PX1257" s="8"/>
      <c r="PY1257" s="8"/>
      <c r="PZ1257" s="8"/>
      <c r="QA1257" s="8"/>
      <c r="QB1257" s="8"/>
      <c r="QC1257" s="8"/>
      <c r="QD1257" s="8"/>
      <c r="QE1257" s="8"/>
      <c r="QF1257" s="8"/>
      <c r="QG1257" s="8"/>
      <c r="QH1257" s="8"/>
      <c r="QI1257" s="8"/>
      <c r="QJ1257" s="8"/>
      <c r="QK1257" s="8"/>
      <c r="QL1257" s="8"/>
      <c r="QM1257" s="8"/>
      <c r="QN1257" s="8"/>
      <c r="QO1257" s="8"/>
      <c r="QP1257" s="8"/>
      <c r="QQ1257" s="8"/>
      <c r="QR1257" s="8"/>
      <c r="QS1257" s="8"/>
      <c r="QT1257" s="8"/>
      <c r="QU1257" s="8"/>
      <c r="QV1257" s="8"/>
      <c r="QW1257" s="8"/>
      <c r="QX1257" s="8"/>
      <c r="QY1257" s="8"/>
      <c r="QZ1257" s="8"/>
      <c r="RA1257" s="8"/>
      <c r="RB1257" s="8"/>
      <c r="RC1257" s="8"/>
      <c r="RD1257" s="8"/>
      <c r="RE1257" s="8"/>
      <c r="RF1257" s="8"/>
      <c r="RG1257" s="8"/>
      <c r="RH1257" s="8"/>
      <c r="RI1257" s="8"/>
      <c r="RJ1257" s="8"/>
      <c r="RK1257" s="8"/>
      <c r="RL1257" s="8"/>
      <c r="RM1257" s="8"/>
      <c r="RN1257" s="8"/>
      <c r="RO1257" s="8"/>
      <c r="RP1257" s="8"/>
      <c r="RQ1257" s="8"/>
      <c r="RR1257" s="8"/>
      <c r="RS1257" s="8"/>
      <c r="RT1257" s="8"/>
      <c r="RU1257" s="8"/>
      <c r="RV1257" s="8"/>
      <c r="RW1257" s="8"/>
      <c r="RX1257" s="8"/>
      <c r="RY1257" s="8"/>
      <c r="RZ1257" s="8"/>
      <c r="SA1257" s="8"/>
      <c r="SB1257" s="8"/>
      <c r="SC1257" s="8"/>
      <c r="SD1257" s="8"/>
      <c r="SE1257" s="8"/>
      <c r="SF1257" s="8"/>
      <c r="SG1257" s="8"/>
      <c r="SH1257" s="8"/>
      <c r="SI1257" s="8"/>
      <c r="SJ1257" s="8"/>
      <c r="SK1257" s="8"/>
      <c r="SL1257" s="8"/>
      <c r="SM1257" s="8"/>
      <c r="SN1257" s="8"/>
      <c r="SO1257" s="8"/>
      <c r="SP1257" s="8"/>
      <c r="SQ1257" s="8"/>
      <c r="SR1257" s="8"/>
      <c r="SS1257" s="8"/>
      <c r="ST1257" s="8"/>
      <c r="SU1257" s="8"/>
      <c r="SV1257" s="8"/>
      <c r="SW1257" s="8"/>
      <c r="SX1257" s="8"/>
      <c r="SY1257" s="8"/>
      <c r="SZ1257" s="8"/>
      <c r="TA1257" s="8"/>
      <c r="TB1257" s="8"/>
      <c r="TC1257" s="8"/>
      <c r="TD1257" s="8"/>
      <c r="TE1257" s="8"/>
      <c r="TF1257" s="8"/>
      <c r="TG1257" s="8"/>
      <c r="TH1257" s="8"/>
      <c r="TI1257" s="8"/>
      <c r="TJ1257" s="8"/>
      <c r="TK1257" s="8"/>
      <c r="TL1257" s="8"/>
      <c r="TM1257" s="8"/>
      <c r="TN1257" s="8"/>
      <c r="TO1257" s="8"/>
      <c r="TP1257" s="8"/>
      <c r="TQ1257" s="8"/>
      <c r="TR1257" s="8"/>
      <c r="TS1257" s="8"/>
      <c r="TT1257" s="8"/>
      <c r="TU1257" s="8"/>
      <c r="TV1257" s="8"/>
      <c r="TW1257" s="8"/>
      <c r="TX1257" s="8"/>
      <c r="TY1257" s="8"/>
      <c r="TZ1257" s="8"/>
      <c r="UA1257" s="8"/>
      <c r="UB1257" s="8"/>
      <c r="UC1257" s="8"/>
      <c r="UD1257" s="8"/>
      <c r="UE1257" s="8"/>
      <c r="UF1257" s="8"/>
      <c r="UG1257" s="8"/>
      <c r="UH1257" s="8"/>
      <c r="UI1257" s="8"/>
      <c r="UJ1257" s="8"/>
      <c r="UK1257" s="8"/>
      <c r="UL1257" s="8"/>
      <c r="UM1257" s="8"/>
      <c r="UN1257" s="8"/>
      <c r="UO1257" s="8"/>
      <c r="UP1257" s="8"/>
      <c r="UQ1257" s="8"/>
      <c r="UR1257" s="8"/>
      <c r="US1257" s="8"/>
      <c r="UT1257" s="8"/>
      <c r="UU1257" s="8"/>
      <c r="UV1257" s="8"/>
      <c r="UW1257" s="8"/>
      <c r="UX1257" s="8"/>
      <c r="UY1257" s="8"/>
      <c r="UZ1257" s="8"/>
      <c r="VA1257" s="8"/>
      <c r="VB1257" s="8"/>
      <c r="VC1257" s="8"/>
      <c r="VD1257" s="8"/>
      <c r="VE1257" s="8"/>
      <c r="VF1257" s="8"/>
    </row>
    <row r="1258" spans="1:578" s="77" customFormat="1" ht="15">
      <c r="A1258" s="52"/>
      <c r="B1258" s="54"/>
      <c r="C1258" s="54"/>
      <c r="D1258" s="54"/>
      <c r="E1258" s="54"/>
      <c r="F1258" s="54"/>
      <c r="G1258" s="55"/>
      <c r="H1258" s="54"/>
      <c r="I1258" s="56"/>
      <c r="J1258" s="76"/>
      <c r="K1258" s="76"/>
      <c r="L1258" s="54"/>
      <c r="M1258" s="54"/>
      <c r="N1258" s="54"/>
      <c r="O1258" s="4"/>
      <c r="P1258" s="60"/>
      <c r="Q1258" s="54"/>
      <c r="R1258" s="54"/>
      <c r="S1258" s="57"/>
      <c r="T1258" s="57"/>
      <c r="U1258" s="57"/>
      <c r="V1258" s="57"/>
      <c r="W1258" s="57"/>
      <c r="X1258" s="57"/>
      <c r="Y1258" s="57"/>
      <c r="Z1258" s="57"/>
      <c r="AA1258" s="57"/>
      <c r="AB1258" s="62"/>
      <c r="AC1258" s="57"/>
      <c r="AD1258" s="57"/>
      <c r="AE1258" s="57"/>
      <c r="AF1258" s="57"/>
      <c r="AG1258" s="57"/>
      <c r="AH1258" s="57"/>
      <c r="AI1258" s="6"/>
      <c r="AJ1258" s="6"/>
      <c r="AK1258" s="6"/>
      <c r="AL1258" s="6"/>
      <c r="AM1258" s="6"/>
      <c r="AN1258" s="6"/>
      <c r="AO1258" s="6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  <c r="IW1258" s="8"/>
      <c r="IX1258" s="8"/>
      <c r="IY1258" s="8"/>
      <c r="IZ1258" s="8"/>
      <c r="JA1258" s="8"/>
      <c r="JB1258" s="8"/>
      <c r="JC1258" s="8"/>
      <c r="JD1258" s="8"/>
      <c r="JE1258" s="8"/>
      <c r="JF1258" s="8"/>
      <c r="JG1258" s="8"/>
      <c r="JH1258" s="8"/>
      <c r="JI1258" s="8"/>
      <c r="JJ1258" s="8"/>
      <c r="JK1258" s="8"/>
      <c r="JL1258" s="8"/>
      <c r="JM1258" s="8"/>
      <c r="JN1258" s="8"/>
      <c r="JO1258" s="8"/>
      <c r="JP1258" s="8"/>
      <c r="JQ1258" s="8"/>
      <c r="JR1258" s="8"/>
      <c r="JS1258" s="8"/>
      <c r="JT1258" s="8"/>
      <c r="JU1258" s="8"/>
      <c r="JV1258" s="8"/>
      <c r="JW1258" s="8"/>
      <c r="JX1258" s="8"/>
      <c r="JY1258" s="8"/>
      <c r="JZ1258" s="8"/>
      <c r="KA1258" s="8"/>
      <c r="KB1258" s="8"/>
      <c r="KC1258" s="8"/>
      <c r="KD1258" s="8"/>
      <c r="KE1258" s="8"/>
      <c r="KF1258" s="8"/>
      <c r="KG1258" s="8"/>
      <c r="KH1258" s="8"/>
      <c r="KI1258" s="8"/>
      <c r="KJ1258" s="8"/>
      <c r="KK1258" s="8"/>
      <c r="KL1258" s="8"/>
      <c r="KM1258" s="8"/>
      <c r="KN1258" s="8"/>
      <c r="KO1258" s="8"/>
      <c r="KP1258" s="8"/>
      <c r="KQ1258" s="8"/>
      <c r="KR1258" s="8"/>
      <c r="KS1258" s="8"/>
      <c r="KT1258" s="8"/>
      <c r="KU1258" s="8"/>
      <c r="KV1258" s="8"/>
      <c r="KW1258" s="8"/>
      <c r="KX1258" s="8"/>
      <c r="KY1258" s="8"/>
      <c r="KZ1258" s="8"/>
      <c r="LA1258" s="8"/>
      <c r="LB1258" s="8"/>
      <c r="LC1258" s="8"/>
      <c r="LD1258" s="8"/>
      <c r="LE1258" s="8"/>
      <c r="LF1258" s="8"/>
      <c r="LG1258" s="8"/>
      <c r="LH1258" s="8"/>
      <c r="LI1258" s="8"/>
      <c r="LJ1258" s="8"/>
      <c r="LK1258" s="8"/>
      <c r="LL1258" s="8"/>
      <c r="LM1258" s="8"/>
      <c r="LN1258" s="8"/>
      <c r="LO1258" s="8"/>
      <c r="LP1258" s="8"/>
      <c r="LQ1258" s="8"/>
      <c r="LR1258" s="8"/>
      <c r="LS1258" s="8"/>
      <c r="LT1258" s="8"/>
      <c r="LU1258" s="8"/>
      <c r="LV1258" s="8"/>
      <c r="LW1258" s="8"/>
      <c r="LX1258" s="8"/>
      <c r="LY1258" s="8"/>
      <c r="LZ1258" s="8"/>
      <c r="MA1258" s="8"/>
      <c r="MB1258" s="8"/>
      <c r="MC1258" s="8"/>
      <c r="MD1258" s="8"/>
      <c r="ME1258" s="8"/>
      <c r="MF1258" s="8"/>
      <c r="MG1258" s="8"/>
      <c r="MH1258" s="8"/>
      <c r="MI1258" s="8"/>
      <c r="MJ1258" s="8"/>
      <c r="MK1258" s="8"/>
      <c r="ML1258" s="8"/>
      <c r="MM1258" s="8"/>
      <c r="MN1258" s="8"/>
      <c r="MO1258" s="8"/>
      <c r="MP1258" s="8"/>
      <c r="MQ1258" s="8"/>
      <c r="MR1258" s="8"/>
      <c r="MS1258" s="8"/>
      <c r="MT1258" s="8"/>
      <c r="MU1258" s="8"/>
      <c r="MV1258" s="8"/>
      <c r="MW1258" s="8"/>
      <c r="MX1258" s="8"/>
      <c r="MY1258" s="8"/>
      <c r="MZ1258" s="8"/>
      <c r="NA1258" s="8"/>
      <c r="NB1258" s="8"/>
      <c r="NC1258" s="8"/>
      <c r="ND1258" s="8"/>
      <c r="NE1258" s="8"/>
      <c r="NF1258" s="8"/>
      <c r="NG1258" s="8"/>
      <c r="NH1258" s="8"/>
      <c r="NI1258" s="8"/>
      <c r="NJ1258" s="8"/>
      <c r="NK1258" s="8"/>
      <c r="NL1258" s="8"/>
      <c r="NM1258" s="8"/>
      <c r="NN1258" s="8"/>
      <c r="NO1258" s="8"/>
      <c r="NP1258" s="8"/>
      <c r="NQ1258" s="8"/>
      <c r="NR1258" s="8"/>
      <c r="NS1258" s="8"/>
      <c r="NT1258" s="8"/>
      <c r="NU1258" s="8"/>
      <c r="NV1258" s="8"/>
      <c r="NW1258" s="8"/>
      <c r="NX1258" s="8"/>
      <c r="NY1258" s="8"/>
      <c r="NZ1258" s="8"/>
      <c r="OA1258" s="8"/>
      <c r="OB1258" s="8"/>
      <c r="OC1258" s="8"/>
      <c r="OD1258" s="8"/>
      <c r="OE1258" s="8"/>
      <c r="OF1258" s="8"/>
      <c r="OG1258" s="8"/>
      <c r="OH1258" s="8"/>
      <c r="OI1258" s="8"/>
      <c r="OJ1258" s="8"/>
      <c r="OK1258" s="8"/>
      <c r="OL1258" s="8"/>
      <c r="OM1258" s="8"/>
      <c r="ON1258" s="8"/>
      <c r="OO1258" s="8"/>
      <c r="OP1258" s="8"/>
      <c r="OQ1258" s="8"/>
      <c r="OR1258" s="8"/>
      <c r="OS1258" s="8"/>
      <c r="OT1258" s="8"/>
      <c r="OU1258" s="8"/>
      <c r="OV1258" s="8"/>
      <c r="OW1258" s="8"/>
      <c r="OX1258" s="8"/>
      <c r="OY1258" s="8"/>
      <c r="OZ1258" s="8"/>
      <c r="PA1258" s="8"/>
      <c r="PB1258" s="8"/>
      <c r="PC1258" s="8"/>
      <c r="PD1258" s="8"/>
      <c r="PE1258" s="8"/>
      <c r="PF1258" s="8"/>
      <c r="PG1258" s="8"/>
      <c r="PH1258" s="8"/>
      <c r="PI1258" s="8"/>
      <c r="PJ1258" s="8"/>
      <c r="PK1258" s="8"/>
      <c r="PL1258" s="8"/>
      <c r="PM1258" s="8"/>
      <c r="PN1258" s="8"/>
      <c r="PO1258" s="8"/>
      <c r="PP1258" s="8"/>
      <c r="PQ1258" s="8"/>
      <c r="PR1258" s="8"/>
      <c r="PS1258" s="8"/>
      <c r="PT1258" s="8"/>
      <c r="PU1258" s="8"/>
      <c r="PV1258" s="8"/>
      <c r="PW1258" s="8"/>
      <c r="PX1258" s="8"/>
      <c r="PY1258" s="8"/>
      <c r="PZ1258" s="8"/>
      <c r="QA1258" s="8"/>
      <c r="QB1258" s="8"/>
      <c r="QC1258" s="8"/>
      <c r="QD1258" s="8"/>
      <c r="QE1258" s="8"/>
      <c r="QF1258" s="8"/>
      <c r="QG1258" s="8"/>
      <c r="QH1258" s="8"/>
      <c r="QI1258" s="8"/>
      <c r="QJ1258" s="8"/>
      <c r="QK1258" s="8"/>
      <c r="QL1258" s="8"/>
      <c r="QM1258" s="8"/>
      <c r="QN1258" s="8"/>
      <c r="QO1258" s="8"/>
      <c r="QP1258" s="8"/>
      <c r="QQ1258" s="8"/>
      <c r="QR1258" s="8"/>
      <c r="QS1258" s="8"/>
      <c r="QT1258" s="8"/>
      <c r="QU1258" s="8"/>
      <c r="QV1258" s="8"/>
      <c r="QW1258" s="8"/>
      <c r="QX1258" s="8"/>
      <c r="QY1258" s="8"/>
      <c r="QZ1258" s="8"/>
      <c r="RA1258" s="8"/>
      <c r="RB1258" s="8"/>
      <c r="RC1258" s="8"/>
      <c r="RD1258" s="8"/>
      <c r="RE1258" s="8"/>
      <c r="RF1258" s="8"/>
      <c r="RG1258" s="8"/>
      <c r="RH1258" s="8"/>
      <c r="RI1258" s="8"/>
      <c r="RJ1258" s="8"/>
      <c r="RK1258" s="8"/>
      <c r="RL1258" s="8"/>
      <c r="RM1258" s="8"/>
      <c r="RN1258" s="8"/>
      <c r="RO1258" s="8"/>
      <c r="RP1258" s="8"/>
      <c r="RQ1258" s="8"/>
      <c r="RR1258" s="8"/>
      <c r="RS1258" s="8"/>
      <c r="RT1258" s="8"/>
      <c r="RU1258" s="8"/>
      <c r="RV1258" s="8"/>
      <c r="RW1258" s="8"/>
      <c r="RX1258" s="8"/>
      <c r="RY1258" s="8"/>
      <c r="RZ1258" s="8"/>
      <c r="SA1258" s="8"/>
      <c r="SB1258" s="8"/>
      <c r="SC1258" s="8"/>
      <c r="SD1258" s="8"/>
      <c r="SE1258" s="8"/>
      <c r="SF1258" s="8"/>
      <c r="SG1258" s="8"/>
      <c r="SH1258" s="8"/>
      <c r="SI1258" s="8"/>
      <c r="SJ1258" s="8"/>
      <c r="SK1258" s="8"/>
      <c r="SL1258" s="8"/>
      <c r="SM1258" s="8"/>
      <c r="SN1258" s="8"/>
      <c r="SO1258" s="8"/>
      <c r="SP1258" s="8"/>
      <c r="SQ1258" s="8"/>
      <c r="SR1258" s="8"/>
      <c r="SS1258" s="8"/>
      <c r="ST1258" s="8"/>
      <c r="SU1258" s="8"/>
      <c r="SV1258" s="8"/>
      <c r="SW1258" s="8"/>
      <c r="SX1258" s="8"/>
      <c r="SY1258" s="8"/>
      <c r="SZ1258" s="8"/>
      <c r="TA1258" s="8"/>
      <c r="TB1258" s="8"/>
      <c r="TC1258" s="8"/>
      <c r="TD1258" s="8"/>
      <c r="TE1258" s="8"/>
      <c r="TF1258" s="8"/>
      <c r="TG1258" s="8"/>
      <c r="TH1258" s="8"/>
      <c r="TI1258" s="8"/>
      <c r="TJ1258" s="8"/>
      <c r="TK1258" s="8"/>
      <c r="TL1258" s="8"/>
      <c r="TM1258" s="8"/>
      <c r="TN1258" s="8"/>
      <c r="TO1258" s="8"/>
      <c r="TP1258" s="8"/>
      <c r="TQ1258" s="8"/>
      <c r="TR1258" s="8"/>
      <c r="TS1258" s="8"/>
      <c r="TT1258" s="8"/>
      <c r="TU1258" s="8"/>
      <c r="TV1258" s="8"/>
      <c r="TW1258" s="8"/>
      <c r="TX1258" s="8"/>
      <c r="TY1258" s="8"/>
      <c r="TZ1258" s="8"/>
      <c r="UA1258" s="8"/>
      <c r="UB1258" s="8"/>
      <c r="UC1258" s="8"/>
      <c r="UD1258" s="8"/>
      <c r="UE1258" s="8"/>
      <c r="UF1258" s="8"/>
      <c r="UG1258" s="8"/>
      <c r="UH1258" s="8"/>
      <c r="UI1258" s="8"/>
      <c r="UJ1258" s="8"/>
      <c r="UK1258" s="8"/>
      <c r="UL1258" s="8"/>
      <c r="UM1258" s="8"/>
      <c r="UN1258" s="8"/>
      <c r="UO1258" s="8"/>
      <c r="UP1258" s="8"/>
      <c r="UQ1258" s="8"/>
      <c r="UR1258" s="8"/>
      <c r="US1258" s="8"/>
      <c r="UT1258" s="8"/>
      <c r="UU1258" s="8"/>
      <c r="UV1258" s="8"/>
      <c r="UW1258" s="8"/>
      <c r="UX1258" s="8"/>
      <c r="UY1258" s="8"/>
      <c r="UZ1258" s="8"/>
      <c r="VA1258" s="8"/>
      <c r="VB1258" s="8"/>
      <c r="VC1258" s="8"/>
      <c r="VD1258" s="8"/>
      <c r="VE1258" s="8"/>
      <c r="VF1258" s="8"/>
    </row>
    <row r="1259" spans="1:578" s="77" customFormat="1" ht="15">
      <c r="A1259" s="52"/>
      <c r="B1259" s="54"/>
      <c r="C1259" s="54"/>
      <c r="D1259" s="54"/>
      <c r="E1259" s="54"/>
      <c r="F1259" s="54"/>
      <c r="G1259" s="55"/>
      <c r="H1259" s="54"/>
      <c r="I1259" s="56"/>
      <c r="J1259" s="76"/>
      <c r="K1259" s="76"/>
      <c r="L1259" s="54"/>
      <c r="M1259" s="54"/>
      <c r="N1259" s="54"/>
      <c r="O1259" s="4"/>
      <c r="P1259" s="60"/>
      <c r="Q1259" s="54"/>
      <c r="R1259" s="54"/>
      <c r="S1259" s="57"/>
      <c r="T1259" s="57"/>
      <c r="U1259" s="57"/>
      <c r="V1259" s="57"/>
      <c r="W1259" s="57"/>
      <c r="X1259" s="57"/>
      <c r="Y1259" s="57"/>
      <c r="Z1259" s="57"/>
      <c r="AA1259" s="57"/>
      <c r="AB1259" s="62"/>
      <c r="AC1259" s="57"/>
      <c r="AD1259" s="57"/>
      <c r="AE1259" s="57"/>
      <c r="AF1259" s="57"/>
      <c r="AG1259" s="57"/>
      <c r="AH1259" s="57"/>
      <c r="AI1259" s="6"/>
      <c r="AJ1259" s="6"/>
      <c r="AK1259" s="6"/>
      <c r="AL1259" s="6"/>
      <c r="AM1259" s="6"/>
      <c r="AN1259" s="6"/>
      <c r="AO1259" s="6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  <c r="IW1259" s="8"/>
      <c r="IX1259" s="8"/>
      <c r="IY1259" s="8"/>
      <c r="IZ1259" s="8"/>
      <c r="JA1259" s="8"/>
      <c r="JB1259" s="8"/>
      <c r="JC1259" s="8"/>
      <c r="JD1259" s="8"/>
      <c r="JE1259" s="8"/>
      <c r="JF1259" s="8"/>
      <c r="JG1259" s="8"/>
      <c r="JH1259" s="8"/>
      <c r="JI1259" s="8"/>
      <c r="JJ1259" s="8"/>
      <c r="JK1259" s="8"/>
      <c r="JL1259" s="8"/>
      <c r="JM1259" s="8"/>
      <c r="JN1259" s="8"/>
      <c r="JO1259" s="8"/>
      <c r="JP1259" s="8"/>
      <c r="JQ1259" s="8"/>
      <c r="JR1259" s="8"/>
      <c r="JS1259" s="8"/>
      <c r="JT1259" s="8"/>
      <c r="JU1259" s="8"/>
      <c r="JV1259" s="8"/>
      <c r="JW1259" s="8"/>
      <c r="JX1259" s="8"/>
      <c r="JY1259" s="8"/>
      <c r="JZ1259" s="8"/>
      <c r="KA1259" s="8"/>
      <c r="KB1259" s="8"/>
      <c r="KC1259" s="8"/>
      <c r="KD1259" s="8"/>
      <c r="KE1259" s="8"/>
      <c r="KF1259" s="8"/>
      <c r="KG1259" s="8"/>
      <c r="KH1259" s="8"/>
      <c r="KI1259" s="8"/>
      <c r="KJ1259" s="8"/>
      <c r="KK1259" s="8"/>
      <c r="KL1259" s="8"/>
      <c r="KM1259" s="8"/>
      <c r="KN1259" s="8"/>
      <c r="KO1259" s="8"/>
      <c r="KP1259" s="8"/>
      <c r="KQ1259" s="8"/>
      <c r="KR1259" s="8"/>
      <c r="KS1259" s="8"/>
      <c r="KT1259" s="8"/>
      <c r="KU1259" s="8"/>
      <c r="KV1259" s="8"/>
      <c r="KW1259" s="8"/>
      <c r="KX1259" s="8"/>
      <c r="KY1259" s="8"/>
      <c r="KZ1259" s="8"/>
      <c r="LA1259" s="8"/>
      <c r="LB1259" s="8"/>
      <c r="LC1259" s="8"/>
      <c r="LD1259" s="8"/>
      <c r="LE1259" s="8"/>
      <c r="LF1259" s="8"/>
      <c r="LG1259" s="8"/>
      <c r="LH1259" s="8"/>
      <c r="LI1259" s="8"/>
      <c r="LJ1259" s="8"/>
      <c r="LK1259" s="8"/>
      <c r="LL1259" s="8"/>
      <c r="LM1259" s="8"/>
      <c r="LN1259" s="8"/>
      <c r="LO1259" s="8"/>
      <c r="LP1259" s="8"/>
      <c r="LQ1259" s="8"/>
      <c r="LR1259" s="8"/>
      <c r="LS1259" s="8"/>
      <c r="LT1259" s="8"/>
      <c r="LU1259" s="8"/>
      <c r="LV1259" s="8"/>
      <c r="LW1259" s="8"/>
      <c r="LX1259" s="8"/>
      <c r="LY1259" s="8"/>
      <c r="LZ1259" s="8"/>
      <c r="MA1259" s="8"/>
      <c r="MB1259" s="8"/>
      <c r="MC1259" s="8"/>
      <c r="MD1259" s="8"/>
      <c r="ME1259" s="8"/>
      <c r="MF1259" s="8"/>
      <c r="MG1259" s="8"/>
      <c r="MH1259" s="8"/>
      <c r="MI1259" s="8"/>
      <c r="MJ1259" s="8"/>
      <c r="MK1259" s="8"/>
      <c r="ML1259" s="8"/>
      <c r="MM1259" s="8"/>
      <c r="MN1259" s="8"/>
      <c r="MO1259" s="8"/>
      <c r="MP1259" s="8"/>
      <c r="MQ1259" s="8"/>
      <c r="MR1259" s="8"/>
      <c r="MS1259" s="8"/>
      <c r="MT1259" s="8"/>
      <c r="MU1259" s="8"/>
      <c r="MV1259" s="8"/>
      <c r="MW1259" s="8"/>
      <c r="MX1259" s="8"/>
      <c r="MY1259" s="8"/>
      <c r="MZ1259" s="8"/>
      <c r="NA1259" s="8"/>
      <c r="NB1259" s="8"/>
      <c r="NC1259" s="8"/>
      <c r="ND1259" s="8"/>
      <c r="NE1259" s="8"/>
      <c r="NF1259" s="8"/>
      <c r="NG1259" s="8"/>
      <c r="NH1259" s="8"/>
      <c r="NI1259" s="8"/>
      <c r="NJ1259" s="8"/>
      <c r="NK1259" s="8"/>
      <c r="NL1259" s="8"/>
      <c r="NM1259" s="8"/>
      <c r="NN1259" s="8"/>
      <c r="NO1259" s="8"/>
      <c r="NP1259" s="8"/>
      <c r="NQ1259" s="8"/>
      <c r="NR1259" s="8"/>
      <c r="NS1259" s="8"/>
      <c r="NT1259" s="8"/>
      <c r="NU1259" s="8"/>
      <c r="NV1259" s="8"/>
      <c r="NW1259" s="8"/>
      <c r="NX1259" s="8"/>
      <c r="NY1259" s="8"/>
      <c r="NZ1259" s="8"/>
      <c r="OA1259" s="8"/>
      <c r="OB1259" s="8"/>
      <c r="OC1259" s="8"/>
      <c r="OD1259" s="8"/>
      <c r="OE1259" s="8"/>
      <c r="OF1259" s="8"/>
      <c r="OG1259" s="8"/>
      <c r="OH1259" s="8"/>
      <c r="OI1259" s="8"/>
      <c r="OJ1259" s="8"/>
      <c r="OK1259" s="8"/>
      <c r="OL1259" s="8"/>
      <c r="OM1259" s="8"/>
      <c r="ON1259" s="8"/>
      <c r="OO1259" s="8"/>
      <c r="OP1259" s="8"/>
      <c r="OQ1259" s="8"/>
      <c r="OR1259" s="8"/>
      <c r="OS1259" s="8"/>
      <c r="OT1259" s="8"/>
      <c r="OU1259" s="8"/>
      <c r="OV1259" s="8"/>
      <c r="OW1259" s="8"/>
      <c r="OX1259" s="8"/>
      <c r="OY1259" s="8"/>
      <c r="OZ1259" s="8"/>
      <c r="PA1259" s="8"/>
      <c r="PB1259" s="8"/>
      <c r="PC1259" s="8"/>
      <c r="PD1259" s="8"/>
      <c r="PE1259" s="8"/>
      <c r="PF1259" s="8"/>
      <c r="PG1259" s="8"/>
      <c r="PH1259" s="8"/>
      <c r="PI1259" s="8"/>
      <c r="PJ1259" s="8"/>
      <c r="PK1259" s="8"/>
      <c r="PL1259" s="8"/>
      <c r="PM1259" s="8"/>
      <c r="PN1259" s="8"/>
      <c r="PO1259" s="8"/>
      <c r="PP1259" s="8"/>
      <c r="PQ1259" s="8"/>
      <c r="PR1259" s="8"/>
      <c r="PS1259" s="8"/>
      <c r="PT1259" s="8"/>
      <c r="PU1259" s="8"/>
      <c r="PV1259" s="8"/>
      <c r="PW1259" s="8"/>
      <c r="PX1259" s="8"/>
      <c r="PY1259" s="8"/>
      <c r="PZ1259" s="8"/>
      <c r="QA1259" s="8"/>
      <c r="QB1259" s="8"/>
      <c r="QC1259" s="8"/>
      <c r="QD1259" s="8"/>
      <c r="QE1259" s="8"/>
      <c r="QF1259" s="8"/>
      <c r="QG1259" s="8"/>
      <c r="QH1259" s="8"/>
      <c r="QI1259" s="8"/>
      <c r="QJ1259" s="8"/>
      <c r="QK1259" s="8"/>
      <c r="QL1259" s="8"/>
      <c r="QM1259" s="8"/>
      <c r="QN1259" s="8"/>
      <c r="QO1259" s="8"/>
      <c r="QP1259" s="8"/>
      <c r="QQ1259" s="8"/>
      <c r="QR1259" s="8"/>
      <c r="QS1259" s="8"/>
      <c r="QT1259" s="8"/>
      <c r="QU1259" s="8"/>
      <c r="QV1259" s="8"/>
      <c r="QW1259" s="8"/>
      <c r="QX1259" s="8"/>
      <c r="QY1259" s="8"/>
      <c r="QZ1259" s="8"/>
      <c r="RA1259" s="8"/>
      <c r="RB1259" s="8"/>
      <c r="RC1259" s="8"/>
      <c r="RD1259" s="8"/>
      <c r="RE1259" s="8"/>
      <c r="RF1259" s="8"/>
      <c r="RG1259" s="8"/>
      <c r="RH1259" s="8"/>
      <c r="RI1259" s="8"/>
      <c r="RJ1259" s="8"/>
      <c r="RK1259" s="8"/>
      <c r="RL1259" s="8"/>
      <c r="RM1259" s="8"/>
      <c r="RN1259" s="8"/>
      <c r="RO1259" s="8"/>
      <c r="RP1259" s="8"/>
      <c r="RQ1259" s="8"/>
      <c r="RR1259" s="8"/>
      <c r="RS1259" s="8"/>
      <c r="RT1259" s="8"/>
      <c r="RU1259" s="8"/>
      <c r="RV1259" s="8"/>
      <c r="RW1259" s="8"/>
      <c r="RX1259" s="8"/>
      <c r="RY1259" s="8"/>
      <c r="RZ1259" s="8"/>
      <c r="SA1259" s="8"/>
      <c r="SB1259" s="8"/>
      <c r="SC1259" s="8"/>
      <c r="SD1259" s="8"/>
      <c r="SE1259" s="8"/>
      <c r="SF1259" s="8"/>
      <c r="SG1259" s="8"/>
      <c r="SH1259" s="8"/>
      <c r="SI1259" s="8"/>
      <c r="SJ1259" s="8"/>
      <c r="SK1259" s="8"/>
      <c r="SL1259" s="8"/>
      <c r="SM1259" s="8"/>
      <c r="SN1259" s="8"/>
      <c r="SO1259" s="8"/>
      <c r="SP1259" s="8"/>
      <c r="SQ1259" s="8"/>
      <c r="SR1259" s="8"/>
      <c r="SS1259" s="8"/>
      <c r="ST1259" s="8"/>
      <c r="SU1259" s="8"/>
      <c r="SV1259" s="8"/>
      <c r="SW1259" s="8"/>
      <c r="SX1259" s="8"/>
      <c r="SY1259" s="8"/>
      <c r="SZ1259" s="8"/>
      <c r="TA1259" s="8"/>
      <c r="TB1259" s="8"/>
      <c r="TC1259" s="8"/>
      <c r="TD1259" s="8"/>
      <c r="TE1259" s="8"/>
      <c r="TF1259" s="8"/>
      <c r="TG1259" s="8"/>
      <c r="TH1259" s="8"/>
      <c r="TI1259" s="8"/>
      <c r="TJ1259" s="8"/>
      <c r="TK1259" s="8"/>
      <c r="TL1259" s="8"/>
      <c r="TM1259" s="8"/>
      <c r="TN1259" s="8"/>
      <c r="TO1259" s="8"/>
      <c r="TP1259" s="8"/>
      <c r="TQ1259" s="8"/>
      <c r="TR1259" s="8"/>
      <c r="TS1259" s="8"/>
      <c r="TT1259" s="8"/>
      <c r="TU1259" s="8"/>
      <c r="TV1259" s="8"/>
      <c r="TW1259" s="8"/>
      <c r="TX1259" s="8"/>
      <c r="TY1259" s="8"/>
      <c r="TZ1259" s="8"/>
      <c r="UA1259" s="8"/>
      <c r="UB1259" s="8"/>
      <c r="UC1259" s="8"/>
      <c r="UD1259" s="8"/>
      <c r="UE1259" s="8"/>
      <c r="UF1259" s="8"/>
      <c r="UG1259" s="8"/>
      <c r="UH1259" s="8"/>
      <c r="UI1259" s="8"/>
      <c r="UJ1259" s="8"/>
      <c r="UK1259" s="8"/>
      <c r="UL1259" s="8"/>
      <c r="UM1259" s="8"/>
      <c r="UN1259" s="8"/>
      <c r="UO1259" s="8"/>
      <c r="UP1259" s="8"/>
      <c r="UQ1259" s="8"/>
      <c r="UR1259" s="8"/>
      <c r="US1259" s="8"/>
      <c r="UT1259" s="8"/>
      <c r="UU1259" s="8"/>
      <c r="UV1259" s="8"/>
      <c r="UW1259" s="8"/>
      <c r="UX1259" s="8"/>
      <c r="UY1259" s="8"/>
      <c r="UZ1259" s="8"/>
      <c r="VA1259" s="8"/>
      <c r="VB1259" s="8"/>
      <c r="VC1259" s="8"/>
      <c r="VD1259" s="8"/>
      <c r="VE1259" s="8"/>
      <c r="VF1259" s="8"/>
    </row>
    <row r="1260" spans="1:578" s="77" customFormat="1" ht="15">
      <c r="A1260" s="52"/>
      <c r="B1260" s="54"/>
      <c r="C1260" s="54"/>
      <c r="D1260" s="54"/>
      <c r="E1260" s="54"/>
      <c r="F1260" s="54"/>
      <c r="G1260" s="55"/>
      <c r="H1260" s="54"/>
      <c r="I1260" s="56"/>
      <c r="J1260" s="76"/>
      <c r="K1260" s="76"/>
      <c r="L1260" s="54"/>
      <c r="M1260" s="54"/>
      <c r="N1260" s="54"/>
      <c r="O1260" s="4"/>
      <c r="P1260" s="60"/>
      <c r="Q1260" s="54"/>
      <c r="R1260" s="54"/>
      <c r="S1260" s="57"/>
      <c r="T1260" s="57"/>
      <c r="U1260" s="57"/>
      <c r="V1260" s="57"/>
      <c r="W1260" s="57"/>
      <c r="X1260" s="57"/>
      <c r="Y1260" s="57"/>
      <c r="Z1260" s="57"/>
      <c r="AA1260" s="57"/>
      <c r="AB1260" s="62"/>
      <c r="AC1260" s="57"/>
      <c r="AD1260" s="57"/>
      <c r="AE1260" s="57"/>
      <c r="AF1260" s="57"/>
      <c r="AG1260" s="57"/>
      <c r="AH1260" s="57"/>
      <c r="AI1260" s="6"/>
      <c r="AJ1260" s="6"/>
      <c r="AK1260" s="6"/>
      <c r="AL1260" s="6"/>
      <c r="AM1260" s="6"/>
      <c r="AN1260" s="6"/>
      <c r="AO1260" s="6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  <c r="IW1260" s="8"/>
      <c r="IX1260" s="8"/>
      <c r="IY1260" s="8"/>
      <c r="IZ1260" s="8"/>
      <c r="JA1260" s="8"/>
      <c r="JB1260" s="8"/>
      <c r="JC1260" s="8"/>
      <c r="JD1260" s="8"/>
      <c r="JE1260" s="8"/>
      <c r="JF1260" s="8"/>
      <c r="JG1260" s="8"/>
      <c r="JH1260" s="8"/>
      <c r="JI1260" s="8"/>
      <c r="JJ1260" s="8"/>
      <c r="JK1260" s="8"/>
      <c r="JL1260" s="8"/>
      <c r="JM1260" s="8"/>
      <c r="JN1260" s="8"/>
      <c r="JO1260" s="8"/>
      <c r="JP1260" s="8"/>
      <c r="JQ1260" s="8"/>
      <c r="JR1260" s="8"/>
      <c r="JS1260" s="8"/>
      <c r="JT1260" s="8"/>
      <c r="JU1260" s="8"/>
      <c r="JV1260" s="8"/>
      <c r="JW1260" s="8"/>
      <c r="JX1260" s="8"/>
      <c r="JY1260" s="8"/>
      <c r="JZ1260" s="8"/>
      <c r="KA1260" s="8"/>
      <c r="KB1260" s="8"/>
      <c r="KC1260" s="8"/>
      <c r="KD1260" s="8"/>
      <c r="KE1260" s="8"/>
      <c r="KF1260" s="8"/>
      <c r="KG1260" s="8"/>
      <c r="KH1260" s="8"/>
      <c r="KI1260" s="8"/>
      <c r="KJ1260" s="8"/>
      <c r="KK1260" s="8"/>
      <c r="KL1260" s="8"/>
      <c r="KM1260" s="8"/>
      <c r="KN1260" s="8"/>
      <c r="KO1260" s="8"/>
      <c r="KP1260" s="8"/>
      <c r="KQ1260" s="8"/>
      <c r="KR1260" s="8"/>
      <c r="KS1260" s="8"/>
      <c r="KT1260" s="8"/>
      <c r="KU1260" s="8"/>
      <c r="KV1260" s="8"/>
      <c r="KW1260" s="8"/>
      <c r="KX1260" s="8"/>
      <c r="KY1260" s="8"/>
      <c r="KZ1260" s="8"/>
      <c r="LA1260" s="8"/>
      <c r="LB1260" s="8"/>
      <c r="LC1260" s="8"/>
      <c r="LD1260" s="8"/>
      <c r="LE1260" s="8"/>
      <c r="LF1260" s="8"/>
      <c r="LG1260" s="8"/>
      <c r="LH1260" s="8"/>
      <c r="LI1260" s="8"/>
      <c r="LJ1260" s="8"/>
      <c r="LK1260" s="8"/>
      <c r="LL1260" s="8"/>
      <c r="LM1260" s="8"/>
      <c r="LN1260" s="8"/>
      <c r="LO1260" s="8"/>
      <c r="LP1260" s="8"/>
      <c r="LQ1260" s="8"/>
      <c r="LR1260" s="8"/>
      <c r="LS1260" s="8"/>
      <c r="LT1260" s="8"/>
      <c r="LU1260" s="8"/>
      <c r="LV1260" s="8"/>
      <c r="LW1260" s="8"/>
      <c r="LX1260" s="8"/>
      <c r="LY1260" s="8"/>
      <c r="LZ1260" s="8"/>
      <c r="MA1260" s="8"/>
      <c r="MB1260" s="8"/>
      <c r="MC1260" s="8"/>
      <c r="MD1260" s="8"/>
      <c r="ME1260" s="8"/>
      <c r="MF1260" s="8"/>
      <c r="MG1260" s="8"/>
      <c r="MH1260" s="8"/>
      <c r="MI1260" s="8"/>
      <c r="MJ1260" s="8"/>
      <c r="MK1260" s="8"/>
      <c r="ML1260" s="8"/>
      <c r="MM1260" s="8"/>
      <c r="MN1260" s="8"/>
      <c r="MO1260" s="8"/>
      <c r="MP1260" s="8"/>
      <c r="MQ1260" s="8"/>
      <c r="MR1260" s="8"/>
      <c r="MS1260" s="8"/>
      <c r="MT1260" s="8"/>
      <c r="MU1260" s="8"/>
      <c r="MV1260" s="8"/>
      <c r="MW1260" s="8"/>
      <c r="MX1260" s="8"/>
      <c r="MY1260" s="8"/>
      <c r="MZ1260" s="8"/>
      <c r="NA1260" s="8"/>
      <c r="NB1260" s="8"/>
      <c r="NC1260" s="8"/>
      <c r="ND1260" s="8"/>
      <c r="NE1260" s="8"/>
      <c r="NF1260" s="8"/>
      <c r="NG1260" s="8"/>
      <c r="NH1260" s="8"/>
      <c r="NI1260" s="8"/>
      <c r="NJ1260" s="8"/>
      <c r="NK1260" s="8"/>
      <c r="NL1260" s="8"/>
      <c r="NM1260" s="8"/>
      <c r="NN1260" s="8"/>
      <c r="NO1260" s="8"/>
      <c r="NP1260" s="8"/>
      <c r="NQ1260" s="8"/>
      <c r="NR1260" s="8"/>
      <c r="NS1260" s="8"/>
      <c r="NT1260" s="8"/>
      <c r="NU1260" s="8"/>
      <c r="NV1260" s="8"/>
      <c r="NW1260" s="8"/>
      <c r="NX1260" s="8"/>
      <c r="NY1260" s="8"/>
      <c r="NZ1260" s="8"/>
      <c r="OA1260" s="8"/>
      <c r="OB1260" s="8"/>
      <c r="OC1260" s="8"/>
      <c r="OD1260" s="8"/>
      <c r="OE1260" s="8"/>
      <c r="OF1260" s="8"/>
      <c r="OG1260" s="8"/>
      <c r="OH1260" s="8"/>
      <c r="OI1260" s="8"/>
      <c r="OJ1260" s="8"/>
      <c r="OK1260" s="8"/>
      <c r="OL1260" s="8"/>
      <c r="OM1260" s="8"/>
      <c r="ON1260" s="8"/>
      <c r="OO1260" s="8"/>
      <c r="OP1260" s="8"/>
      <c r="OQ1260" s="8"/>
      <c r="OR1260" s="8"/>
      <c r="OS1260" s="8"/>
      <c r="OT1260" s="8"/>
      <c r="OU1260" s="8"/>
      <c r="OV1260" s="8"/>
      <c r="OW1260" s="8"/>
      <c r="OX1260" s="8"/>
      <c r="OY1260" s="8"/>
      <c r="OZ1260" s="8"/>
      <c r="PA1260" s="8"/>
      <c r="PB1260" s="8"/>
      <c r="PC1260" s="8"/>
      <c r="PD1260" s="8"/>
      <c r="PE1260" s="8"/>
      <c r="PF1260" s="8"/>
      <c r="PG1260" s="8"/>
      <c r="PH1260" s="8"/>
      <c r="PI1260" s="8"/>
      <c r="PJ1260" s="8"/>
      <c r="PK1260" s="8"/>
      <c r="PL1260" s="8"/>
      <c r="PM1260" s="8"/>
      <c r="PN1260" s="8"/>
      <c r="PO1260" s="8"/>
      <c r="PP1260" s="8"/>
      <c r="PQ1260" s="8"/>
      <c r="PR1260" s="8"/>
      <c r="PS1260" s="8"/>
      <c r="PT1260" s="8"/>
      <c r="PU1260" s="8"/>
      <c r="PV1260" s="8"/>
      <c r="PW1260" s="8"/>
      <c r="PX1260" s="8"/>
      <c r="PY1260" s="8"/>
      <c r="PZ1260" s="8"/>
      <c r="QA1260" s="8"/>
      <c r="QB1260" s="8"/>
      <c r="QC1260" s="8"/>
      <c r="QD1260" s="8"/>
      <c r="QE1260" s="8"/>
      <c r="QF1260" s="8"/>
      <c r="QG1260" s="8"/>
      <c r="QH1260" s="8"/>
      <c r="QI1260" s="8"/>
      <c r="QJ1260" s="8"/>
      <c r="QK1260" s="8"/>
      <c r="QL1260" s="8"/>
      <c r="QM1260" s="8"/>
      <c r="QN1260" s="8"/>
      <c r="QO1260" s="8"/>
      <c r="QP1260" s="8"/>
      <c r="QQ1260" s="8"/>
      <c r="QR1260" s="8"/>
      <c r="QS1260" s="8"/>
      <c r="QT1260" s="8"/>
      <c r="QU1260" s="8"/>
      <c r="QV1260" s="8"/>
      <c r="QW1260" s="8"/>
      <c r="QX1260" s="8"/>
      <c r="QY1260" s="8"/>
      <c r="QZ1260" s="8"/>
      <c r="RA1260" s="8"/>
      <c r="RB1260" s="8"/>
      <c r="RC1260" s="8"/>
      <c r="RD1260" s="8"/>
      <c r="RE1260" s="8"/>
      <c r="RF1260" s="8"/>
      <c r="RG1260" s="8"/>
      <c r="RH1260" s="8"/>
      <c r="RI1260" s="8"/>
      <c r="RJ1260" s="8"/>
      <c r="RK1260" s="8"/>
      <c r="RL1260" s="8"/>
      <c r="RM1260" s="8"/>
      <c r="RN1260" s="8"/>
      <c r="RO1260" s="8"/>
      <c r="RP1260" s="8"/>
      <c r="RQ1260" s="8"/>
      <c r="RR1260" s="8"/>
      <c r="RS1260" s="8"/>
      <c r="RT1260" s="8"/>
      <c r="RU1260" s="8"/>
      <c r="RV1260" s="8"/>
      <c r="RW1260" s="8"/>
      <c r="RX1260" s="8"/>
      <c r="RY1260" s="8"/>
      <c r="RZ1260" s="8"/>
      <c r="SA1260" s="8"/>
      <c r="SB1260" s="8"/>
      <c r="SC1260" s="8"/>
      <c r="SD1260" s="8"/>
      <c r="SE1260" s="8"/>
      <c r="SF1260" s="8"/>
      <c r="SG1260" s="8"/>
      <c r="SH1260" s="8"/>
      <c r="SI1260" s="8"/>
      <c r="SJ1260" s="8"/>
      <c r="SK1260" s="8"/>
      <c r="SL1260" s="8"/>
      <c r="SM1260" s="8"/>
      <c r="SN1260" s="8"/>
      <c r="SO1260" s="8"/>
      <c r="SP1260" s="8"/>
      <c r="SQ1260" s="8"/>
      <c r="SR1260" s="8"/>
      <c r="SS1260" s="8"/>
      <c r="ST1260" s="8"/>
      <c r="SU1260" s="8"/>
      <c r="SV1260" s="8"/>
      <c r="SW1260" s="8"/>
      <c r="SX1260" s="8"/>
      <c r="SY1260" s="8"/>
      <c r="SZ1260" s="8"/>
      <c r="TA1260" s="8"/>
      <c r="TB1260" s="8"/>
      <c r="TC1260" s="8"/>
      <c r="TD1260" s="8"/>
      <c r="TE1260" s="8"/>
      <c r="TF1260" s="8"/>
      <c r="TG1260" s="8"/>
      <c r="TH1260" s="8"/>
      <c r="TI1260" s="8"/>
      <c r="TJ1260" s="8"/>
      <c r="TK1260" s="8"/>
      <c r="TL1260" s="8"/>
      <c r="TM1260" s="8"/>
      <c r="TN1260" s="8"/>
      <c r="TO1260" s="8"/>
      <c r="TP1260" s="8"/>
      <c r="TQ1260" s="8"/>
      <c r="TR1260" s="8"/>
      <c r="TS1260" s="8"/>
      <c r="TT1260" s="8"/>
      <c r="TU1260" s="8"/>
      <c r="TV1260" s="8"/>
      <c r="TW1260" s="8"/>
      <c r="TX1260" s="8"/>
      <c r="TY1260" s="8"/>
      <c r="TZ1260" s="8"/>
      <c r="UA1260" s="8"/>
      <c r="UB1260" s="8"/>
      <c r="UC1260" s="8"/>
      <c r="UD1260" s="8"/>
      <c r="UE1260" s="8"/>
      <c r="UF1260" s="8"/>
      <c r="UG1260" s="8"/>
      <c r="UH1260" s="8"/>
      <c r="UI1260" s="8"/>
      <c r="UJ1260" s="8"/>
      <c r="UK1260" s="8"/>
      <c r="UL1260" s="8"/>
      <c r="UM1260" s="8"/>
      <c r="UN1260" s="8"/>
      <c r="UO1260" s="8"/>
      <c r="UP1260" s="8"/>
      <c r="UQ1260" s="8"/>
      <c r="UR1260" s="8"/>
      <c r="US1260" s="8"/>
      <c r="UT1260" s="8"/>
      <c r="UU1260" s="8"/>
      <c r="UV1260" s="8"/>
      <c r="UW1260" s="8"/>
      <c r="UX1260" s="8"/>
      <c r="UY1260" s="8"/>
      <c r="UZ1260" s="8"/>
      <c r="VA1260" s="8"/>
      <c r="VB1260" s="8"/>
      <c r="VC1260" s="8"/>
      <c r="VD1260" s="8"/>
      <c r="VE1260" s="8"/>
      <c r="VF1260" s="8"/>
    </row>
    <row r="1261" spans="1:578" s="77" customFormat="1" ht="15">
      <c r="A1261" s="52"/>
      <c r="B1261" s="54"/>
      <c r="C1261" s="54"/>
      <c r="D1261" s="54"/>
      <c r="E1261" s="54"/>
      <c r="F1261" s="54"/>
      <c r="G1261" s="55"/>
      <c r="H1261" s="54"/>
      <c r="I1261" s="56"/>
      <c r="J1261" s="76"/>
      <c r="K1261" s="76"/>
      <c r="L1261" s="54"/>
      <c r="M1261" s="54"/>
      <c r="N1261" s="54"/>
      <c r="O1261" s="4"/>
      <c r="P1261" s="60"/>
      <c r="Q1261" s="54"/>
      <c r="R1261" s="54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62"/>
      <c r="AC1261" s="57"/>
      <c r="AD1261" s="57"/>
      <c r="AE1261" s="57"/>
      <c r="AF1261" s="57"/>
      <c r="AG1261" s="57"/>
      <c r="AH1261" s="57"/>
      <c r="AI1261" s="6"/>
      <c r="AJ1261" s="6"/>
      <c r="AK1261" s="6"/>
      <c r="AL1261" s="6"/>
      <c r="AM1261" s="6"/>
      <c r="AN1261" s="6"/>
      <c r="AO1261" s="6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  <c r="IW1261" s="8"/>
      <c r="IX1261" s="8"/>
      <c r="IY1261" s="8"/>
      <c r="IZ1261" s="8"/>
      <c r="JA1261" s="8"/>
      <c r="JB1261" s="8"/>
      <c r="JC1261" s="8"/>
      <c r="JD1261" s="8"/>
      <c r="JE1261" s="8"/>
      <c r="JF1261" s="8"/>
      <c r="JG1261" s="8"/>
      <c r="JH1261" s="8"/>
      <c r="JI1261" s="8"/>
      <c r="JJ1261" s="8"/>
      <c r="JK1261" s="8"/>
      <c r="JL1261" s="8"/>
      <c r="JM1261" s="8"/>
      <c r="JN1261" s="8"/>
      <c r="JO1261" s="8"/>
      <c r="JP1261" s="8"/>
      <c r="JQ1261" s="8"/>
      <c r="JR1261" s="8"/>
      <c r="JS1261" s="8"/>
      <c r="JT1261" s="8"/>
      <c r="JU1261" s="8"/>
      <c r="JV1261" s="8"/>
      <c r="JW1261" s="8"/>
      <c r="JX1261" s="8"/>
      <c r="JY1261" s="8"/>
      <c r="JZ1261" s="8"/>
      <c r="KA1261" s="8"/>
      <c r="KB1261" s="8"/>
      <c r="KC1261" s="8"/>
      <c r="KD1261" s="8"/>
      <c r="KE1261" s="8"/>
      <c r="KF1261" s="8"/>
      <c r="KG1261" s="8"/>
      <c r="KH1261" s="8"/>
      <c r="KI1261" s="8"/>
      <c r="KJ1261" s="8"/>
      <c r="KK1261" s="8"/>
      <c r="KL1261" s="8"/>
      <c r="KM1261" s="8"/>
      <c r="KN1261" s="8"/>
      <c r="KO1261" s="8"/>
      <c r="KP1261" s="8"/>
      <c r="KQ1261" s="8"/>
      <c r="KR1261" s="8"/>
      <c r="KS1261" s="8"/>
      <c r="KT1261" s="8"/>
      <c r="KU1261" s="8"/>
      <c r="KV1261" s="8"/>
      <c r="KW1261" s="8"/>
      <c r="KX1261" s="8"/>
      <c r="KY1261" s="8"/>
      <c r="KZ1261" s="8"/>
      <c r="LA1261" s="8"/>
      <c r="LB1261" s="8"/>
      <c r="LC1261" s="8"/>
      <c r="LD1261" s="8"/>
      <c r="LE1261" s="8"/>
      <c r="LF1261" s="8"/>
      <c r="LG1261" s="8"/>
      <c r="LH1261" s="8"/>
      <c r="LI1261" s="8"/>
      <c r="LJ1261" s="8"/>
      <c r="LK1261" s="8"/>
      <c r="LL1261" s="8"/>
      <c r="LM1261" s="8"/>
      <c r="LN1261" s="8"/>
      <c r="LO1261" s="8"/>
      <c r="LP1261" s="8"/>
      <c r="LQ1261" s="8"/>
      <c r="LR1261" s="8"/>
      <c r="LS1261" s="8"/>
      <c r="LT1261" s="8"/>
      <c r="LU1261" s="8"/>
      <c r="LV1261" s="8"/>
      <c r="LW1261" s="8"/>
      <c r="LX1261" s="8"/>
      <c r="LY1261" s="8"/>
      <c r="LZ1261" s="8"/>
      <c r="MA1261" s="8"/>
      <c r="MB1261" s="8"/>
      <c r="MC1261" s="8"/>
      <c r="MD1261" s="8"/>
      <c r="ME1261" s="8"/>
      <c r="MF1261" s="8"/>
      <c r="MG1261" s="8"/>
      <c r="MH1261" s="8"/>
      <c r="MI1261" s="8"/>
      <c r="MJ1261" s="8"/>
      <c r="MK1261" s="8"/>
      <c r="ML1261" s="8"/>
      <c r="MM1261" s="8"/>
      <c r="MN1261" s="8"/>
      <c r="MO1261" s="8"/>
      <c r="MP1261" s="8"/>
      <c r="MQ1261" s="8"/>
      <c r="MR1261" s="8"/>
      <c r="MS1261" s="8"/>
      <c r="MT1261" s="8"/>
      <c r="MU1261" s="8"/>
      <c r="MV1261" s="8"/>
      <c r="MW1261" s="8"/>
      <c r="MX1261" s="8"/>
      <c r="MY1261" s="8"/>
      <c r="MZ1261" s="8"/>
      <c r="NA1261" s="8"/>
      <c r="NB1261" s="8"/>
      <c r="NC1261" s="8"/>
      <c r="ND1261" s="8"/>
      <c r="NE1261" s="8"/>
      <c r="NF1261" s="8"/>
      <c r="NG1261" s="8"/>
      <c r="NH1261" s="8"/>
      <c r="NI1261" s="8"/>
      <c r="NJ1261" s="8"/>
      <c r="NK1261" s="8"/>
      <c r="NL1261" s="8"/>
      <c r="NM1261" s="8"/>
      <c r="NN1261" s="8"/>
      <c r="NO1261" s="8"/>
      <c r="NP1261" s="8"/>
      <c r="NQ1261" s="8"/>
      <c r="NR1261" s="8"/>
      <c r="NS1261" s="8"/>
      <c r="NT1261" s="8"/>
      <c r="NU1261" s="8"/>
      <c r="NV1261" s="8"/>
      <c r="NW1261" s="8"/>
      <c r="NX1261" s="8"/>
      <c r="NY1261" s="8"/>
      <c r="NZ1261" s="8"/>
      <c r="OA1261" s="8"/>
      <c r="OB1261" s="8"/>
      <c r="OC1261" s="8"/>
      <c r="OD1261" s="8"/>
      <c r="OE1261" s="8"/>
      <c r="OF1261" s="8"/>
      <c r="OG1261" s="8"/>
      <c r="OH1261" s="8"/>
      <c r="OI1261" s="8"/>
      <c r="OJ1261" s="8"/>
      <c r="OK1261" s="8"/>
      <c r="OL1261" s="8"/>
      <c r="OM1261" s="8"/>
      <c r="ON1261" s="8"/>
      <c r="OO1261" s="8"/>
      <c r="OP1261" s="8"/>
      <c r="OQ1261" s="8"/>
      <c r="OR1261" s="8"/>
      <c r="OS1261" s="8"/>
      <c r="OT1261" s="8"/>
      <c r="OU1261" s="8"/>
      <c r="OV1261" s="8"/>
      <c r="OW1261" s="8"/>
      <c r="OX1261" s="8"/>
      <c r="OY1261" s="8"/>
      <c r="OZ1261" s="8"/>
      <c r="PA1261" s="8"/>
      <c r="PB1261" s="8"/>
      <c r="PC1261" s="8"/>
      <c r="PD1261" s="8"/>
      <c r="PE1261" s="8"/>
      <c r="PF1261" s="8"/>
      <c r="PG1261" s="8"/>
      <c r="PH1261" s="8"/>
      <c r="PI1261" s="8"/>
      <c r="PJ1261" s="8"/>
      <c r="PK1261" s="8"/>
      <c r="PL1261" s="8"/>
      <c r="PM1261" s="8"/>
      <c r="PN1261" s="8"/>
      <c r="PO1261" s="8"/>
      <c r="PP1261" s="8"/>
      <c r="PQ1261" s="8"/>
      <c r="PR1261" s="8"/>
      <c r="PS1261" s="8"/>
      <c r="PT1261" s="8"/>
      <c r="PU1261" s="8"/>
      <c r="PV1261" s="8"/>
      <c r="PW1261" s="8"/>
      <c r="PX1261" s="8"/>
      <c r="PY1261" s="8"/>
      <c r="PZ1261" s="8"/>
      <c r="QA1261" s="8"/>
      <c r="QB1261" s="8"/>
      <c r="QC1261" s="8"/>
      <c r="QD1261" s="8"/>
      <c r="QE1261" s="8"/>
      <c r="QF1261" s="8"/>
      <c r="QG1261" s="8"/>
      <c r="QH1261" s="8"/>
      <c r="QI1261" s="8"/>
      <c r="QJ1261" s="8"/>
      <c r="QK1261" s="8"/>
      <c r="QL1261" s="8"/>
      <c r="QM1261" s="8"/>
      <c r="QN1261" s="8"/>
      <c r="QO1261" s="8"/>
      <c r="QP1261" s="8"/>
      <c r="QQ1261" s="8"/>
      <c r="QR1261" s="8"/>
      <c r="QS1261" s="8"/>
      <c r="QT1261" s="8"/>
      <c r="QU1261" s="8"/>
      <c r="QV1261" s="8"/>
      <c r="QW1261" s="8"/>
      <c r="QX1261" s="8"/>
      <c r="QY1261" s="8"/>
      <c r="QZ1261" s="8"/>
      <c r="RA1261" s="8"/>
      <c r="RB1261" s="8"/>
      <c r="RC1261" s="8"/>
      <c r="RD1261" s="8"/>
      <c r="RE1261" s="8"/>
      <c r="RF1261" s="8"/>
      <c r="RG1261" s="8"/>
      <c r="RH1261" s="8"/>
      <c r="RI1261" s="8"/>
      <c r="RJ1261" s="8"/>
      <c r="RK1261" s="8"/>
      <c r="RL1261" s="8"/>
      <c r="RM1261" s="8"/>
      <c r="RN1261" s="8"/>
      <c r="RO1261" s="8"/>
      <c r="RP1261" s="8"/>
      <c r="RQ1261" s="8"/>
      <c r="RR1261" s="8"/>
      <c r="RS1261" s="8"/>
      <c r="RT1261" s="8"/>
      <c r="RU1261" s="8"/>
      <c r="RV1261" s="8"/>
      <c r="RW1261" s="8"/>
      <c r="RX1261" s="8"/>
      <c r="RY1261" s="8"/>
      <c r="RZ1261" s="8"/>
      <c r="SA1261" s="8"/>
      <c r="SB1261" s="8"/>
      <c r="SC1261" s="8"/>
      <c r="SD1261" s="8"/>
      <c r="SE1261" s="8"/>
      <c r="SF1261" s="8"/>
      <c r="SG1261" s="8"/>
      <c r="SH1261" s="8"/>
      <c r="SI1261" s="8"/>
      <c r="SJ1261" s="8"/>
      <c r="SK1261" s="8"/>
      <c r="SL1261" s="8"/>
      <c r="SM1261" s="8"/>
      <c r="SN1261" s="8"/>
      <c r="SO1261" s="8"/>
      <c r="SP1261" s="8"/>
      <c r="SQ1261" s="8"/>
      <c r="SR1261" s="8"/>
      <c r="SS1261" s="8"/>
      <c r="ST1261" s="8"/>
      <c r="SU1261" s="8"/>
      <c r="SV1261" s="8"/>
      <c r="SW1261" s="8"/>
      <c r="SX1261" s="8"/>
      <c r="SY1261" s="8"/>
      <c r="SZ1261" s="8"/>
      <c r="TA1261" s="8"/>
      <c r="TB1261" s="8"/>
      <c r="TC1261" s="8"/>
      <c r="TD1261" s="8"/>
      <c r="TE1261" s="8"/>
      <c r="TF1261" s="8"/>
      <c r="TG1261" s="8"/>
      <c r="TH1261" s="8"/>
      <c r="TI1261" s="8"/>
      <c r="TJ1261" s="8"/>
      <c r="TK1261" s="8"/>
      <c r="TL1261" s="8"/>
      <c r="TM1261" s="8"/>
      <c r="TN1261" s="8"/>
      <c r="TO1261" s="8"/>
      <c r="TP1261" s="8"/>
      <c r="TQ1261" s="8"/>
      <c r="TR1261" s="8"/>
      <c r="TS1261" s="8"/>
      <c r="TT1261" s="8"/>
      <c r="TU1261" s="8"/>
      <c r="TV1261" s="8"/>
      <c r="TW1261" s="8"/>
      <c r="TX1261" s="8"/>
      <c r="TY1261" s="8"/>
      <c r="TZ1261" s="8"/>
      <c r="UA1261" s="8"/>
      <c r="UB1261" s="8"/>
      <c r="UC1261" s="8"/>
      <c r="UD1261" s="8"/>
      <c r="UE1261" s="8"/>
      <c r="UF1261" s="8"/>
      <c r="UG1261" s="8"/>
      <c r="UH1261" s="8"/>
      <c r="UI1261" s="8"/>
      <c r="UJ1261" s="8"/>
      <c r="UK1261" s="8"/>
      <c r="UL1261" s="8"/>
      <c r="UM1261" s="8"/>
      <c r="UN1261" s="8"/>
      <c r="UO1261" s="8"/>
      <c r="UP1261" s="8"/>
      <c r="UQ1261" s="8"/>
      <c r="UR1261" s="8"/>
      <c r="US1261" s="8"/>
      <c r="UT1261" s="8"/>
      <c r="UU1261" s="8"/>
      <c r="UV1261" s="8"/>
      <c r="UW1261" s="8"/>
      <c r="UX1261" s="8"/>
      <c r="UY1261" s="8"/>
      <c r="UZ1261" s="8"/>
      <c r="VA1261" s="8"/>
      <c r="VB1261" s="8"/>
      <c r="VC1261" s="8"/>
      <c r="VD1261" s="8"/>
      <c r="VE1261" s="8"/>
      <c r="VF1261" s="8"/>
    </row>
    <row r="1262" spans="1:578" s="77" customFormat="1" ht="15">
      <c r="A1262" s="52"/>
      <c r="B1262" s="54"/>
      <c r="C1262" s="54"/>
      <c r="D1262" s="54"/>
      <c r="E1262" s="54"/>
      <c r="F1262" s="54"/>
      <c r="G1262" s="55"/>
      <c r="H1262" s="54"/>
      <c r="I1262" s="56"/>
      <c r="J1262" s="76"/>
      <c r="K1262" s="76"/>
      <c r="L1262" s="54"/>
      <c r="M1262" s="54"/>
      <c r="N1262" s="54"/>
      <c r="O1262" s="4"/>
      <c r="P1262" s="60"/>
      <c r="Q1262" s="54"/>
      <c r="R1262" s="54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62"/>
      <c r="AC1262" s="57"/>
      <c r="AD1262" s="57"/>
      <c r="AE1262" s="57"/>
      <c r="AF1262" s="57"/>
      <c r="AG1262" s="57"/>
      <c r="AH1262" s="57"/>
      <c r="AI1262" s="6"/>
      <c r="AJ1262" s="6"/>
      <c r="AK1262" s="6"/>
      <c r="AL1262" s="6"/>
      <c r="AM1262" s="6"/>
      <c r="AN1262" s="6"/>
      <c r="AO1262" s="6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  <c r="IW1262" s="8"/>
      <c r="IX1262" s="8"/>
      <c r="IY1262" s="8"/>
      <c r="IZ1262" s="8"/>
      <c r="JA1262" s="8"/>
      <c r="JB1262" s="8"/>
      <c r="JC1262" s="8"/>
      <c r="JD1262" s="8"/>
      <c r="JE1262" s="8"/>
      <c r="JF1262" s="8"/>
      <c r="JG1262" s="8"/>
      <c r="JH1262" s="8"/>
      <c r="JI1262" s="8"/>
      <c r="JJ1262" s="8"/>
      <c r="JK1262" s="8"/>
      <c r="JL1262" s="8"/>
      <c r="JM1262" s="8"/>
      <c r="JN1262" s="8"/>
      <c r="JO1262" s="8"/>
      <c r="JP1262" s="8"/>
      <c r="JQ1262" s="8"/>
      <c r="JR1262" s="8"/>
      <c r="JS1262" s="8"/>
      <c r="JT1262" s="8"/>
      <c r="JU1262" s="8"/>
      <c r="JV1262" s="8"/>
      <c r="JW1262" s="8"/>
      <c r="JX1262" s="8"/>
      <c r="JY1262" s="8"/>
      <c r="JZ1262" s="8"/>
      <c r="KA1262" s="8"/>
      <c r="KB1262" s="8"/>
      <c r="KC1262" s="8"/>
      <c r="KD1262" s="8"/>
      <c r="KE1262" s="8"/>
      <c r="KF1262" s="8"/>
      <c r="KG1262" s="8"/>
      <c r="KH1262" s="8"/>
      <c r="KI1262" s="8"/>
      <c r="KJ1262" s="8"/>
      <c r="KK1262" s="8"/>
      <c r="KL1262" s="8"/>
      <c r="KM1262" s="8"/>
      <c r="KN1262" s="8"/>
      <c r="KO1262" s="8"/>
      <c r="KP1262" s="8"/>
      <c r="KQ1262" s="8"/>
      <c r="KR1262" s="8"/>
      <c r="KS1262" s="8"/>
      <c r="KT1262" s="8"/>
      <c r="KU1262" s="8"/>
      <c r="KV1262" s="8"/>
      <c r="KW1262" s="8"/>
      <c r="KX1262" s="8"/>
      <c r="KY1262" s="8"/>
      <c r="KZ1262" s="8"/>
      <c r="LA1262" s="8"/>
      <c r="LB1262" s="8"/>
      <c r="LC1262" s="8"/>
      <c r="LD1262" s="8"/>
      <c r="LE1262" s="8"/>
      <c r="LF1262" s="8"/>
      <c r="LG1262" s="8"/>
      <c r="LH1262" s="8"/>
      <c r="LI1262" s="8"/>
      <c r="LJ1262" s="8"/>
      <c r="LK1262" s="8"/>
      <c r="LL1262" s="8"/>
      <c r="LM1262" s="8"/>
      <c r="LN1262" s="8"/>
      <c r="LO1262" s="8"/>
      <c r="LP1262" s="8"/>
      <c r="LQ1262" s="8"/>
      <c r="LR1262" s="8"/>
      <c r="LS1262" s="8"/>
      <c r="LT1262" s="8"/>
      <c r="LU1262" s="8"/>
      <c r="LV1262" s="8"/>
      <c r="LW1262" s="8"/>
      <c r="LX1262" s="8"/>
      <c r="LY1262" s="8"/>
      <c r="LZ1262" s="8"/>
      <c r="MA1262" s="8"/>
      <c r="MB1262" s="8"/>
      <c r="MC1262" s="8"/>
      <c r="MD1262" s="8"/>
      <c r="ME1262" s="8"/>
      <c r="MF1262" s="8"/>
      <c r="MG1262" s="8"/>
      <c r="MH1262" s="8"/>
      <c r="MI1262" s="8"/>
      <c r="MJ1262" s="8"/>
      <c r="MK1262" s="8"/>
      <c r="ML1262" s="8"/>
      <c r="MM1262" s="8"/>
      <c r="MN1262" s="8"/>
      <c r="MO1262" s="8"/>
      <c r="MP1262" s="8"/>
      <c r="MQ1262" s="8"/>
      <c r="MR1262" s="8"/>
      <c r="MS1262" s="8"/>
      <c r="MT1262" s="8"/>
      <c r="MU1262" s="8"/>
      <c r="MV1262" s="8"/>
      <c r="MW1262" s="8"/>
      <c r="MX1262" s="8"/>
      <c r="MY1262" s="8"/>
      <c r="MZ1262" s="8"/>
      <c r="NA1262" s="8"/>
      <c r="NB1262" s="8"/>
      <c r="NC1262" s="8"/>
      <c r="ND1262" s="8"/>
      <c r="NE1262" s="8"/>
      <c r="NF1262" s="8"/>
      <c r="NG1262" s="8"/>
      <c r="NH1262" s="8"/>
      <c r="NI1262" s="8"/>
      <c r="NJ1262" s="8"/>
      <c r="NK1262" s="8"/>
      <c r="NL1262" s="8"/>
      <c r="NM1262" s="8"/>
      <c r="NN1262" s="8"/>
      <c r="NO1262" s="8"/>
      <c r="NP1262" s="8"/>
      <c r="NQ1262" s="8"/>
      <c r="NR1262" s="8"/>
      <c r="NS1262" s="8"/>
      <c r="NT1262" s="8"/>
      <c r="NU1262" s="8"/>
      <c r="NV1262" s="8"/>
      <c r="NW1262" s="8"/>
      <c r="NX1262" s="8"/>
      <c r="NY1262" s="8"/>
      <c r="NZ1262" s="8"/>
      <c r="OA1262" s="8"/>
      <c r="OB1262" s="8"/>
      <c r="OC1262" s="8"/>
      <c r="OD1262" s="8"/>
      <c r="OE1262" s="8"/>
      <c r="OF1262" s="8"/>
      <c r="OG1262" s="8"/>
      <c r="OH1262" s="8"/>
      <c r="OI1262" s="8"/>
      <c r="OJ1262" s="8"/>
      <c r="OK1262" s="8"/>
      <c r="OL1262" s="8"/>
      <c r="OM1262" s="8"/>
      <c r="ON1262" s="8"/>
      <c r="OO1262" s="8"/>
      <c r="OP1262" s="8"/>
      <c r="OQ1262" s="8"/>
      <c r="OR1262" s="8"/>
      <c r="OS1262" s="8"/>
      <c r="OT1262" s="8"/>
      <c r="OU1262" s="8"/>
      <c r="OV1262" s="8"/>
      <c r="OW1262" s="8"/>
      <c r="OX1262" s="8"/>
      <c r="OY1262" s="8"/>
      <c r="OZ1262" s="8"/>
      <c r="PA1262" s="8"/>
      <c r="PB1262" s="8"/>
      <c r="PC1262" s="8"/>
      <c r="PD1262" s="8"/>
      <c r="PE1262" s="8"/>
      <c r="PF1262" s="8"/>
      <c r="PG1262" s="8"/>
      <c r="PH1262" s="8"/>
      <c r="PI1262" s="8"/>
      <c r="PJ1262" s="8"/>
      <c r="PK1262" s="8"/>
      <c r="PL1262" s="8"/>
      <c r="PM1262" s="8"/>
      <c r="PN1262" s="8"/>
      <c r="PO1262" s="8"/>
      <c r="PP1262" s="8"/>
      <c r="PQ1262" s="8"/>
      <c r="PR1262" s="8"/>
      <c r="PS1262" s="8"/>
      <c r="PT1262" s="8"/>
      <c r="PU1262" s="8"/>
      <c r="PV1262" s="8"/>
      <c r="PW1262" s="8"/>
      <c r="PX1262" s="8"/>
      <c r="PY1262" s="8"/>
      <c r="PZ1262" s="8"/>
      <c r="QA1262" s="8"/>
      <c r="QB1262" s="8"/>
      <c r="QC1262" s="8"/>
      <c r="QD1262" s="8"/>
      <c r="QE1262" s="8"/>
      <c r="QF1262" s="8"/>
      <c r="QG1262" s="8"/>
      <c r="QH1262" s="8"/>
      <c r="QI1262" s="8"/>
      <c r="QJ1262" s="8"/>
      <c r="QK1262" s="8"/>
      <c r="QL1262" s="8"/>
      <c r="QM1262" s="8"/>
      <c r="QN1262" s="8"/>
      <c r="QO1262" s="8"/>
      <c r="QP1262" s="8"/>
      <c r="QQ1262" s="8"/>
      <c r="QR1262" s="8"/>
      <c r="QS1262" s="8"/>
      <c r="QT1262" s="8"/>
      <c r="QU1262" s="8"/>
      <c r="QV1262" s="8"/>
      <c r="QW1262" s="8"/>
      <c r="QX1262" s="8"/>
      <c r="QY1262" s="8"/>
      <c r="QZ1262" s="8"/>
      <c r="RA1262" s="8"/>
      <c r="RB1262" s="8"/>
      <c r="RC1262" s="8"/>
      <c r="RD1262" s="8"/>
      <c r="RE1262" s="8"/>
      <c r="RF1262" s="8"/>
      <c r="RG1262" s="8"/>
      <c r="RH1262" s="8"/>
      <c r="RI1262" s="8"/>
      <c r="RJ1262" s="8"/>
      <c r="RK1262" s="8"/>
      <c r="RL1262" s="8"/>
      <c r="RM1262" s="8"/>
      <c r="RN1262" s="8"/>
      <c r="RO1262" s="8"/>
      <c r="RP1262" s="8"/>
      <c r="RQ1262" s="8"/>
      <c r="RR1262" s="8"/>
      <c r="RS1262" s="8"/>
      <c r="RT1262" s="8"/>
      <c r="RU1262" s="8"/>
      <c r="RV1262" s="8"/>
      <c r="RW1262" s="8"/>
      <c r="RX1262" s="8"/>
      <c r="RY1262" s="8"/>
      <c r="RZ1262" s="8"/>
      <c r="SA1262" s="8"/>
      <c r="SB1262" s="8"/>
      <c r="SC1262" s="8"/>
      <c r="SD1262" s="8"/>
      <c r="SE1262" s="8"/>
      <c r="SF1262" s="8"/>
      <c r="SG1262" s="8"/>
      <c r="SH1262" s="8"/>
      <c r="SI1262" s="8"/>
      <c r="SJ1262" s="8"/>
      <c r="SK1262" s="8"/>
      <c r="SL1262" s="8"/>
      <c r="SM1262" s="8"/>
      <c r="SN1262" s="8"/>
      <c r="SO1262" s="8"/>
      <c r="SP1262" s="8"/>
      <c r="SQ1262" s="8"/>
      <c r="SR1262" s="8"/>
      <c r="SS1262" s="8"/>
      <c r="ST1262" s="8"/>
      <c r="SU1262" s="8"/>
      <c r="SV1262" s="8"/>
      <c r="SW1262" s="8"/>
      <c r="SX1262" s="8"/>
      <c r="SY1262" s="8"/>
      <c r="SZ1262" s="8"/>
      <c r="TA1262" s="8"/>
      <c r="TB1262" s="8"/>
      <c r="TC1262" s="8"/>
      <c r="TD1262" s="8"/>
      <c r="TE1262" s="8"/>
      <c r="TF1262" s="8"/>
      <c r="TG1262" s="8"/>
      <c r="TH1262" s="8"/>
      <c r="TI1262" s="8"/>
      <c r="TJ1262" s="8"/>
      <c r="TK1262" s="8"/>
      <c r="TL1262" s="8"/>
      <c r="TM1262" s="8"/>
      <c r="TN1262" s="8"/>
      <c r="TO1262" s="8"/>
      <c r="TP1262" s="8"/>
      <c r="TQ1262" s="8"/>
      <c r="TR1262" s="8"/>
      <c r="TS1262" s="8"/>
      <c r="TT1262" s="8"/>
      <c r="TU1262" s="8"/>
      <c r="TV1262" s="8"/>
      <c r="TW1262" s="8"/>
      <c r="TX1262" s="8"/>
      <c r="TY1262" s="8"/>
      <c r="TZ1262" s="8"/>
      <c r="UA1262" s="8"/>
      <c r="UB1262" s="8"/>
      <c r="UC1262" s="8"/>
      <c r="UD1262" s="8"/>
      <c r="UE1262" s="8"/>
      <c r="UF1262" s="8"/>
      <c r="UG1262" s="8"/>
      <c r="UH1262" s="8"/>
      <c r="UI1262" s="8"/>
      <c r="UJ1262" s="8"/>
      <c r="UK1262" s="8"/>
      <c r="UL1262" s="8"/>
      <c r="UM1262" s="8"/>
      <c r="UN1262" s="8"/>
      <c r="UO1262" s="8"/>
      <c r="UP1262" s="8"/>
      <c r="UQ1262" s="8"/>
      <c r="UR1262" s="8"/>
      <c r="US1262" s="8"/>
      <c r="UT1262" s="8"/>
      <c r="UU1262" s="8"/>
      <c r="UV1262" s="8"/>
      <c r="UW1262" s="8"/>
      <c r="UX1262" s="8"/>
      <c r="UY1262" s="8"/>
      <c r="UZ1262" s="8"/>
      <c r="VA1262" s="8"/>
      <c r="VB1262" s="8"/>
      <c r="VC1262" s="8"/>
      <c r="VD1262" s="8"/>
      <c r="VE1262" s="8"/>
      <c r="VF1262" s="8"/>
    </row>
    <row r="1263" spans="1:578" s="77" customFormat="1" ht="15">
      <c r="A1263" s="52"/>
      <c r="B1263" s="54"/>
      <c r="C1263" s="54"/>
      <c r="D1263" s="54"/>
      <c r="E1263" s="54"/>
      <c r="F1263" s="54"/>
      <c r="G1263" s="55"/>
      <c r="H1263" s="54"/>
      <c r="I1263" s="56"/>
      <c r="J1263" s="76"/>
      <c r="K1263" s="76"/>
      <c r="L1263" s="54"/>
      <c r="M1263" s="54"/>
      <c r="N1263" s="54"/>
      <c r="O1263" s="4"/>
      <c r="P1263" s="60"/>
      <c r="Q1263" s="54"/>
      <c r="R1263" s="54"/>
      <c r="S1263" s="57"/>
      <c r="T1263" s="57"/>
      <c r="U1263" s="57"/>
      <c r="V1263" s="57"/>
      <c r="W1263" s="57"/>
      <c r="X1263" s="57"/>
      <c r="Y1263" s="57"/>
      <c r="Z1263" s="57"/>
      <c r="AA1263" s="57"/>
      <c r="AB1263" s="62"/>
      <c r="AC1263" s="57"/>
      <c r="AD1263" s="57"/>
      <c r="AE1263" s="57"/>
      <c r="AF1263" s="57"/>
      <c r="AG1263" s="57"/>
      <c r="AH1263" s="57"/>
      <c r="AI1263" s="6"/>
      <c r="AJ1263" s="6"/>
      <c r="AK1263" s="6"/>
      <c r="AL1263" s="6"/>
      <c r="AM1263" s="6"/>
      <c r="AN1263" s="6"/>
      <c r="AO1263" s="6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  <c r="IW1263" s="8"/>
      <c r="IX1263" s="8"/>
      <c r="IY1263" s="8"/>
      <c r="IZ1263" s="8"/>
      <c r="JA1263" s="8"/>
      <c r="JB1263" s="8"/>
      <c r="JC1263" s="8"/>
      <c r="JD1263" s="8"/>
      <c r="JE1263" s="8"/>
      <c r="JF1263" s="8"/>
      <c r="JG1263" s="8"/>
      <c r="JH1263" s="8"/>
      <c r="JI1263" s="8"/>
      <c r="JJ1263" s="8"/>
      <c r="JK1263" s="8"/>
      <c r="JL1263" s="8"/>
      <c r="JM1263" s="8"/>
      <c r="JN1263" s="8"/>
      <c r="JO1263" s="8"/>
      <c r="JP1263" s="8"/>
      <c r="JQ1263" s="8"/>
      <c r="JR1263" s="8"/>
      <c r="JS1263" s="8"/>
      <c r="JT1263" s="8"/>
      <c r="JU1263" s="8"/>
      <c r="JV1263" s="8"/>
      <c r="JW1263" s="8"/>
      <c r="JX1263" s="8"/>
      <c r="JY1263" s="8"/>
      <c r="JZ1263" s="8"/>
      <c r="KA1263" s="8"/>
      <c r="KB1263" s="8"/>
      <c r="KC1263" s="8"/>
      <c r="KD1263" s="8"/>
      <c r="KE1263" s="8"/>
      <c r="KF1263" s="8"/>
      <c r="KG1263" s="8"/>
      <c r="KH1263" s="8"/>
      <c r="KI1263" s="8"/>
      <c r="KJ1263" s="8"/>
      <c r="KK1263" s="8"/>
      <c r="KL1263" s="8"/>
      <c r="KM1263" s="8"/>
      <c r="KN1263" s="8"/>
      <c r="KO1263" s="8"/>
      <c r="KP1263" s="8"/>
      <c r="KQ1263" s="8"/>
      <c r="KR1263" s="8"/>
      <c r="KS1263" s="8"/>
      <c r="KT1263" s="8"/>
      <c r="KU1263" s="8"/>
      <c r="KV1263" s="8"/>
      <c r="KW1263" s="8"/>
      <c r="KX1263" s="8"/>
      <c r="KY1263" s="8"/>
      <c r="KZ1263" s="8"/>
      <c r="LA1263" s="8"/>
      <c r="LB1263" s="8"/>
      <c r="LC1263" s="8"/>
      <c r="LD1263" s="8"/>
      <c r="LE1263" s="8"/>
      <c r="LF1263" s="8"/>
      <c r="LG1263" s="8"/>
      <c r="LH1263" s="8"/>
      <c r="LI1263" s="8"/>
      <c r="LJ1263" s="8"/>
      <c r="LK1263" s="8"/>
      <c r="LL1263" s="8"/>
      <c r="LM1263" s="8"/>
      <c r="LN1263" s="8"/>
      <c r="LO1263" s="8"/>
      <c r="LP1263" s="8"/>
      <c r="LQ1263" s="8"/>
      <c r="LR1263" s="8"/>
      <c r="LS1263" s="8"/>
      <c r="LT1263" s="8"/>
      <c r="LU1263" s="8"/>
      <c r="LV1263" s="8"/>
      <c r="LW1263" s="8"/>
      <c r="LX1263" s="8"/>
      <c r="LY1263" s="8"/>
      <c r="LZ1263" s="8"/>
      <c r="MA1263" s="8"/>
      <c r="MB1263" s="8"/>
      <c r="MC1263" s="8"/>
      <c r="MD1263" s="8"/>
      <c r="ME1263" s="8"/>
      <c r="MF1263" s="8"/>
      <c r="MG1263" s="8"/>
      <c r="MH1263" s="8"/>
      <c r="MI1263" s="8"/>
      <c r="MJ1263" s="8"/>
      <c r="MK1263" s="8"/>
      <c r="ML1263" s="8"/>
      <c r="MM1263" s="8"/>
      <c r="MN1263" s="8"/>
      <c r="MO1263" s="8"/>
      <c r="MP1263" s="8"/>
      <c r="MQ1263" s="8"/>
      <c r="MR1263" s="8"/>
      <c r="MS1263" s="8"/>
      <c r="MT1263" s="8"/>
      <c r="MU1263" s="8"/>
      <c r="MV1263" s="8"/>
      <c r="MW1263" s="8"/>
      <c r="MX1263" s="8"/>
      <c r="MY1263" s="8"/>
      <c r="MZ1263" s="8"/>
      <c r="NA1263" s="8"/>
      <c r="NB1263" s="8"/>
      <c r="NC1263" s="8"/>
      <c r="ND1263" s="8"/>
      <c r="NE1263" s="8"/>
      <c r="NF1263" s="8"/>
      <c r="NG1263" s="8"/>
      <c r="NH1263" s="8"/>
      <c r="NI1263" s="8"/>
      <c r="NJ1263" s="8"/>
      <c r="NK1263" s="8"/>
      <c r="NL1263" s="8"/>
      <c r="NM1263" s="8"/>
      <c r="NN1263" s="8"/>
      <c r="NO1263" s="8"/>
      <c r="NP1263" s="8"/>
      <c r="NQ1263" s="8"/>
      <c r="NR1263" s="8"/>
      <c r="NS1263" s="8"/>
      <c r="NT1263" s="8"/>
      <c r="NU1263" s="8"/>
      <c r="NV1263" s="8"/>
      <c r="NW1263" s="8"/>
      <c r="NX1263" s="8"/>
      <c r="NY1263" s="8"/>
      <c r="NZ1263" s="8"/>
      <c r="OA1263" s="8"/>
      <c r="OB1263" s="8"/>
      <c r="OC1263" s="8"/>
      <c r="OD1263" s="8"/>
      <c r="OE1263" s="8"/>
      <c r="OF1263" s="8"/>
      <c r="OG1263" s="8"/>
      <c r="OH1263" s="8"/>
      <c r="OI1263" s="8"/>
      <c r="OJ1263" s="8"/>
      <c r="OK1263" s="8"/>
      <c r="OL1263" s="8"/>
      <c r="OM1263" s="8"/>
      <c r="ON1263" s="8"/>
      <c r="OO1263" s="8"/>
      <c r="OP1263" s="8"/>
      <c r="OQ1263" s="8"/>
      <c r="OR1263" s="8"/>
      <c r="OS1263" s="8"/>
      <c r="OT1263" s="8"/>
      <c r="OU1263" s="8"/>
      <c r="OV1263" s="8"/>
      <c r="OW1263" s="8"/>
      <c r="OX1263" s="8"/>
      <c r="OY1263" s="8"/>
      <c r="OZ1263" s="8"/>
      <c r="PA1263" s="8"/>
      <c r="PB1263" s="8"/>
      <c r="PC1263" s="8"/>
      <c r="PD1263" s="8"/>
      <c r="PE1263" s="8"/>
      <c r="PF1263" s="8"/>
      <c r="PG1263" s="8"/>
      <c r="PH1263" s="8"/>
      <c r="PI1263" s="8"/>
      <c r="PJ1263" s="8"/>
      <c r="PK1263" s="8"/>
      <c r="PL1263" s="8"/>
      <c r="PM1263" s="8"/>
      <c r="PN1263" s="8"/>
      <c r="PO1263" s="8"/>
      <c r="PP1263" s="8"/>
      <c r="PQ1263" s="8"/>
      <c r="PR1263" s="8"/>
      <c r="PS1263" s="8"/>
      <c r="PT1263" s="8"/>
      <c r="PU1263" s="8"/>
      <c r="PV1263" s="8"/>
      <c r="PW1263" s="8"/>
      <c r="PX1263" s="8"/>
      <c r="PY1263" s="8"/>
      <c r="PZ1263" s="8"/>
      <c r="QA1263" s="8"/>
      <c r="QB1263" s="8"/>
      <c r="QC1263" s="8"/>
      <c r="QD1263" s="8"/>
      <c r="QE1263" s="8"/>
      <c r="QF1263" s="8"/>
      <c r="QG1263" s="8"/>
      <c r="QH1263" s="8"/>
      <c r="QI1263" s="8"/>
      <c r="QJ1263" s="8"/>
      <c r="QK1263" s="8"/>
      <c r="QL1263" s="8"/>
      <c r="QM1263" s="8"/>
      <c r="QN1263" s="8"/>
      <c r="QO1263" s="8"/>
      <c r="QP1263" s="8"/>
      <c r="QQ1263" s="8"/>
      <c r="QR1263" s="8"/>
      <c r="QS1263" s="8"/>
      <c r="QT1263" s="8"/>
      <c r="QU1263" s="8"/>
      <c r="QV1263" s="8"/>
      <c r="QW1263" s="8"/>
      <c r="QX1263" s="8"/>
      <c r="QY1263" s="8"/>
      <c r="QZ1263" s="8"/>
      <c r="RA1263" s="8"/>
      <c r="RB1263" s="8"/>
      <c r="RC1263" s="8"/>
      <c r="RD1263" s="8"/>
      <c r="RE1263" s="8"/>
      <c r="RF1263" s="8"/>
      <c r="RG1263" s="8"/>
      <c r="RH1263" s="8"/>
      <c r="RI1263" s="8"/>
      <c r="RJ1263" s="8"/>
      <c r="RK1263" s="8"/>
      <c r="RL1263" s="8"/>
      <c r="RM1263" s="8"/>
      <c r="RN1263" s="8"/>
      <c r="RO1263" s="8"/>
      <c r="RP1263" s="8"/>
      <c r="RQ1263" s="8"/>
      <c r="RR1263" s="8"/>
      <c r="RS1263" s="8"/>
      <c r="RT1263" s="8"/>
      <c r="RU1263" s="8"/>
      <c r="RV1263" s="8"/>
      <c r="RW1263" s="8"/>
      <c r="RX1263" s="8"/>
      <c r="RY1263" s="8"/>
      <c r="RZ1263" s="8"/>
      <c r="SA1263" s="8"/>
      <c r="SB1263" s="8"/>
      <c r="SC1263" s="8"/>
      <c r="SD1263" s="8"/>
      <c r="SE1263" s="8"/>
      <c r="SF1263" s="8"/>
      <c r="SG1263" s="8"/>
      <c r="SH1263" s="8"/>
      <c r="SI1263" s="8"/>
      <c r="SJ1263" s="8"/>
      <c r="SK1263" s="8"/>
      <c r="SL1263" s="8"/>
      <c r="SM1263" s="8"/>
      <c r="SN1263" s="8"/>
      <c r="SO1263" s="8"/>
      <c r="SP1263" s="8"/>
      <c r="SQ1263" s="8"/>
      <c r="SR1263" s="8"/>
      <c r="SS1263" s="8"/>
      <c r="ST1263" s="8"/>
      <c r="SU1263" s="8"/>
      <c r="SV1263" s="8"/>
      <c r="SW1263" s="8"/>
      <c r="SX1263" s="8"/>
      <c r="SY1263" s="8"/>
      <c r="SZ1263" s="8"/>
      <c r="TA1263" s="8"/>
      <c r="TB1263" s="8"/>
      <c r="TC1263" s="8"/>
      <c r="TD1263" s="8"/>
      <c r="TE1263" s="8"/>
      <c r="TF1263" s="8"/>
      <c r="TG1263" s="8"/>
      <c r="TH1263" s="8"/>
      <c r="TI1263" s="8"/>
      <c r="TJ1263" s="8"/>
      <c r="TK1263" s="8"/>
      <c r="TL1263" s="8"/>
      <c r="TM1263" s="8"/>
      <c r="TN1263" s="8"/>
      <c r="TO1263" s="8"/>
      <c r="TP1263" s="8"/>
      <c r="TQ1263" s="8"/>
      <c r="TR1263" s="8"/>
      <c r="TS1263" s="8"/>
      <c r="TT1263" s="8"/>
      <c r="TU1263" s="8"/>
      <c r="TV1263" s="8"/>
      <c r="TW1263" s="8"/>
      <c r="TX1263" s="8"/>
      <c r="TY1263" s="8"/>
      <c r="TZ1263" s="8"/>
      <c r="UA1263" s="8"/>
      <c r="UB1263" s="8"/>
      <c r="UC1263" s="8"/>
      <c r="UD1263" s="8"/>
      <c r="UE1263" s="8"/>
      <c r="UF1263" s="8"/>
      <c r="UG1263" s="8"/>
      <c r="UH1263" s="8"/>
      <c r="UI1263" s="8"/>
      <c r="UJ1263" s="8"/>
      <c r="UK1263" s="8"/>
      <c r="UL1263" s="8"/>
      <c r="UM1263" s="8"/>
      <c r="UN1263" s="8"/>
      <c r="UO1263" s="8"/>
      <c r="UP1263" s="8"/>
      <c r="UQ1263" s="8"/>
      <c r="UR1263" s="8"/>
      <c r="US1263" s="8"/>
      <c r="UT1263" s="8"/>
      <c r="UU1263" s="8"/>
      <c r="UV1263" s="8"/>
      <c r="UW1263" s="8"/>
      <c r="UX1263" s="8"/>
      <c r="UY1263" s="8"/>
      <c r="UZ1263" s="8"/>
      <c r="VA1263" s="8"/>
      <c r="VB1263" s="8"/>
      <c r="VC1263" s="8"/>
      <c r="VD1263" s="8"/>
      <c r="VE1263" s="8"/>
      <c r="VF1263" s="8"/>
    </row>
    <row r="1264" spans="1:578" s="77" customFormat="1" ht="15">
      <c r="A1264" s="52"/>
      <c r="B1264" s="54"/>
      <c r="C1264" s="54"/>
      <c r="D1264" s="54"/>
      <c r="E1264" s="54"/>
      <c r="F1264" s="54"/>
      <c r="G1264" s="55"/>
      <c r="H1264" s="54"/>
      <c r="I1264" s="56"/>
      <c r="J1264" s="76"/>
      <c r="K1264" s="76"/>
      <c r="L1264" s="54"/>
      <c r="M1264" s="54"/>
      <c r="N1264" s="54"/>
      <c r="O1264" s="4"/>
      <c r="P1264" s="60"/>
      <c r="Q1264" s="54"/>
      <c r="R1264" s="54"/>
      <c r="S1264" s="57"/>
      <c r="T1264" s="57"/>
      <c r="U1264" s="57"/>
      <c r="V1264" s="57"/>
      <c r="W1264" s="57"/>
      <c r="X1264" s="57"/>
      <c r="Y1264" s="57"/>
      <c r="Z1264" s="57"/>
      <c r="AA1264" s="57"/>
      <c r="AB1264" s="62"/>
      <c r="AC1264" s="57"/>
      <c r="AD1264" s="57"/>
      <c r="AE1264" s="57"/>
      <c r="AF1264" s="57"/>
      <c r="AG1264" s="57"/>
      <c r="AH1264" s="57"/>
      <c r="AI1264" s="6"/>
      <c r="AJ1264" s="6"/>
      <c r="AK1264" s="6"/>
      <c r="AL1264" s="6"/>
      <c r="AM1264" s="6"/>
      <c r="AN1264" s="6"/>
      <c r="AO1264" s="6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  <c r="IW1264" s="8"/>
      <c r="IX1264" s="8"/>
      <c r="IY1264" s="8"/>
      <c r="IZ1264" s="8"/>
      <c r="JA1264" s="8"/>
      <c r="JB1264" s="8"/>
      <c r="JC1264" s="8"/>
      <c r="JD1264" s="8"/>
      <c r="JE1264" s="8"/>
      <c r="JF1264" s="8"/>
      <c r="JG1264" s="8"/>
      <c r="JH1264" s="8"/>
      <c r="JI1264" s="8"/>
      <c r="JJ1264" s="8"/>
      <c r="JK1264" s="8"/>
      <c r="JL1264" s="8"/>
      <c r="JM1264" s="8"/>
      <c r="JN1264" s="8"/>
      <c r="JO1264" s="8"/>
      <c r="JP1264" s="8"/>
      <c r="JQ1264" s="8"/>
      <c r="JR1264" s="8"/>
      <c r="JS1264" s="8"/>
      <c r="JT1264" s="8"/>
      <c r="JU1264" s="8"/>
      <c r="JV1264" s="8"/>
      <c r="JW1264" s="8"/>
      <c r="JX1264" s="8"/>
      <c r="JY1264" s="8"/>
      <c r="JZ1264" s="8"/>
      <c r="KA1264" s="8"/>
      <c r="KB1264" s="8"/>
      <c r="KC1264" s="8"/>
      <c r="KD1264" s="8"/>
      <c r="KE1264" s="8"/>
      <c r="KF1264" s="8"/>
      <c r="KG1264" s="8"/>
      <c r="KH1264" s="8"/>
      <c r="KI1264" s="8"/>
      <c r="KJ1264" s="8"/>
      <c r="KK1264" s="8"/>
      <c r="KL1264" s="8"/>
      <c r="KM1264" s="8"/>
      <c r="KN1264" s="8"/>
      <c r="KO1264" s="8"/>
      <c r="KP1264" s="8"/>
      <c r="KQ1264" s="8"/>
      <c r="KR1264" s="8"/>
      <c r="KS1264" s="8"/>
      <c r="KT1264" s="8"/>
      <c r="KU1264" s="8"/>
      <c r="KV1264" s="8"/>
      <c r="KW1264" s="8"/>
      <c r="KX1264" s="8"/>
      <c r="KY1264" s="8"/>
      <c r="KZ1264" s="8"/>
      <c r="LA1264" s="8"/>
      <c r="LB1264" s="8"/>
      <c r="LC1264" s="8"/>
      <c r="LD1264" s="8"/>
      <c r="LE1264" s="8"/>
      <c r="LF1264" s="8"/>
      <c r="LG1264" s="8"/>
      <c r="LH1264" s="8"/>
      <c r="LI1264" s="8"/>
      <c r="LJ1264" s="8"/>
      <c r="LK1264" s="8"/>
      <c r="LL1264" s="8"/>
      <c r="LM1264" s="8"/>
      <c r="LN1264" s="8"/>
      <c r="LO1264" s="8"/>
      <c r="LP1264" s="8"/>
      <c r="LQ1264" s="8"/>
      <c r="LR1264" s="8"/>
      <c r="LS1264" s="8"/>
      <c r="LT1264" s="8"/>
      <c r="LU1264" s="8"/>
      <c r="LV1264" s="8"/>
      <c r="LW1264" s="8"/>
      <c r="LX1264" s="8"/>
      <c r="LY1264" s="8"/>
      <c r="LZ1264" s="8"/>
      <c r="MA1264" s="8"/>
      <c r="MB1264" s="8"/>
      <c r="MC1264" s="8"/>
      <c r="MD1264" s="8"/>
      <c r="ME1264" s="8"/>
      <c r="MF1264" s="8"/>
      <c r="MG1264" s="8"/>
      <c r="MH1264" s="8"/>
      <c r="MI1264" s="8"/>
      <c r="MJ1264" s="8"/>
      <c r="MK1264" s="8"/>
      <c r="ML1264" s="8"/>
      <c r="MM1264" s="8"/>
      <c r="MN1264" s="8"/>
      <c r="MO1264" s="8"/>
      <c r="MP1264" s="8"/>
      <c r="MQ1264" s="8"/>
      <c r="MR1264" s="8"/>
      <c r="MS1264" s="8"/>
      <c r="MT1264" s="8"/>
      <c r="MU1264" s="8"/>
      <c r="MV1264" s="8"/>
      <c r="MW1264" s="8"/>
      <c r="MX1264" s="8"/>
      <c r="MY1264" s="8"/>
      <c r="MZ1264" s="8"/>
      <c r="NA1264" s="8"/>
      <c r="NB1264" s="8"/>
      <c r="NC1264" s="8"/>
      <c r="ND1264" s="8"/>
      <c r="NE1264" s="8"/>
      <c r="NF1264" s="8"/>
      <c r="NG1264" s="8"/>
      <c r="NH1264" s="8"/>
      <c r="NI1264" s="8"/>
      <c r="NJ1264" s="8"/>
      <c r="NK1264" s="8"/>
      <c r="NL1264" s="8"/>
      <c r="NM1264" s="8"/>
      <c r="NN1264" s="8"/>
      <c r="NO1264" s="8"/>
      <c r="NP1264" s="8"/>
      <c r="NQ1264" s="8"/>
      <c r="NR1264" s="8"/>
      <c r="NS1264" s="8"/>
      <c r="NT1264" s="8"/>
      <c r="NU1264" s="8"/>
      <c r="NV1264" s="8"/>
      <c r="NW1264" s="8"/>
      <c r="NX1264" s="8"/>
      <c r="NY1264" s="8"/>
      <c r="NZ1264" s="8"/>
      <c r="OA1264" s="8"/>
      <c r="OB1264" s="8"/>
      <c r="OC1264" s="8"/>
      <c r="OD1264" s="8"/>
      <c r="OE1264" s="8"/>
      <c r="OF1264" s="8"/>
      <c r="OG1264" s="8"/>
      <c r="OH1264" s="8"/>
      <c r="OI1264" s="8"/>
      <c r="OJ1264" s="8"/>
      <c r="OK1264" s="8"/>
      <c r="OL1264" s="8"/>
      <c r="OM1264" s="8"/>
      <c r="ON1264" s="8"/>
      <c r="OO1264" s="8"/>
      <c r="OP1264" s="8"/>
      <c r="OQ1264" s="8"/>
      <c r="OR1264" s="8"/>
      <c r="OS1264" s="8"/>
      <c r="OT1264" s="8"/>
      <c r="OU1264" s="8"/>
      <c r="OV1264" s="8"/>
      <c r="OW1264" s="8"/>
      <c r="OX1264" s="8"/>
      <c r="OY1264" s="8"/>
      <c r="OZ1264" s="8"/>
      <c r="PA1264" s="8"/>
      <c r="PB1264" s="8"/>
      <c r="PC1264" s="8"/>
      <c r="PD1264" s="8"/>
      <c r="PE1264" s="8"/>
      <c r="PF1264" s="8"/>
      <c r="PG1264" s="8"/>
      <c r="PH1264" s="8"/>
      <c r="PI1264" s="8"/>
      <c r="PJ1264" s="8"/>
      <c r="PK1264" s="8"/>
      <c r="PL1264" s="8"/>
      <c r="PM1264" s="8"/>
      <c r="PN1264" s="8"/>
      <c r="PO1264" s="8"/>
      <c r="PP1264" s="8"/>
      <c r="PQ1264" s="8"/>
      <c r="PR1264" s="8"/>
      <c r="PS1264" s="8"/>
      <c r="PT1264" s="8"/>
      <c r="PU1264" s="8"/>
      <c r="PV1264" s="8"/>
      <c r="PW1264" s="8"/>
      <c r="PX1264" s="8"/>
      <c r="PY1264" s="8"/>
      <c r="PZ1264" s="8"/>
      <c r="QA1264" s="8"/>
      <c r="QB1264" s="8"/>
      <c r="QC1264" s="8"/>
      <c r="QD1264" s="8"/>
      <c r="QE1264" s="8"/>
      <c r="QF1264" s="8"/>
      <c r="QG1264" s="8"/>
      <c r="QH1264" s="8"/>
      <c r="QI1264" s="8"/>
      <c r="QJ1264" s="8"/>
      <c r="QK1264" s="8"/>
      <c r="QL1264" s="8"/>
      <c r="QM1264" s="8"/>
      <c r="QN1264" s="8"/>
      <c r="QO1264" s="8"/>
      <c r="QP1264" s="8"/>
      <c r="QQ1264" s="8"/>
      <c r="QR1264" s="8"/>
      <c r="QS1264" s="8"/>
      <c r="QT1264" s="8"/>
      <c r="QU1264" s="8"/>
      <c r="QV1264" s="8"/>
      <c r="QW1264" s="8"/>
      <c r="QX1264" s="8"/>
      <c r="QY1264" s="8"/>
      <c r="QZ1264" s="8"/>
      <c r="RA1264" s="8"/>
      <c r="RB1264" s="8"/>
      <c r="RC1264" s="8"/>
      <c r="RD1264" s="8"/>
      <c r="RE1264" s="8"/>
      <c r="RF1264" s="8"/>
      <c r="RG1264" s="8"/>
      <c r="RH1264" s="8"/>
      <c r="RI1264" s="8"/>
      <c r="RJ1264" s="8"/>
      <c r="RK1264" s="8"/>
      <c r="RL1264" s="8"/>
      <c r="RM1264" s="8"/>
      <c r="RN1264" s="8"/>
      <c r="RO1264" s="8"/>
      <c r="RP1264" s="8"/>
      <c r="RQ1264" s="8"/>
      <c r="RR1264" s="8"/>
      <c r="RS1264" s="8"/>
      <c r="RT1264" s="8"/>
      <c r="RU1264" s="8"/>
      <c r="RV1264" s="8"/>
      <c r="RW1264" s="8"/>
      <c r="RX1264" s="8"/>
      <c r="RY1264" s="8"/>
      <c r="RZ1264" s="8"/>
      <c r="SA1264" s="8"/>
      <c r="SB1264" s="8"/>
      <c r="SC1264" s="8"/>
      <c r="SD1264" s="8"/>
      <c r="SE1264" s="8"/>
      <c r="SF1264" s="8"/>
      <c r="SG1264" s="8"/>
      <c r="SH1264" s="8"/>
      <c r="SI1264" s="8"/>
      <c r="SJ1264" s="8"/>
      <c r="SK1264" s="8"/>
      <c r="SL1264" s="8"/>
      <c r="SM1264" s="8"/>
      <c r="SN1264" s="8"/>
      <c r="SO1264" s="8"/>
      <c r="SP1264" s="8"/>
      <c r="SQ1264" s="8"/>
      <c r="SR1264" s="8"/>
      <c r="SS1264" s="8"/>
      <c r="ST1264" s="8"/>
      <c r="SU1264" s="8"/>
      <c r="SV1264" s="8"/>
      <c r="SW1264" s="8"/>
      <c r="SX1264" s="8"/>
      <c r="SY1264" s="8"/>
      <c r="SZ1264" s="8"/>
      <c r="TA1264" s="8"/>
      <c r="TB1264" s="8"/>
      <c r="TC1264" s="8"/>
      <c r="TD1264" s="8"/>
      <c r="TE1264" s="8"/>
      <c r="TF1264" s="8"/>
      <c r="TG1264" s="8"/>
      <c r="TH1264" s="8"/>
      <c r="TI1264" s="8"/>
      <c r="TJ1264" s="8"/>
      <c r="TK1264" s="8"/>
      <c r="TL1264" s="8"/>
      <c r="TM1264" s="8"/>
      <c r="TN1264" s="8"/>
      <c r="TO1264" s="8"/>
      <c r="TP1264" s="8"/>
      <c r="TQ1264" s="8"/>
      <c r="TR1264" s="8"/>
      <c r="TS1264" s="8"/>
      <c r="TT1264" s="8"/>
      <c r="TU1264" s="8"/>
      <c r="TV1264" s="8"/>
      <c r="TW1264" s="8"/>
      <c r="TX1264" s="8"/>
      <c r="TY1264" s="8"/>
      <c r="TZ1264" s="8"/>
      <c r="UA1264" s="8"/>
      <c r="UB1264" s="8"/>
      <c r="UC1264" s="8"/>
      <c r="UD1264" s="8"/>
      <c r="UE1264" s="8"/>
      <c r="UF1264" s="8"/>
      <c r="UG1264" s="8"/>
      <c r="UH1264" s="8"/>
      <c r="UI1264" s="8"/>
      <c r="UJ1264" s="8"/>
      <c r="UK1264" s="8"/>
      <c r="UL1264" s="8"/>
      <c r="UM1264" s="8"/>
      <c r="UN1264" s="8"/>
      <c r="UO1264" s="8"/>
      <c r="UP1264" s="8"/>
      <c r="UQ1264" s="8"/>
      <c r="UR1264" s="8"/>
      <c r="US1264" s="8"/>
      <c r="UT1264" s="8"/>
      <c r="UU1264" s="8"/>
      <c r="UV1264" s="8"/>
      <c r="UW1264" s="8"/>
      <c r="UX1264" s="8"/>
      <c r="UY1264" s="8"/>
      <c r="UZ1264" s="8"/>
      <c r="VA1264" s="8"/>
      <c r="VB1264" s="8"/>
      <c r="VC1264" s="8"/>
      <c r="VD1264" s="8"/>
      <c r="VE1264" s="8"/>
      <c r="VF1264" s="8"/>
    </row>
    <row r="1265" spans="1:578" s="77" customFormat="1" ht="15">
      <c r="A1265" s="52"/>
      <c r="B1265" s="54"/>
      <c r="C1265" s="54"/>
      <c r="D1265" s="54"/>
      <c r="E1265" s="54"/>
      <c r="F1265" s="54"/>
      <c r="G1265" s="55"/>
      <c r="H1265" s="54"/>
      <c r="I1265" s="56"/>
      <c r="J1265" s="76"/>
      <c r="K1265" s="76"/>
      <c r="L1265" s="54"/>
      <c r="M1265" s="54"/>
      <c r="N1265" s="54"/>
      <c r="O1265" s="4"/>
      <c r="P1265" s="60"/>
      <c r="Q1265" s="54"/>
      <c r="R1265" s="54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62"/>
      <c r="AC1265" s="57"/>
      <c r="AD1265" s="57"/>
      <c r="AE1265" s="57"/>
      <c r="AF1265" s="57"/>
      <c r="AG1265" s="57"/>
      <c r="AH1265" s="57"/>
      <c r="AI1265" s="6"/>
      <c r="AJ1265" s="6"/>
      <c r="AK1265" s="6"/>
      <c r="AL1265" s="6"/>
      <c r="AM1265" s="6"/>
      <c r="AN1265" s="6"/>
      <c r="AO1265" s="6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  <c r="IW1265" s="8"/>
      <c r="IX1265" s="8"/>
      <c r="IY1265" s="8"/>
      <c r="IZ1265" s="8"/>
      <c r="JA1265" s="8"/>
      <c r="JB1265" s="8"/>
      <c r="JC1265" s="8"/>
      <c r="JD1265" s="8"/>
      <c r="JE1265" s="8"/>
      <c r="JF1265" s="8"/>
      <c r="JG1265" s="8"/>
      <c r="JH1265" s="8"/>
      <c r="JI1265" s="8"/>
      <c r="JJ1265" s="8"/>
      <c r="JK1265" s="8"/>
      <c r="JL1265" s="8"/>
      <c r="JM1265" s="8"/>
      <c r="JN1265" s="8"/>
      <c r="JO1265" s="8"/>
      <c r="JP1265" s="8"/>
      <c r="JQ1265" s="8"/>
      <c r="JR1265" s="8"/>
      <c r="JS1265" s="8"/>
      <c r="JT1265" s="8"/>
      <c r="JU1265" s="8"/>
      <c r="JV1265" s="8"/>
      <c r="JW1265" s="8"/>
      <c r="JX1265" s="8"/>
      <c r="JY1265" s="8"/>
      <c r="JZ1265" s="8"/>
      <c r="KA1265" s="8"/>
      <c r="KB1265" s="8"/>
      <c r="KC1265" s="8"/>
      <c r="KD1265" s="8"/>
      <c r="KE1265" s="8"/>
      <c r="KF1265" s="8"/>
      <c r="KG1265" s="8"/>
      <c r="KH1265" s="8"/>
      <c r="KI1265" s="8"/>
      <c r="KJ1265" s="8"/>
      <c r="KK1265" s="8"/>
      <c r="KL1265" s="8"/>
      <c r="KM1265" s="8"/>
      <c r="KN1265" s="8"/>
      <c r="KO1265" s="8"/>
      <c r="KP1265" s="8"/>
      <c r="KQ1265" s="8"/>
      <c r="KR1265" s="8"/>
      <c r="KS1265" s="8"/>
      <c r="KT1265" s="8"/>
      <c r="KU1265" s="8"/>
      <c r="KV1265" s="8"/>
      <c r="KW1265" s="8"/>
      <c r="KX1265" s="8"/>
      <c r="KY1265" s="8"/>
      <c r="KZ1265" s="8"/>
      <c r="LA1265" s="8"/>
      <c r="LB1265" s="8"/>
      <c r="LC1265" s="8"/>
      <c r="LD1265" s="8"/>
      <c r="LE1265" s="8"/>
      <c r="LF1265" s="8"/>
      <c r="LG1265" s="8"/>
      <c r="LH1265" s="8"/>
      <c r="LI1265" s="8"/>
      <c r="LJ1265" s="8"/>
      <c r="LK1265" s="8"/>
      <c r="LL1265" s="8"/>
      <c r="LM1265" s="8"/>
      <c r="LN1265" s="8"/>
      <c r="LO1265" s="8"/>
      <c r="LP1265" s="8"/>
      <c r="LQ1265" s="8"/>
      <c r="LR1265" s="8"/>
      <c r="LS1265" s="8"/>
      <c r="LT1265" s="8"/>
      <c r="LU1265" s="8"/>
      <c r="LV1265" s="8"/>
      <c r="LW1265" s="8"/>
      <c r="LX1265" s="8"/>
      <c r="LY1265" s="8"/>
      <c r="LZ1265" s="8"/>
      <c r="MA1265" s="8"/>
      <c r="MB1265" s="8"/>
      <c r="MC1265" s="8"/>
      <c r="MD1265" s="8"/>
      <c r="ME1265" s="8"/>
      <c r="MF1265" s="8"/>
      <c r="MG1265" s="8"/>
      <c r="MH1265" s="8"/>
      <c r="MI1265" s="8"/>
      <c r="MJ1265" s="8"/>
      <c r="MK1265" s="8"/>
      <c r="ML1265" s="8"/>
      <c r="MM1265" s="8"/>
      <c r="MN1265" s="8"/>
      <c r="MO1265" s="8"/>
      <c r="MP1265" s="8"/>
      <c r="MQ1265" s="8"/>
      <c r="MR1265" s="8"/>
      <c r="MS1265" s="8"/>
      <c r="MT1265" s="8"/>
      <c r="MU1265" s="8"/>
      <c r="MV1265" s="8"/>
      <c r="MW1265" s="8"/>
      <c r="MX1265" s="8"/>
      <c r="MY1265" s="8"/>
      <c r="MZ1265" s="8"/>
      <c r="NA1265" s="8"/>
      <c r="NB1265" s="8"/>
      <c r="NC1265" s="8"/>
      <c r="ND1265" s="8"/>
      <c r="NE1265" s="8"/>
      <c r="NF1265" s="8"/>
      <c r="NG1265" s="8"/>
      <c r="NH1265" s="8"/>
      <c r="NI1265" s="8"/>
      <c r="NJ1265" s="8"/>
      <c r="NK1265" s="8"/>
      <c r="NL1265" s="8"/>
      <c r="NM1265" s="8"/>
      <c r="NN1265" s="8"/>
      <c r="NO1265" s="8"/>
      <c r="NP1265" s="8"/>
      <c r="NQ1265" s="8"/>
      <c r="NR1265" s="8"/>
      <c r="NS1265" s="8"/>
      <c r="NT1265" s="8"/>
      <c r="NU1265" s="8"/>
      <c r="NV1265" s="8"/>
      <c r="NW1265" s="8"/>
      <c r="NX1265" s="8"/>
      <c r="NY1265" s="8"/>
      <c r="NZ1265" s="8"/>
      <c r="OA1265" s="8"/>
      <c r="OB1265" s="8"/>
      <c r="OC1265" s="8"/>
      <c r="OD1265" s="8"/>
      <c r="OE1265" s="8"/>
      <c r="OF1265" s="8"/>
      <c r="OG1265" s="8"/>
      <c r="OH1265" s="8"/>
      <c r="OI1265" s="8"/>
      <c r="OJ1265" s="8"/>
      <c r="OK1265" s="8"/>
      <c r="OL1265" s="8"/>
      <c r="OM1265" s="8"/>
      <c r="ON1265" s="8"/>
      <c r="OO1265" s="8"/>
      <c r="OP1265" s="8"/>
      <c r="OQ1265" s="8"/>
      <c r="OR1265" s="8"/>
      <c r="OS1265" s="8"/>
      <c r="OT1265" s="8"/>
      <c r="OU1265" s="8"/>
      <c r="OV1265" s="8"/>
      <c r="OW1265" s="8"/>
      <c r="OX1265" s="8"/>
      <c r="OY1265" s="8"/>
      <c r="OZ1265" s="8"/>
      <c r="PA1265" s="8"/>
      <c r="PB1265" s="8"/>
      <c r="PC1265" s="8"/>
      <c r="PD1265" s="8"/>
      <c r="PE1265" s="8"/>
      <c r="PF1265" s="8"/>
      <c r="PG1265" s="8"/>
      <c r="PH1265" s="8"/>
      <c r="PI1265" s="8"/>
      <c r="PJ1265" s="8"/>
      <c r="PK1265" s="8"/>
      <c r="PL1265" s="8"/>
      <c r="PM1265" s="8"/>
      <c r="PN1265" s="8"/>
      <c r="PO1265" s="8"/>
      <c r="PP1265" s="8"/>
      <c r="PQ1265" s="8"/>
      <c r="PR1265" s="8"/>
      <c r="PS1265" s="8"/>
      <c r="PT1265" s="8"/>
      <c r="PU1265" s="8"/>
      <c r="PV1265" s="8"/>
      <c r="PW1265" s="8"/>
      <c r="PX1265" s="8"/>
      <c r="PY1265" s="8"/>
      <c r="PZ1265" s="8"/>
      <c r="QA1265" s="8"/>
      <c r="QB1265" s="8"/>
      <c r="QC1265" s="8"/>
      <c r="QD1265" s="8"/>
      <c r="QE1265" s="8"/>
      <c r="QF1265" s="8"/>
      <c r="QG1265" s="8"/>
      <c r="QH1265" s="8"/>
      <c r="QI1265" s="8"/>
      <c r="QJ1265" s="8"/>
      <c r="QK1265" s="8"/>
      <c r="QL1265" s="8"/>
      <c r="QM1265" s="8"/>
      <c r="QN1265" s="8"/>
      <c r="QO1265" s="8"/>
      <c r="QP1265" s="8"/>
      <c r="QQ1265" s="8"/>
      <c r="QR1265" s="8"/>
      <c r="QS1265" s="8"/>
      <c r="QT1265" s="8"/>
      <c r="QU1265" s="8"/>
      <c r="QV1265" s="8"/>
      <c r="QW1265" s="8"/>
      <c r="QX1265" s="8"/>
      <c r="QY1265" s="8"/>
      <c r="QZ1265" s="8"/>
      <c r="RA1265" s="8"/>
      <c r="RB1265" s="8"/>
      <c r="RC1265" s="8"/>
      <c r="RD1265" s="8"/>
      <c r="RE1265" s="8"/>
      <c r="RF1265" s="8"/>
      <c r="RG1265" s="8"/>
      <c r="RH1265" s="8"/>
      <c r="RI1265" s="8"/>
      <c r="RJ1265" s="8"/>
      <c r="RK1265" s="8"/>
      <c r="RL1265" s="8"/>
      <c r="RM1265" s="8"/>
      <c r="RN1265" s="8"/>
      <c r="RO1265" s="8"/>
      <c r="RP1265" s="8"/>
      <c r="RQ1265" s="8"/>
      <c r="RR1265" s="8"/>
      <c r="RS1265" s="8"/>
      <c r="RT1265" s="8"/>
      <c r="RU1265" s="8"/>
      <c r="RV1265" s="8"/>
      <c r="RW1265" s="8"/>
      <c r="RX1265" s="8"/>
      <c r="RY1265" s="8"/>
      <c r="RZ1265" s="8"/>
      <c r="SA1265" s="8"/>
      <c r="SB1265" s="8"/>
      <c r="SC1265" s="8"/>
      <c r="SD1265" s="8"/>
      <c r="SE1265" s="8"/>
      <c r="SF1265" s="8"/>
      <c r="SG1265" s="8"/>
      <c r="SH1265" s="8"/>
      <c r="SI1265" s="8"/>
      <c r="SJ1265" s="8"/>
      <c r="SK1265" s="8"/>
      <c r="SL1265" s="8"/>
      <c r="SM1265" s="8"/>
      <c r="SN1265" s="8"/>
      <c r="SO1265" s="8"/>
      <c r="SP1265" s="8"/>
      <c r="SQ1265" s="8"/>
      <c r="SR1265" s="8"/>
      <c r="SS1265" s="8"/>
      <c r="ST1265" s="8"/>
      <c r="SU1265" s="8"/>
      <c r="SV1265" s="8"/>
      <c r="SW1265" s="8"/>
      <c r="SX1265" s="8"/>
      <c r="SY1265" s="8"/>
      <c r="SZ1265" s="8"/>
      <c r="TA1265" s="8"/>
      <c r="TB1265" s="8"/>
      <c r="TC1265" s="8"/>
      <c r="TD1265" s="8"/>
      <c r="TE1265" s="8"/>
      <c r="TF1265" s="8"/>
      <c r="TG1265" s="8"/>
      <c r="TH1265" s="8"/>
      <c r="TI1265" s="8"/>
      <c r="TJ1265" s="8"/>
      <c r="TK1265" s="8"/>
      <c r="TL1265" s="8"/>
      <c r="TM1265" s="8"/>
      <c r="TN1265" s="8"/>
      <c r="TO1265" s="8"/>
      <c r="TP1265" s="8"/>
      <c r="TQ1265" s="8"/>
      <c r="TR1265" s="8"/>
      <c r="TS1265" s="8"/>
      <c r="TT1265" s="8"/>
      <c r="TU1265" s="8"/>
      <c r="TV1265" s="8"/>
      <c r="TW1265" s="8"/>
      <c r="TX1265" s="8"/>
      <c r="TY1265" s="8"/>
      <c r="TZ1265" s="8"/>
      <c r="UA1265" s="8"/>
      <c r="UB1265" s="8"/>
      <c r="UC1265" s="8"/>
      <c r="UD1265" s="8"/>
      <c r="UE1265" s="8"/>
      <c r="UF1265" s="8"/>
      <c r="UG1265" s="8"/>
      <c r="UH1265" s="8"/>
      <c r="UI1265" s="8"/>
      <c r="UJ1265" s="8"/>
      <c r="UK1265" s="8"/>
      <c r="UL1265" s="8"/>
      <c r="UM1265" s="8"/>
      <c r="UN1265" s="8"/>
      <c r="UO1265" s="8"/>
      <c r="UP1265" s="8"/>
      <c r="UQ1265" s="8"/>
      <c r="UR1265" s="8"/>
      <c r="US1265" s="8"/>
      <c r="UT1265" s="8"/>
      <c r="UU1265" s="8"/>
      <c r="UV1265" s="8"/>
      <c r="UW1265" s="8"/>
      <c r="UX1265" s="8"/>
      <c r="UY1265" s="8"/>
      <c r="UZ1265" s="8"/>
      <c r="VA1265" s="8"/>
      <c r="VB1265" s="8"/>
      <c r="VC1265" s="8"/>
      <c r="VD1265" s="8"/>
      <c r="VE1265" s="8"/>
      <c r="VF1265" s="8"/>
    </row>
    <row r="1266" spans="1:578" s="77" customFormat="1" ht="15">
      <c r="A1266" s="52"/>
      <c r="B1266" s="54"/>
      <c r="C1266" s="54"/>
      <c r="D1266" s="54"/>
      <c r="E1266" s="54"/>
      <c r="F1266" s="54"/>
      <c r="G1266" s="55"/>
      <c r="H1266" s="54"/>
      <c r="I1266" s="56"/>
      <c r="J1266" s="76"/>
      <c r="K1266" s="76"/>
      <c r="L1266" s="54"/>
      <c r="M1266" s="54"/>
      <c r="N1266" s="54"/>
      <c r="O1266" s="4"/>
      <c r="P1266" s="60"/>
      <c r="Q1266" s="54"/>
      <c r="R1266" s="54"/>
      <c r="S1266" s="57"/>
      <c r="T1266" s="57"/>
      <c r="U1266" s="57"/>
      <c r="V1266" s="57"/>
      <c r="W1266" s="57"/>
      <c r="X1266" s="57"/>
      <c r="Y1266" s="57"/>
      <c r="Z1266" s="57"/>
      <c r="AA1266" s="57"/>
      <c r="AB1266" s="62"/>
      <c r="AC1266" s="57"/>
      <c r="AD1266" s="57"/>
      <c r="AE1266" s="57"/>
      <c r="AF1266" s="57"/>
      <c r="AG1266" s="57"/>
      <c r="AH1266" s="57"/>
      <c r="AI1266" s="6"/>
      <c r="AJ1266" s="6"/>
      <c r="AK1266" s="6"/>
      <c r="AL1266" s="6"/>
      <c r="AM1266" s="6"/>
      <c r="AN1266" s="6"/>
      <c r="AO1266" s="6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  <c r="IW1266" s="8"/>
      <c r="IX1266" s="8"/>
      <c r="IY1266" s="8"/>
      <c r="IZ1266" s="8"/>
      <c r="JA1266" s="8"/>
      <c r="JB1266" s="8"/>
      <c r="JC1266" s="8"/>
      <c r="JD1266" s="8"/>
      <c r="JE1266" s="8"/>
      <c r="JF1266" s="8"/>
      <c r="JG1266" s="8"/>
      <c r="JH1266" s="8"/>
      <c r="JI1266" s="8"/>
      <c r="JJ1266" s="8"/>
      <c r="JK1266" s="8"/>
      <c r="JL1266" s="8"/>
      <c r="JM1266" s="8"/>
      <c r="JN1266" s="8"/>
      <c r="JO1266" s="8"/>
      <c r="JP1266" s="8"/>
      <c r="JQ1266" s="8"/>
      <c r="JR1266" s="8"/>
      <c r="JS1266" s="8"/>
      <c r="JT1266" s="8"/>
      <c r="JU1266" s="8"/>
      <c r="JV1266" s="8"/>
      <c r="JW1266" s="8"/>
      <c r="JX1266" s="8"/>
      <c r="JY1266" s="8"/>
      <c r="JZ1266" s="8"/>
      <c r="KA1266" s="8"/>
      <c r="KB1266" s="8"/>
      <c r="KC1266" s="8"/>
      <c r="KD1266" s="8"/>
      <c r="KE1266" s="8"/>
      <c r="KF1266" s="8"/>
      <c r="KG1266" s="8"/>
      <c r="KH1266" s="8"/>
      <c r="KI1266" s="8"/>
      <c r="KJ1266" s="8"/>
      <c r="KK1266" s="8"/>
      <c r="KL1266" s="8"/>
      <c r="KM1266" s="8"/>
      <c r="KN1266" s="8"/>
      <c r="KO1266" s="8"/>
      <c r="KP1266" s="8"/>
      <c r="KQ1266" s="8"/>
      <c r="KR1266" s="8"/>
      <c r="KS1266" s="8"/>
      <c r="KT1266" s="8"/>
      <c r="KU1266" s="8"/>
      <c r="KV1266" s="8"/>
      <c r="KW1266" s="8"/>
      <c r="KX1266" s="8"/>
      <c r="KY1266" s="8"/>
      <c r="KZ1266" s="8"/>
      <c r="LA1266" s="8"/>
      <c r="LB1266" s="8"/>
      <c r="LC1266" s="8"/>
      <c r="LD1266" s="8"/>
      <c r="LE1266" s="8"/>
      <c r="LF1266" s="8"/>
      <c r="LG1266" s="8"/>
      <c r="LH1266" s="8"/>
      <c r="LI1266" s="8"/>
      <c r="LJ1266" s="8"/>
      <c r="LK1266" s="8"/>
      <c r="LL1266" s="8"/>
      <c r="LM1266" s="8"/>
      <c r="LN1266" s="8"/>
      <c r="LO1266" s="8"/>
      <c r="LP1266" s="8"/>
      <c r="LQ1266" s="8"/>
      <c r="LR1266" s="8"/>
      <c r="LS1266" s="8"/>
      <c r="LT1266" s="8"/>
      <c r="LU1266" s="8"/>
      <c r="LV1266" s="8"/>
      <c r="LW1266" s="8"/>
      <c r="LX1266" s="8"/>
      <c r="LY1266" s="8"/>
      <c r="LZ1266" s="8"/>
      <c r="MA1266" s="8"/>
      <c r="MB1266" s="8"/>
      <c r="MC1266" s="8"/>
      <c r="MD1266" s="8"/>
      <c r="ME1266" s="8"/>
      <c r="MF1266" s="8"/>
      <c r="MG1266" s="8"/>
      <c r="MH1266" s="8"/>
      <c r="MI1266" s="8"/>
      <c r="MJ1266" s="8"/>
      <c r="MK1266" s="8"/>
      <c r="ML1266" s="8"/>
      <c r="MM1266" s="8"/>
      <c r="MN1266" s="8"/>
      <c r="MO1266" s="8"/>
      <c r="MP1266" s="8"/>
      <c r="MQ1266" s="8"/>
      <c r="MR1266" s="8"/>
      <c r="MS1266" s="8"/>
      <c r="MT1266" s="8"/>
      <c r="MU1266" s="8"/>
      <c r="MV1266" s="8"/>
      <c r="MW1266" s="8"/>
      <c r="MX1266" s="8"/>
      <c r="MY1266" s="8"/>
      <c r="MZ1266" s="8"/>
      <c r="NA1266" s="8"/>
      <c r="NB1266" s="8"/>
      <c r="NC1266" s="8"/>
      <c r="ND1266" s="8"/>
      <c r="NE1266" s="8"/>
      <c r="NF1266" s="8"/>
      <c r="NG1266" s="8"/>
      <c r="NH1266" s="8"/>
      <c r="NI1266" s="8"/>
      <c r="NJ1266" s="8"/>
      <c r="NK1266" s="8"/>
      <c r="NL1266" s="8"/>
      <c r="NM1266" s="8"/>
      <c r="NN1266" s="8"/>
      <c r="NO1266" s="8"/>
      <c r="NP1266" s="8"/>
      <c r="NQ1266" s="8"/>
      <c r="NR1266" s="8"/>
      <c r="NS1266" s="8"/>
      <c r="NT1266" s="8"/>
      <c r="NU1266" s="8"/>
      <c r="NV1266" s="8"/>
      <c r="NW1266" s="8"/>
      <c r="NX1266" s="8"/>
      <c r="NY1266" s="8"/>
      <c r="NZ1266" s="8"/>
      <c r="OA1266" s="8"/>
      <c r="OB1266" s="8"/>
      <c r="OC1266" s="8"/>
      <c r="OD1266" s="8"/>
      <c r="OE1266" s="8"/>
      <c r="OF1266" s="8"/>
      <c r="OG1266" s="8"/>
      <c r="OH1266" s="8"/>
      <c r="OI1266" s="8"/>
      <c r="OJ1266" s="8"/>
      <c r="OK1266" s="8"/>
      <c r="OL1266" s="8"/>
      <c r="OM1266" s="8"/>
      <c r="ON1266" s="8"/>
      <c r="OO1266" s="8"/>
      <c r="OP1266" s="8"/>
      <c r="OQ1266" s="8"/>
      <c r="OR1266" s="8"/>
      <c r="OS1266" s="8"/>
      <c r="OT1266" s="8"/>
      <c r="OU1266" s="8"/>
      <c r="OV1266" s="8"/>
      <c r="OW1266" s="8"/>
      <c r="OX1266" s="8"/>
      <c r="OY1266" s="8"/>
      <c r="OZ1266" s="8"/>
      <c r="PA1266" s="8"/>
      <c r="PB1266" s="8"/>
      <c r="PC1266" s="8"/>
      <c r="PD1266" s="8"/>
      <c r="PE1266" s="8"/>
      <c r="PF1266" s="8"/>
      <c r="PG1266" s="8"/>
      <c r="PH1266" s="8"/>
      <c r="PI1266" s="8"/>
      <c r="PJ1266" s="8"/>
      <c r="PK1266" s="8"/>
      <c r="PL1266" s="8"/>
      <c r="PM1266" s="8"/>
      <c r="PN1266" s="8"/>
      <c r="PO1266" s="8"/>
      <c r="PP1266" s="8"/>
      <c r="PQ1266" s="8"/>
      <c r="PR1266" s="8"/>
      <c r="PS1266" s="8"/>
      <c r="PT1266" s="8"/>
      <c r="PU1266" s="8"/>
      <c r="PV1266" s="8"/>
      <c r="PW1266" s="8"/>
      <c r="PX1266" s="8"/>
      <c r="PY1266" s="8"/>
      <c r="PZ1266" s="8"/>
      <c r="QA1266" s="8"/>
      <c r="QB1266" s="8"/>
      <c r="QC1266" s="8"/>
      <c r="QD1266" s="8"/>
      <c r="QE1266" s="8"/>
      <c r="QF1266" s="8"/>
      <c r="QG1266" s="8"/>
      <c r="QH1266" s="8"/>
      <c r="QI1266" s="8"/>
      <c r="QJ1266" s="8"/>
      <c r="QK1266" s="8"/>
      <c r="QL1266" s="8"/>
      <c r="QM1266" s="8"/>
      <c r="QN1266" s="8"/>
      <c r="QO1266" s="8"/>
      <c r="QP1266" s="8"/>
      <c r="QQ1266" s="8"/>
      <c r="QR1266" s="8"/>
      <c r="QS1266" s="8"/>
      <c r="QT1266" s="8"/>
      <c r="QU1266" s="8"/>
      <c r="QV1266" s="8"/>
      <c r="QW1266" s="8"/>
      <c r="QX1266" s="8"/>
      <c r="QY1266" s="8"/>
      <c r="QZ1266" s="8"/>
      <c r="RA1266" s="8"/>
      <c r="RB1266" s="8"/>
      <c r="RC1266" s="8"/>
      <c r="RD1266" s="8"/>
      <c r="RE1266" s="8"/>
      <c r="RF1266" s="8"/>
      <c r="RG1266" s="8"/>
      <c r="RH1266" s="8"/>
      <c r="RI1266" s="8"/>
      <c r="RJ1266" s="8"/>
      <c r="RK1266" s="8"/>
      <c r="RL1266" s="8"/>
      <c r="RM1266" s="8"/>
      <c r="RN1266" s="8"/>
      <c r="RO1266" s="8"/>
      <c r="RP1266" s="8"/>
      <c r="RQ1266" s="8"/>
      <c r="RR1266" s="8"/>
      <c r="RS1266" s="8"/>
      <c r="RT1266" s="8"/>
      <c r="RU1266" s="8"/>
      <c r="RV1266" s="8"/>
      <c r="RW1266" s="8"/>
      <c r="RX1266" s="8"/>
      <c r="RY1266" s="8"/>
      <c r="RZ1266" s="8"/>
      <c r="SA1266" s="8"/>
      <c r="SB1266" s="8"/>
      <c r="SC1266" s="8"/>
      <c r="SD1266" s="8"/>
      <c r="SE1266" s="8"/>
      <c r="SF1266" s="8"/>
      <c r="SG1266" s="8"/>
      <c r="SH1266" s="8"/>
      <c r="SI1266" s="8"/>
      <c r="SJ1266" s="8"/>
      <c r="SK1266" s="8"/>
      <c r="SL1266" s="8"/>
      <c r="SM1266" s="8"/>
      <c r="SN1266" s="8"/>
      <c r="SO1266" s="8"/>
      <c r="SP1266" s="8"/>
      <c r="SQ1266" s="8"/>
      <c r="SR1266" s="8"/>
      <c r="SS1266" s="8"/>
      <c r="ST1266" s="8"/>
      <c r="SU1266" s="8"/>
      <c r="SV1266" s="8"/>
      <c r="SW1266" s="8"/>
      <c r="SX1266" s="8"/>
      <c r="SY1266" s="8"/>
      <c r="SZ1266" s="8"/>
      <c r="TA1266" s="8"/>
      <c r="TB1266" s="8"/>
      <c r="TC1266" s="8"/>
      <c r="TD1266" s="8"/>
      <c r="TE1266" s="8"/>
      <c r="TF1266" s="8"/>
      <c r="TG1266" s="8"/>
      <c r="TH1266" s="8"/>
      <c r="TI1266" s="8"/>
      <c r="TJ1266" s="8"/>
      <c r="TK1266" s="8"/>
      <c r="TL1266" s="8"/>
      <c r="TM1266" s="8"/>
      <c r="TN1266" s="8"/>
      <c r="TO1266" s="8"/>
      <c r="TP1266" s="8"/>
      <c r="TQ1266" s="8"/>
      <c r="TR1266" s="8"/>
      <c r="TS1266" s="8"/>
      <c r="TT1266" s="8"/>
      <c r="TU1266" s="8"/>
      <c r="TV1266" s="8"/>
      <c r="TW1266" s="8"/>
      <c r="TX1266" s="8"/>
      <c r="TY1266" s="8"/>
      <c r="TZ1266" s="8"/>
      <c r="UA1266" s="8"/>
      <c r="UB1266" s="8"/>
      <c r="UC1266" s="8"/>
      <c r="UD1266" s="8"/>
      <c r="UE1266" s="8"/>
      <c r="UF1266" s="8"/>
      <c r="UG1266" s="8"/>
      <c r="UH1266" s="8"/>
      <c r="UI1266" s="8"/>
      <c r="UJ1266" s="8"/>
      <c r="UK1266" s="8"/>
      <c r="UL1266" s="8"/>
      <c r="UM1266" s="8"/>
      <c r="UN1266" s="8"/>
      <c r="UO1266" s="8"/>
      <c r="UP1266" s="8"/>
      <c r="UQ1266" s="8"/>
      <c r="UR1266" s="8"/>
      <c r="US1266" s="8"/>
      <c r="UT1266" s="8"/>
      <c r="UU1266" s="8"/>
      <c r="UV1266" s="8"/>
      <c r="UW1266" s="8"/>
      <c r="UX1266" s="8"/>
      <c r="UY1266" s="8"/>
      <c r="UZ1266" s="8"/>
      <c r="VA1266" s="8"/>
      <c r="VB1266" s="8"/>
      <c r="VC1266" s="8"/>
      <c r="VD1266" s="8"/>
      <c r="VE1266" s="8"/>
      <c r="VF1266" s="8"/>
    </row>
    <row r="1267" spans="1:578" s="77" customFormat="1" ht="15">
      <c r="A1267" s="52"/>
      <c r="B1267" s="54"/>
      <c r="C1267" s="54"/>
      <c r="D1267" s="54"/>
      <c r="E1267" s="54"/>
      <c r="F1267" s="54"/>
      <c r="G1267" s="55"/>
      <c r="H1267" s="54"/>
      <c r="I1267" s="56"/>
      <c r="J1267" s="76"/>
      <c r="K1267" s="76"/>
      <c r="L1267" s="54"/>
      <c r="M1267" s="54"/>
      <c r="N1267" s="54"/>
      <c r="O1267" s="4"/>
      <c r="P1267" s="60"/>
      <c r="Q1267" s="54"/>
      <c r="R1267" s="54"/>
      <c r="S1267" s="57"/>
      <c r="T1267" s="57"/>
      <c r="U1267" s="57"/>
      <c r="V1267" s="57"/>
      <c r="W1267" s="57"/>
      <c r="X1267" s="57"/>
      <c r="Y1267" s="57"/>
      <c r="Z1267" s="57"/>
      <c r="AA1267" s="57"/>
      <c r="AB1267" s="62"/>
      <c r="AC1267" s="57"/>
      <c r="AD1267" s="57"/>
      <c r="AE1267" s="57"/>
      <c r="AF1267" s="57"/>
      <c r="AG1267" s="57"/>
      <c r="AH1267" s="57"/>
      <c r="AI1267" s="6"/>
      <c r="AJ1267" s="6"/>
      <c r="AK1267" s="6"/>
      <c r="AL1267" s="6"/>
      <c r="AM1267" s="6"/>
      <c r="AN1267" s="6"/>
      <c r="AO1267" s="6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  <c r="IW1267" s="8"/>
      <c r="IX1267" s="8"/>
      <c r="IY1267" s="8"/>
      <c r="IZ1267" s="8"/>
      <c r="JA1267" s="8"/>
      <c r="JB1267" s="8"/>
      <c r="JC1267" s="8"/>
      <c r="JD1267" s="8"/>
      <c r="JE1267" s="8"/>
      <c r="JF1267" s="8"/>
      <c r="JG1267" s="8"/>
      <c r="JH1267" s="8"/>
      <c r="JI1267" s="8"/>
      <c r="JJ1267" s="8"/>
      <c r="JK1267" s="8"/>
      <c r="JL1267" s="8"/>
      <c r="JM1267" s="8"/>
      <c r="JN1267" s="8"/>
      <c r="JO1267" s="8"/>
      <c r="JP1267" s="8"/>
      <c r="JQ1267" s="8"/>
      <c r="JR1267" s="8"/>
      <c r="JS1267" s="8"/>
      <c r="JT1267" s="8"/>
      <c r="JU1267" s="8"/>
      <c r="JV1267" s="8"/>
      <c r="JW1267" s="8"/>
      <c r="JX1267" s="8"/>
      <c r="JY1267" s="8"/>
      <c r="JZ1267" s="8"/>
      <c r="KA1267" s="8"/>
      <c r="KB1267" s="8"/>
      <c r="KC1267" s="8"/>
      <c r="KD1267" s="8"/>
      <c r="KE1267" s="8"/>
      <c r="KF1267" s="8"/>
      <c r="KG1267" s="8"/>
      <c r="KH1267" s="8"/>
      <c r="KI1267" s="8"/>
      <c r="KJ1267" s="8"/>
      <c r="KK1267" s="8"/>
      <c r="KL1267" s="8"/>
      <c r="KM1267" s="8"/>
      <c r="KN1267" s="8"/>
      <c r="KO1267" s="8"/>
      <c r="KP1267" s="8"/>
      <c r="KQ1267" s="8"/>
      <c r="KR1267" s="8"/>
      <c r="KS1267" s="8"/>
      <c r="KT1267" s="8"/>
      <c r="KU1267" s="8"/>
      <c r="KV1267" s="8"/>
      <c r="KW1267" s="8"/>
      <c r="KX1267" s="8"/>
      <c r="KY1267" s="8"/>
      <c r="KZ1267" s="8"/>
      <c r="LA1267" s="8"/>
      <c r="LB1267" s="8"/>
      <c r="LC1267" s="8"/>
      <c r="LD1267" s="8"/>
      <c r="LE1267" s="8"/>
      <c r="LF1267" s="8"/>
      <c r="LG1267" s="8"/>
      <c r="LH1267" s="8"/>
      <c r="LI1267" s="8"/>
      <c r="LJ1267" s="8"/>
      <c r="LK1267" s="8"/>
      <c r="LL1267" s="8"/>
      <c r="LM1267" s="8"/>
      <c r="LN1267" s="8"/>
      <c r="LO1267" s="8"/>
      <c r="LP1267" s="8"/>
      <c r="LQ1267" s="8"/>
      <c r="LR1267" s="8"/>
      <c r="LS1267" s="8"/>
      <c r="LT1267" s="8"/>
      <c r="LU1267" s="8"/>
      <c r="LV1267" s="8"/>
      <c r="LW1267" s="8"/>
      <c r="LX1267" s="8"/>
      <c r="LY1267" s="8"/>
      <c r="LZ1267" s="8"/>
      <c r="MA1267" s="8"/>
      <c r="MB1267" s="8"/>
      <c r="MC1267" s="8"/>
      <c r="MD1267" s="8"/>
      <c r="ME1267" s="8"/>
      <c r="MF1267" s="8"/>
      <c r="MG1267" s="8"/>
      <c r="MH1267" s="8"/>
      <c r="MI1267" s="8"/>
      <c r="MJ1267" s="8"/>
      <c r="MK1267" s="8"/>
      <c r="ML1267" s="8"/>
      <c r="MM1267" s="8"/>
      <c r="MN1267" s="8"/>
      <c r="MO1267" s="8"/>
      <c r="MP1267" s="8"/>
      <c r="MQ1267" s="8"/>
      <c r="MR1267" s="8"/>
      <c r="MS1267" s="8"/>
      <c r="MT1267" s="8"/>
      <c r="MU1267" s="8"/>
      <c r="MV1267" s="8"/>
      <c r="MW1267" s="8"/>
      <c r="MX1267" s="8"/>
      <c r="MY1267" s="8"/>
      <c r="MZ1267" s="8"/>
      <c r="NA1267" s="8"/>
      <c r="NB1267" s="8"/>
      <c r="NC1267" s="8"/>
      <c r="ND1267" s="8"/>
      <c r="NE1267" s="8"/>
      <c r="NF1267" s="8"/>
      <c r="NG1267" s="8"/>
      <c r="NH1267" s="8"/>
      <c r="NI1267" s="8"/>
      <c r="NJ1267" s="8"/>
      <c r="NK1267" s="8"/>
      <c r="NL1267" s="8"/>
      <c r="NM1267" s="8"/>
      <c r="NN1267" s="8"/>
      <c r="NO1267" s="8"/>
      <c r="NP1267" s="8"/>
      <c r="NQ1267" s="8"/>
      <c r="NR1267" s="8"/>
      <c r="NS1267" s="8"/>
      <c r="NT1267" s="8"/>
      <c r="NU1267" s="8"/>
      <c r="NV1267" s="8"/>
      <c r="NW1267" s="8"/>
      <c r="NX1267" s="8"/>
      <c r="NY1267" s="8"/>
      <c r="NZ1267" s="8"/>
      <c r="OA1267" s="8"/>
      <c r="OB1267" s="8"/>
      <c r="OC1267" s="8"/>
      <c r="OD1267" s="8"/>
      <c r="OE1267" s="8"/>
      <c r="OF1267" s="8"/>
      <c r="OG1267" s="8"/>
      <c r="OH1267" s="8"/>
      <c r="OI1267" s="8"/>
      <c r="OJ1267" s="8"/>
      <c r="OK1267" s="8"/>
      <c r="OL1267" s="8"/>
      <c r="OM1267" s="8"/>
      <c r="ON1267" s="8"/>
      <c r="OO1267" s="8"/>
      <c r="OP1267" s="8"/>
      <c r="OQ1267" s="8"/>
      <c r="OR1267" s="8"/>
      <c r="OS1267" s="8"/>
      <c r="OT1267" s="8"/>
      <c r="OU1267" s="8"/>
      <c r="OV1267" s="8"/>
      <c r="OW1267" s="8"/>
      <c r="OX1267" s="8"/>
      <c r="OY1267" s="8"/>
      <c r="OZ1267" s="8"/>
      <c r="PA1267" s="8"/>
      <c r="PB1267" s="8"/>
      <c r="PC1267" s="8"/>
      <c r="PD1267" s="8"/>
      <c r="PE1267" s="8"/>
      <c r="PF1267" s="8"/>
      <c r="PG1267" s="8"/>
      <c r="PH1267" s="8"/>
      <c r="PI1267" s="8"/>
      <c r="PJ1267" s="8"/>
      <c r="PK1267" s="8"/>
      <c r="PL1267" s="8"/>
      <c r="PM1267" s="8"/>
      <c r="PN1267" s="8"/>
      <c r="PO1267" s="8"/>
      <c r="PP1267" s="8"/>
      <c r="PQ1267" s="8"/>
      <c r="PR1267" s="8"/>
      <c r="PS1267" s="8"/>
      <c r="PT1267" s="8"/>
      <c r="PU1267" s="8"/>
      <c r="PV1267" s="8"/>
      <c r="PW1267" s="8"/>
      <c r="PX1267" s="8"/>
      <c r="PY1267" s="8"/>
      <c r="PZ1267" s="8"/>
      <c r="QA1267" s="8"/>
      <c r="QB1267" s="8"/>
      <c r="QC1267" s="8"/>
      <c r="QD1267" s="8"/>
      <c r="QE1267" s="8"/>
      <c r="QF1267" s="8"/>
      <c r="QG1267" s="8"/>
      <c r="QH1267" s="8"/>
      <c r="QI1267" s="8"/>
      <c r="QJ1267" s="8"/>
      <c r="QK1267" s="8"/>
      <c r="QL1267" s="8"/>
      <c r="QM1267" s="8"/>
      <c r="QN1267" s="8"/>
      <c r="QO1267" s="8"/>
      <c r="QP1267" s="8"/>
      <c r="QQ1267" s="8"/>
      <c r="QR1267" s="8"/>
      <c r="QS1267" s="8"/>
      <c r="QT1267" s="8"/>
      <c r="QU1267" s="8"/>
      <c r="QV1267" s="8"/>
      <c r="QW1267" s="8"/>
      <c r="QX1267" s="8"/>
      <c r="QY1267" s="8"/>
      <c r="QZ1267" s="8"/>
      <c r="RA1267" s="8"/>
      <c r="RB1267" s="8"/>
      <c r="RC1267" s="8"/>
      <c r="RD1267" s="8"/>
      <c r="RE1267" s="8"/>
      <c r="RF1267" s="8"/>
      <c r="RG1267" s="8"/>
      <c r="RH1267" s="8"/>
      <c r="RI1267" s="8"/>
      <c r="RJ1267" s="8"/>
      <c r="RK1267" s="8"/>
      <c r="RL1267" s="8"/>
      <c r="RM1267" s="8"/>
      <c r="RN1267" s="8"/>
      <c r="RO1267" s="8"/>
      <c r="RP1267" s="8"/>
      <c r="RQ1267" s="8"/>
      <c r="RR1267" s="8"/>
      <c r="RS1267" s="8"/>
      <c r="RT1267" s="8"/>
      <c r="RU1267" s="8"/>
      <c r="RV1267" s="8"/>
      <c r="RW1267" s="8"/>
      <c r="RX1267" s="8"/>
      <c r="RY1267" s="8"/>
      <c r="RZ1267" s="8"/>
      <c r="SA1267" s="8"/>
      <c r="SB1267" s="8"/>
      <c r="SC1267" s="8"/>
      <c r="SD1267" s="8"/>
      <c r="SE1267" s="8"/>
      <c r="SF1267" s="8"/>
      <c r="SG1267" s="8"/>
      <c r="SH1267" s="8"/>
      <c r="SI1267" s="8"/>
      <c r="SJ1267" s="8"/>
      <c r="SK1267" s="8"/>
      <c r="SL1267" s="8"/>
      <c r="SM1267" s="8"/>
      <c r="SN1267" s="8"/>
      <c r="SO1267" s="8"/>
      <c r="SP1267" s="8"/>
      <c r="SQ1267" s="8"/>
      <c r="SR1267" s="8"/>
      <c r="SS1267" s="8"/>
      <c r="ST1267" s="8"/>
      <c r="SU1267" s="8"/>
      <c r="SV1267" s="8"/>
      <c r="SW1267" s="8"/>
      <c r="SX1267" s="8"/>
      <c r="SY1267" s="8"/>
      <c r="SZ1267" s="8"/>
      <c r="TA1267" s="8"/>
      <c r="TB1267" s="8"/>
      <c r="TC1267" s="8"/>
      <c r="TD1267" s="8"/>
      <c r="TE1267" s="8"/>
      <c r="TF1267" s="8"/>
      <c r="TG1267" s="8"/>
      <c r="TH1267" s="8"/>
      <c r="TI1267" s="8"/>
      <c r="TJ1267" s="8"/>
      <c r="TK1267" s="8"/>
      <c r="TL1267" s="8"/>
      <c r="TM1267" s="8"/>
      <c r="TN1267" s="8"/>
      <c r="TO1267" s="8"/>
      <c r="TP1267" s="8"/>
      <c r="TQ1267" s="8"/>
      <c r="TR1267" s="8"/>
      <c r="TS1267" s="8"/>
      <c r="TT1267" s="8"/>
      <c r="TU1267" s="8"/>
      <c r="TV1267" s="8"/>
      <c r="TW1267" s="8"/>
      <c r="TX1267" s="8"/>
      <c r="TY1267" s="8"/>
      <c r="TZ1267" s="8"/>
      <c r="UA1267" s="8"/>
      <c r="UB1267" s="8"/>
      <c r="UC1267" s="8"/>
      <c r="UD1267" s="8"/>
      <c r="UE1267" s="8"/>
      <c r="UF1267" s="8"/>
      <c r="UG1267" s="8"/>
      <c r="UH1267" s="8"/>
      <c r="UI1267" s="8"/>
      <c r="UJ1267" s="8"/>
      <c r="UK1267" s="8"/>
      <c r="UL1267" s="8"/>
      <c r="UM1267" s="8"/>
      <c r="UN1267" s="8"/>
      <c r="UO1267" s="8"/>
      <c r="UP1267" s="8"/>
      <c r="UQ1267" s="8"/>
      <c r="UR1267" s="8"/>
      <c r="US1267" s="8"/>
      <c r="UT1267" s="8"/>
      <c r="UU1267" s="8"/>
      <c r="UV1267" s="8"/>
      <c r="UW1267" s="8"/>
      <c r="UX1267" s="8"/>
      <c r="UY1267" s="8"/>
      <c r="UZ1267" s="8"/>
      <c r="VA1267" s="8"/>
      <c r="VB1267" s="8"/>
      <c r="VC1267" s="8"/>
      <c r="VD1267" s="8"/>
      <c r="VE1267" s="8"/>
      <c r="VF1267" s="8"/>
    </row>
    <row r="1268" spans="1:578" s="77" customFormat="1" ht="15">
      <c r="A1268" s="52"/>
      <c r="B1268" s="54"/>
      <c r="C1268" s="54"/>
      <c r="D1268" s="54"/>
      <c r="E1268" s="54"/>
      <c r="F1268" s="54"/>
      <c r="G1268" s="55"/>
      <c r="H1268" s="54"/>
      <c r="I1268" s="56"/>
      <c r="J1268" s="76"/>
      <c r="K1268" s="76"/>
      <c r="L1268" s="54"/>
      <c r="M1268" s="54"/>
      <c r="N1268" s="54"/>
      <c r="O1268" s="4"/>
      <c r="P1268" s="60"/>
      <c r="Q1268" s="54"/>
      <c r="R1268" s="54"/>
      <c r="S1268" s="57"/>
      <c r="T1268" s="57"/>
      <c r="U1268" s="57"/>
      <c r="V1268" s="57"/>
      <c r="W1268" s="57"/>
      <c r="X1268" s="57"/>
      <c r="Y1268" s="57"/>
      <c r="Z1268" s="57"/>
      <c r="AA1268" s="57"/>
      <c r="AB1268" s="62"/>
      <c r="AC1268" s="57"/>
      <c r="AD1268" s="57"/>
      <c r="AE1268" s="57"/>
      <c r="AF1268" s="57"/>
      <c r="AG1268" s="57"/>
      <c r="AH1268" s="57"/>
      <c r="AI1268" s="6"/>
      <c r="AJ1268" s="6"/>
      <c r="AK1268" s="6"/>
      <c r="AL1268" s="6"/>
      <c r="AM1268" s="6"/>
      <c r="AN1268" s="6"/>
      <c r="AO1268" s="6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  <c r="IW1268" s="8"/>
      <c r="IX1268" s="8"/>
      <c r="IY1268" s="8"/>
      <c r="IZ1268" s="8"/>
      <c r="JA1268" s="8"/>
      <c r="JB1268" s="8"/>
      <c r="JC1268" s="8"/>
      <c r="JD1268" s="8"/>
      <c r="JE1268" s="8"/>
      <c r="JF1268" s="8"/>
      <c r="JG1268" s="8"/>
      <c r="JH1268" s="8"/>
      <c r="JI1268" s="8"/>
      <c r="JJ1268" s="8"/>
      <c r="JK1268" s="8"/>
      <c r="JL1268" s="8"/>
      <c r="JM1268" s="8"/>
      <c r="JN1268" s="8"/>
      <c r="JO1268" s="8"/>
      <c r="JP1268" s="8"/>
      <c r="JQ1268" s="8"/>
      <c r="JR1268" s="8"/>
      <c r="JS1268" s="8"/>
      <c r="JT1268" s="8"/>
      <c r="JU1268" s="8"/>
      <c r="JV1268" s="8"/>
      <c r="JW1268" s="8"/>
      <c r="JX1268" s="8"/>
      <c r="JY1268" s="8"/>
      <c r="JZ1268" s="8"/>
      <c r="KA1268" s="8"/>
      <c r="KB1268" s="8"/>
      <c r="KC1268" s="8"/>
      <c r="KD1268" s="8"/>
      <c r="KE1268" s="8"/>
      <c r="KF1268" s="8"/>
      <c r="KG1268" s="8"/>
      <c r="KH1268" s="8"/>
      <c r="KI1268" s="8"/>
      <c r="KJ1268" s="8"/>
      <c r="KK1268" s="8"/>
      <c r="KL1268" s="8"/>
      <c r="KM1268" s="8"/>
      <c r="KN1268" s="8"/>
      <c r="KO1268" s="8"/>
      <c r="KP1268" s="8"/>
      <c r="KQ1268" s="8"/>
      <c r="KR1268" s="8"/>
      <c r="KS1268" s="8"/>
      <c r="KT1268" s="8"/>
      <c r="KU1268" s="8"/>
      <c r="KV1268" s="8"/>
      <c r="KW1268" s="8"/>
      <c r="KX1268" s="8"/>
      <c r="KY1268" s="8"/>
      <c r="KZ1268" s="8"/>
      <c r="LA1268" s="8"/>
      <c r="LB1268" s="8"/>
      <c r="LC1268" s="8"/>
      <c r="LD1268" s="8"/>
      <c r="LE1268" s="8"/>
      <c r="LF1268" s="8"/>
      <c r="LG1268" s="8"/>
      <c r="LH1268" s="8"/>
      <c r="LI1268" s="8"/>
      <c r="LJ1268" s="8"/>
      <c r="LK1268" s="8"/>
      <c r="LL1268" s="8"/>
      <c r="LM1268" s="8"/>
      <c r="LN1268" s="8"/>
      <c r="LO1268" s="8"/>
      <c r="LP1268" s="8"/>
      <c r="LQ1268" s="8"/>
      <c r="LR1268" s="8"/>
      <c r="LS1268" s="8"/>
      <c r="LT1268" s="8"/>
      <c r="LU1268" s="8"/>
      <c r="LV1268" s="8"/>
      <c r="LW1268" s="8"/>
      <c r="LX1268" s="8"/>
      <c r="LY1268" s="8"/>
      <c r="LZ1268" s="8"/>
      <c r="MA1268" s="8"/>
      <c r="MB1268" s="8"/>
      <c r="MC1268" s="8"/>
      <c r="MD1268" s="8"/>
      <c r="ME1268" s="8"/>
      <c r="MF1268" s="8"/>
      <c r="MG1268" s="8"/>
      <c r="MH1268" s="8"/>
      <c r="MI1268" s="8"/>
      <c r="MJ1268" s="8"/>
      <c r="MK1268" s="8"/>
      <c r="ML1268" s="8"/>
      <c r="MM1268" s="8"/>
      <c r="MN1268" s="8"/>
      <c r="MO1268" s="8"/>
      <c r="MP1268" s="8"/>
      <c r="MQ1268" s="8"/>
      <c r="MR1268" s="8"/>
      <c r="MS1268" s="8"/>
      <c r="MT1268" s="8"/>
      <c r="MU1268" s="8"/>
      <c r="MV1268" s="8"/>
      <c r="MW1268" s="8"/>
      <c r="MX1268" s="8"/>
      <c r="MY1268" s="8"/>
      <c r="MZ1268" s="8"/>
      <c r="NA1268" s="8"/>
      <c r="NB1268" s="8"/>
      <c r="NC1268" s="8"/>
      <c r="ND1268" s="8"/>
      <c r="NE1268" s="8"/>
      <c r="NF1268" s="8"/>
      <c r="NG1268" s="8"/>
      <c r="NH1268" s="8"/>
      <c r="NI1268" s="8"/>
      <c r="NJ1268" s="8"/>
      <c r="NK1268" s="8"/>
      <c r="NL1268" s="8"/>
      <c r="NM1268" s="8"/>
      <c r="NN1268" s="8"/>
      <c r="NO1268" s="8"/>
      <c r="NP1268" s="8"/>
      <c r="NQ1268" s="8"/>
      <c r="NR1268" s="8"/>
      <c r="NS1268" s="8"/>
      <c r="NT1268" s="8"/>
      <c r="NU1268" s="8"/>
      <c r="NV1268" s="8"/>
      <c r="NW1268" s="8"/>
      <c r="NX1268" s="8"/>
      <c r="NY1268" s="8"/>
      <c r="NZ1268" s="8"/>
      <c r="OA1268" s="8"/>
      <c r="OB1268" s="8"/>
      <c r="OC1268" s="8"/>
      <c r="OD1268" s="8"/>
      <c r="OE1268" s="8"/>
      <c r="OF1268" s="8"/>
      <c r="OG1268" s="8"/>
      <c r="OH1268" s="8"/>
      <c r="OI1268" s="8"/>
      <c r="OJ1268" s="8"/>
      <c r="OK1268" s="8"/>
      <c r="OL1268" s="8"/>
      <c r="OM1268" s="8"/>
      <c r="ON1268" s="8"/>
      <c r="OO1268" s="8"/>
      <c r="OP1268" s="8"/>
      <c r="OQ1268" s="8"/>
      <c r="OR1268" s="8"/>
      <c r="OS1268" s="8"/>
      <c r="OT1268" s="8"/>
      <c r="OU1268" s="8"/>
      <c r="OV1268" s="8"/>
      <c r="OW1268" s="8"/>
      <c r="OX1268" s="8"/>
      <c r="OY1268" s="8"/>
      <c r="OZ1268" s="8"/>
      <c r="PA1268" s="8"/>
      <c r="PB1268" s="8"/>
      <c r="PC1268" s="8"/>
      <c r="PD1268" s="8"/>
      <c r="PE1268" s="8"/>
      <c r="PF1268" s="8"/>
      <c r="PG1268" s="8"/>
      <c r="PH1268" s="8"/>
      <c r="PI1268" s="8"/>
      <c r="PJ1268" s="8"/>
      <c r="PK1268" s="8"/>
      <c r="PL1268" s="8"/>
      <c r="PM1268" s="8"/>
      <c r="PN1268" s="8"/>
      <c r="PO1268" s="8"/>
      <c r="PP1268" s="8"/>
      <c r="PQ1268" s="8"/>
      <c r="PR1268" s="8"/>
      <c r="PS1268" s="8"/>
      <c r="PT1268" s="8"/>
      <c r="PU1268" s="8"/>
      <c r="PV1268" s="8"/>
      <c r="PW1268" s="8"/>
      <c r="PX1268" s="8"/>
      <c r="PY1268" s="8"/>
      <c r="PZ1268" s="8"/>
      <c r="QA1268" s="8"/>
      <c r="QB1268" s="8"/>
      <c r="QC1268" s="8"/>
      <c r="QD1268" s="8"/>
      <c r="QE1268" s="8"/>
      <c r="QF1268" s="8"/>
      <c r="QG1268" s="8"/>
      <c r="QH1268" s="8"/>
      <c r="QI1268" s="8"/>
      <c r="QJ1268" s="8"/>
      <c r="QK1268" s="8"/>
      <c r="QL1268" s="8"/>
      <c r="QM1268" s="8"/>
      <c r="QN1268" s="8"/>
      <c r="QO1268" s="8"/>
      <c r="QP1268" s="8"/>
      <c r="QQ1268" s="8"/>
      <c r="QR1268" s="8"/>
      <c r="QS1268" s="8"/>
      <c r="QT1268" s="8"/>
      <c r="QU1268" s="8"/>
      <c r="QV1268" s="8"/>
      <c r="QW1268" s="8"/>
      <c r="QX1268" s="8"/>
      <c r="QY1268" s="8"/>
      <c r="QZ1268" s="8"/>
      <c r="RA1268" s="8"/>
      <c r="RB1268" s="8"/>
      <c r="RC1268" s="8"/>
      <c r="RD1268" s="8"/>
      <c r="RE1268" s="8"/>
      <c r="RF1268" s="8"/>
      <c r="RG1268" s="8"/>
      <c r="RH1268" s="8"/>
      <c r="RI1268" s="8"/>
      <c r="RJ1268" s="8"/>
      <c r="RK1268" s="8"/>
      <c r="RL1268" s="8"/>
      <c r="RM1268" s="8"/>
      <c r="RN1268" s="8"/>
      <c r="RO1268" s="8"/>
      <c r="RP1268" s="8"/>
      <c r="RQ1268" s="8"/>
      <c r="RR1268" s="8"/>
      <c r="RS1268" s="8"/>
      <c r="RT1268" s="8"/>
      <c r="RU1268" s="8"/>
      <c r="RV1268" s="8"/>
      <c r="RW1268" s="8"/>
      <c r="RX1268" s="8"/>
      <c r="RY1268" s="8"/>
      <c r="RZ1268" s="8"/>
      <c r="SA1268" s="8"/>
      <c r="SB1268" s="8"/>
      <c r="SC1268" s="8"/>
      <c r="SD1268" s="8"/>
      <c r="SE1268" s="8"/>
      <c r="SF1268" s="8"/>
      <c r="SG1268" s="8"/>
      <c r="SH1268" s="8"/>
      <c r="SI1268" s="8"/>
      <c r="SJ1268" s="8"/>
      <c r="SK1268" s="8"/>
      <c r="SL1268" s="8"/>
      <c r="SM1268" s="8"/>
      <c r="SN1268" s="8"/>
      <c r="SO1268" s="8"/>
      <c r="SP1268" s="8"/>
      <c r="SQ1268" s="8"/>
      <c r="SR1268" s="8"/>
      <c r="SS1268" s="8"/>
      <c r="ST1268" s="8"/>
      <c r="SU1268" s="8"/>
      <c r="SV1268" s="8"/>
      <c r="SW1268" s="8"/>
      <c r="SX1268" s="8"/>
      <c r="SY1268" s="8"/>
      <c r="SZ1268" s="8"/>
      <c r="TA1268" s="8"/>
      <c r="TB1268" s="8"/>
      <c r="TC1268" s="8"/>
      <c r="TD1268" s="8"/>
      <c r="TE1268" s="8"/>
      <c r="TF1268" s="8"/>
      <c r="TG1268" s="8"/>
      <c r="TH1268" s="8"/>
      <c r="TI1268" s="8"/>
      <c r="TJ1268" s="8"/>
      <c r="TK1268" s="8"/>
      <c r="TL1268" s="8"/>
      <c r="TM1268" s="8"/>
      <c r="TN1268" s="8"/>
      <c r="TO1268" s="8"/>
      <c r="TP1268" s="8"/>
      <c r="TQ1268" s="8"/>
      <c r="TR1268" s="8"/>
      <c r="TS1268" s="8"/>
      <c r="TT1268" s="8"/>
      <c r="TU1268" s="8"/>
      <c r="TV1268" s="8"/>
      <c r="TW1268" s="8"/>
      <c r="TX1268" s="8"/>
      <c r="TY1268" s="8"/>
      <c r="TZ1268" s="8"/>
      <c r="UA1268" s="8"/>
      <c r="UB1268" s="8"/>
      <c r="UC1268" s="8"/>
      <c r="UD1268" s="8"/>
      <c r="UE1268" s="8"/>
      <c r="UF1268" s="8"/>
      <c r="UG1268" s="8"/>
      <c r="UH1268" s="8"/>
      <c r="UI1268" s="8"/>
      <c r="UJ1268" s="8"/>
      <c r="UK1268" s="8"/>
      <c r="UL1268" s="8"/>
      <c r="UM1268" s="8"/>
      <c r="UN1268" s="8"/>
      <c r="UO1268" s="8"/>
      <c r="UP1268" s="8"/>
      <c r="UQ1268" s="8"/>
      <c r="UR1268" s="8"/>
      <c r="US1268" s="8"/>
      <c r="UT1268" s="8"/>
      <c r="UU1268" s="8"/>
      <c r="UV1268" s="8"/>
      <c r="UW1268" s="8"/>
      <c r="UX1268" s="8"/>
      <c r="UY1268" s="8"/>
      <c r="UZ1268" s="8"/>
      <c r="VA1268" s="8"/>
      <c r="VB1268" s="8"/>
      <c r="VC1268" s="8"/>
      <c r="VD1268" s="8"/>
      <c r="VE1268" s="8"/>
      <c r="VF1268" s="8"/>
    </row>
    <row r="1269" spans="1:578" s="77" customFormat="1" ht="15">
      <c r="A1269" s="52"/>
      <c r="B1269" s="54"/>
      <c r="C1269" s="54"/>
      <c r="D1269" s="54"/>
      <c r="E1269" s="54"/>
      <c r="F1269" s="54"/>
      <c r="G1269" s="55"/>
      <c r="H1269" s="54"/>
      <c r="I1269" s="56"/>
      <c r="J1269" s="76"/>
      <c r="K1269" s="76"/>
      <c r="L1269" s="54"/>
      <c r="M1269" s="54"/>
      <c r="N1269" s="54"/>
      <c r="O1269" s="4"/>
      <c r="P1269" s="60"/>
      <c r="Q1269" s="54"/>
      <c r="R1269" s="54"/>
      <c r="S1269" s="57"/>
      <c r="T1269" s="57"/>
      <c r="U1269" s="57"/>
      <c r="V1269" s="57"/>
      <c r="W1269" s="57"/>
      <c r="X1269" s="57"/>
      <c r="Y1269" s="57"/>
      <c r="Z1269" s="57"/>
      <c r="AA1269" s="57"/>
      <c r="AB1269" s="62"/>
      <c r="AC1269" s="57"/>
      <c r="AD1269" s="57"/>
      <c r="AE1269" s="57"/>
      <c r="AF1269" s="57"/>
      <c r="AG1269" s="57"/>
      <c r="AH1269" s="57"/>
      <c r="AI1269" s="6"/>
      <c r="AJ1269" s="6"/>
      <c r="AK1269" s="6"/>
      <c r="AL1269" s="6"/>
      <c r="AM1269" s="6"/>
      <c r="AN1269" s="6"/>
      <c r="AO1269" s="6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  <c r="IW1269" s="8"/>
      <c r="IX1269" s="8"/>
      <c r="IY1269" s="8"/>
      <c r="IZ1269" s="8"/>
      <c r="JA1269" s="8"/>
      <c r="JB1269" s="8"/>
      <c r="JC1269" s="8"/>
      <c r="JD1269" s="8"/>
      <c r="JE1269" s="8"/>
      <c r="JF1269" s="8"/>
      <c r="JG1269" s="8"/>
      <c r="JH1269" s="8"/>
      <c r="JI1269" s="8"/>
      <c r="JJ1269" s="8"/>
      <c r="JK1269" s="8"/>
      <c r="JL1269" s="8"/>
      <c r="JM1269" s="8"/>
      <c r="JN1269" s="8"/>
      <c r="JO1269" s="8"/>
      <c r="JP1269" s="8"/>
      <c r="JQ1269" s="8"/>
      <c r="JR1269" s="8"/>
      <c r="JS1269" s="8"/>
      <c r="JT1269" s="8"/>
      <c r="JU1269" s="8"/>
      <c r="JV1269" s="8"/>
      <c r="JW1269" s="8"/>
      <c r="JX1269" s="8"/>
      <c r="JY1269" s="8"/>
      <c r="JZ1269" s="8"/>
      <c r="KA1269" s="8"/>
      <c r="KB1269" s="8"/>
      <c r="KC1269" s="8"/>
      <c r="KD1269" s="8"/>
      <c r="KE1269" s="8"/>
      <c r="KF1269" s="8"/>
      <c r="KG1269" s="8"/>
      <c r="KH1269" s="8"/>
      <c r="KI1269" s="8"/>
      <c r="KJ1269" s="8"/>
      <c r="KK1269" s="8"/>
      <c r="KL1269" s="8"/>
      <c r="KM1269" s="8"/>
      <c r="KN1269" s="8"/>
      <c r="KO1269" s="8"/>
      <c r="KP1269" s="8"/>
      <c r="KQ1269" s="8"/>
      <c r="KR1269" s="8"/>
      <c r="KS1269" s="8"/>
      <c r="KT1269" s="8"/>
      <c r="KU1269" s="8"/>
      <c r="KV1269" s="8"/>
      <c r="KW1269" s="8"/>
      <c r="KX1269" s="8"/>
      <c r="KY1269" s="8"/>
      <c r="KZ1269" s="8"/>
      <c r="LA1269" s="8"/>
      <c r="LB1269" s="8"/>
      <c r="LC1269" s="8"/>
      <c r="LD1269" s="8"/>
      <c r="LE1269" s="8"/>
      <c r="LF1269" s="8"/>
      <c r="LG1269" s="8"/>
      <c r="LH1269" s="8"/>
      <c r="LI1269" s="8"/>
      <c r="LJ1269" s="8"/>
      <c r="LK1269" s="8"/>
      <c r="LL1269" s="8"/>
      <c r="LM1269" s="8"/>
      <c r="LN1269" s="8"/>
      <c r="LO1269" s="8"/>
      <c r="LP1269" s="8"/>
      <c r="LQ1269" s="8"/>
      <c r="LR1269" s="8"/>
      <c r="LS1269" s="8"/>
      <c r="LT1269" s="8"/>
      <c r="LU1269" s="8"/>
      <c r="LV1269" s="8"/>
      <c r="LW1269" s="8"/>
      <c r="LX1269" s="8"/>
      <c r="LY1269" s="8"/>
      <c r="LZ1269" s="8"/>
      <c r="MA1269" s="8"/>
      <c r="MB1269" s="8"/>
      <c r="MC1269" s="8"/>
      <c r="MD1269" s="8"/>
      <c r="ME1269" s="8"/>
      <c r="MF1269" s="8"/>
      <c r="MG1269" s="8"/>
      <c r="MH1269" s="8"/>
      <c r="MI1269" s="8"/>
      <c r="MJ1269" s="8"/>
      <c r="MK1269" s="8"/>
      <c r="ML1269" s="8"/>
      <c r="MM1269" s="8"/>
      <c r="MN1269" s="8"/>
      <c r="MO1269" s="8"/>
      <c r="MP1269" s="8"/>
      <c r="MQ1269" s="8"/>
      <c r="MR1269" s="8"/>
      <c r="MS1269" s="8"/>
      <c r="MT1269" s="8"/>
      <c r="MU1269" s="8"/>
      <c r="MV1269" s="8"/>
      <c r="MW1269" s="8"/>
      <c r="MX1269" s="8"/>
      <c r="MY1269" s="8"/>
      <c r="MZ1269" s="8"/>
      <c r="NA1269" s="8"/>
      <c r="NB1269" s="8"/>
      <c r="NC1269" s="8"/>
      <c r="ND1269" s="8"/>
      <c r="NE1269" s="8"/>
      <c r="NF1269" s="8"/>
      <c r="NG1269" s="8"/>
      <c r="NH1269" s="8"/>
      <c r="NI1269" s="8"/>
      <c r="NJ1269" s="8"/>
      <c r="NK1269" s="8"/>
      <c r="NL1269" s="8"/>
      <c r="NM1269" s="8"/>
      <c r="NN1269" s="8"/>
      <c r="NO1269" s="8"/>
      <c r="NP1269" s="8"/>
      <c r="NQ1269" s="8"/>
      <c r="NR1269" s="8"/>
      <c r="NS1269" s="8"/>
      <c r="NT1269" s="8"/>
      <c r="NU1269" s="8"/>
      <c r="NV1269" s="8"/>
      <c r="NW1269" s="8"/>
      <c r="NX1269" s="8"/>
      <c r="NY1269" s="8"/>
      <c r="NZ1269" s="8"/>
      <c r="OA1269" s="8"/>
      <c r="OB1269" s="8"/>
      <c r="OC1269" s="8"/>
      <c r="OD1269" s="8"/>
      <c r="OE1269" s="8"/>
      <c r="OF1269" s="8"/>
      <c r="OG1269" s="8"/>
      <c r="OH1269" s="8"/>
      <c r="OI1269" s="8"/>
      <c r="OJ1269" s="8"/>
      <c r="OK1269" s="8"/>
      <c r="OL1269" s="8"/>
      <c r="OM1269" s="8"/>
      <c r="ON1269" s="8"/>
      <c r="OO1269" s="8"/>
      <c r="OP1269" s="8"/>
      <c r="OQ1269" s="8"/>
      <c r="OR1269" s="8"/>
      <c r="OS1269" s="8"/>
      <c r="OT1269" s="8"/>
      <c r="OU1269" s="8"/>
      <c r="OV1269" s="8"/>
      <c r="OW1269" s="8"/>
      <c r="OX1269" s="8"/>
      <c r="OY1269" s="8"/>
      <c r="OZ1269" s="8"/>
      <c r="PA1269" s="8"/>
      <c r="PB1269" s="8"/>
      <c r="PC1269" s="8"/>
      <c r="PD1269" s="8"/>
      <c r="PE1269" s="8"/>
      <c r="PF1269" s="8"/>
      <c r="PG1269" s="8"/>
      <c r="PH1269" s="8"/>
      <c r="PI1269" s="8"/>
      <c r="PJ1269" s="8"/>
      <c r="PK1269" s="8"/>
      <c r="PL1269" s="8"/>
      <c r="PM1269" s="8"/>
      <c r="PN1269" s="8"/>
      <c r="PO1269" s="8"/>
      <c r="PP1269" s="8"/>
      <c r="PQ1269" s="8"/>
      <c r="PR1269" s="8"/>
      <c r="PS1269" s="8"/>
      <c r="PT1269" s="8"/>
      <c r="PU1269" s="8"/>
      <c r="PV1269" s="8"/>
      <c r="PW1269" s="8"/>
      <c r="PX1269" s="8"/>
      <c r="PY1269" s="8"/>
      <c r="PZ1269" s="8"/>
      <c r="QA1269" s="8"/>
      <c r="QB1269" s="8"/>
      <c r="QC1269" s="8"/>
      <c r="QD1269" s="8"/>
      <c r="QE1269" s="8"/>
      <c r="QF1269" s="8"/>
      <c r="QG1269" s="8"/>
      <c r="QH1269" s="8"/>
      <c r="QI1269" s="8"/>
      <c r="QJ1269" s="8"/>
      <c r="QK1269" s="8"/>
      <c r="QL1269" s="8"/>
      <c r="QM1269" s="8"/>
      <c r="QN1269" s="8"/>
      <c r="QO1269" s="8"/>
      <c r="QP1269" s="8"/>
      <c r="QQ1269" s="8"/>
      <c r="QR1269" s="8"/>
      <c r="QS1269" s="8"/>
      <c r="QT1269" s="8"/>
      <c r="QU1269" s="8"/>
      <c r="QV1269" s="8"/>
      <c r="QW1269" s="8"/>
      <c r="QX1269" s="8"/>
      <c r="QY1269" s="8"/>
      <c r="QZ1269" s="8"/>
      <c r="RA1269" s="8"/>
      <c r="RB1269" s="8"/>
      <c r="RC1269" s="8"/>
      <c r="RD1269" s="8"/>
      <c r="RE1269" s="8"/>
      <c r="RF1269" s="8"/>
      <c r="RG1269" s="8"/>
      <c r="RH1269" s="8"/>
      <c r="RI1269" s="8"/>
      <c r="RJ1269" s="8"/>
      <c r="RK1269" s="8"/>
      <c r="RL1269" s="8"/>
      <c r="RM1269" s="8"/>
      <c r="RN1269" s="8"/>
      <c r="RO1269" s="8"/>
      <c r="RP1269" s="8"/>
      <c r="RQ1269" s="8"/>
      <c r="RR1269" s="8"/>
      <c r="RS1269" s="8"/>
      <c r="RT1269" s="8"/>
      <c r="RU1269" s="8"/>
      <c r="RV1269" s="8"/>
      <c r="RW1269" s="8"/>
      <c r="RX1269" s="8"/>
      <c r="RY1269" s="8"/>
      <c r="RZ1269" s="8"/>
      <c r="SA1269" s="8"/>
      <c r="SB1269" s="8"/>
      <c r="SC1269" s="8"/>
      <c r="SD1269" s="8"/>
      <c r="SE1269" s="8"/>
      <c r="SF1269" s="8"/>
      <c r="SG1269" s="8"/>
      <c r="SH1269" s="8"/>
      <c r="SI1269" s="8"/>
      <c r="SJ1269" s="8"/>
      <c r="SK1269" s="8"/>
      <c r="SL1269" s="8"/>
      <c r="SM1269" s="8"/>
      <c r="SN1269" s="8"/>
      <c r="SO1269" s="8"/>
      <c r="SP1269" s="8"/>
      <c r="SQ1269" s="8"/>
      <c r="SR1269" s="8"/>
      <c r="SS1269" s="8"/>
      <c r="ST1269" s="8"/>
      <c r="SU1269" s="8"/>
      <c r="SV1269" s="8"/>
      <c r="SW1269" s="8"/>
      <c r="SX1269" s="8"/>
      <c r="SY1269" s="8"/>
      <c r="SZ1269" s="8"/>
      <c r="TA1269" s="8"/>
      <c r="TB1269" s="8"/>
      <c r="TC1269" s="8"/>
      <c r="TD1269" s="8"/>
      <c r="TE1269" s="8"/>
      <c r="TF1269" s="8"/>
      <c r="TG1269" s="8"/>
      <c r="TH1269" s="8"/>
      <c r="TI1269" s="8"/>
      <c r="TJ1269" s="8"/>
      <c r="TK1269" s="8"/>
      <c r="TL1269" s="8"/>
      <c r="TM1269" s="8"/>
      <c r="TN1269" s="8"/>
      <c r="TO1269" s="8"/>
      <c r="TP1269" s="8"/>
      <c r="TQ1269" s="8"/>
      <c r="TR1269" s="8"/>
      <c r="TS1269" s="8"/>
      <c r="TT1269" s="8"/>
      <c r="TU1269" s="8"/>
      <c r="TV1269" s="8"/>
      <c r="TW1269" s="8"/>
      <c r="TX1269" s="8"/>
      <c r="TY1269" s="8"/>
      <c r="TZ1269" s="8"/>
      <c r="UA1269" s="8"/>
      <c r="UB1269" s="8"/>
      <c r="UC1269" s="8"/>
      <c r="UD1269" s="8"/>
      <c r="UE1269" s="8"/>
      <c r="UF1269" s="8"/>
      <c r="UG1269" s="8"/>
      <c r="UH1269" s="8"/>
      <c r="UI1269" s="8"/>
      <c r="UJ1269" s="8"/>
      <c r="UK1269" s="8"/>
      <c r="UL1269" s="8"/>
      <c r="UM1269" s="8"/>
      <c r="UN1269" s="8"/>
      <c r="UO1269" s="8"/>
      <c r="UP1269" s="8"/>
      <c r="UQ1269" s="8"/>
      <c r="UR1269" s="8"/>
      <c r="US1269" s="8"/>
      <c r="UT1269" s="8"/>
      <c r="UU1269" s="8"/>
      <c r="UV1269" s="8"/>
      <c r="UW1269" s="8"/>
      <c r="UX1269" s="8"/>
      <c r="UY1269" s="8"/>
      <c r="UZ1269" s="8"/>
      <c r="VA1269" s="8"/>
      <c r="VB1269" s="8"/>
      <c r="VC1269" s="8"/>
      <c r="VD1269" s="8"/>
      <c r="VE1269" s="8"/>
      <c r="VF1269" s="8"/>
    </row>
    <row r="1270" spans="1:578" s="77" customFormat="1" ht="15">
      <c r="A1270" s="52"/>
      <c r="B1270" s="54"/>
      <c r="C1270" s="54"/>
      <c r="D1270" s="54"/>
      <c r="E1270" s="54"/>
      <c r="F1270" s="54"/>
      <c r="G1270" s="55"/>
      <c r="H1270" s="54"/>
      <c r="I1270" s="56"/>
      <c r="J1270" s="76"/>
      <c r="K1270" s="76"/>
      <c r="L1270" s="54"/>
      <c r="M1270" s="54"/>
      <c r="N1270" s="54"/>
      <c r="O1270" s="4"/>
      <c r="P1270" s="60"/>
      <c r="Q1270" s="54"/>
      <c r="R1270" s="54"/>
      <c r="S1270" s="57"/>
      <c r="T1270" s="57"/>
      <c r="U1270" s="57"/>
      <c r="V1270" s="57"/>
      <c r="W1270" s="57"/>
      <c r="X1270" s="57"/>
      <c r="Y1270" s="57"/>
      <c r="Z1270" s="57"/>
      <c r="AA1270" s="57"/>
      <c r="AB1270" s="62"/>
      <c r="AC1270" s="57"/>
      <c r="AD1270" s="57"/>
      <c r="AE1270" s="57"/>
      <c r="AF1270" s="57"/>
      <c r="AG1270" s="57"/>
      <c r="AH1270" s="57"/>
      <c r="AI1270" s="6"/>
      <c r="AJ1270" s="6"/>
      <c r="AK1270" s="6"/>
      <c r="AL1270" s="6"/>
      <c r="AM1270" s="6"/>
      <c r="AN1270" s="6"/>
      <c r="AO1270" s="6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  <c r="IW1270" s="8"/>
      <c r="IX1270" s="8"/>
      <c r="IY1270" s="8"/>
      <c r="IZ1270" s="8"/>
      <c r="JA1270" s="8"/>
      <c r="JB1270" s="8"/>
      <c r="JC1270" s="8"/>
      <c r="JD1270" s="8"/>
      <c r="JE1270" s="8"/>
      <c r="JF1270" s="8"/>
      <c r="JG1270" s="8"/>
      <c r="JH1270" s="8"/>
      <c r="JI1270" s="8"/>
      <c r="JJ1270" s="8"/>
      <c r="JK1270" s="8"/>
      <c r="JL1270" s="8"/>
      <c r="JM1270" s="8"/>
      <c r="JN1270" s="8"/>
      <c r="JO1270" s="8"/>
      <c r="JP1270" s="8"/>
      <c r="JQ1270" s="8"/>
      <c r="JR1270" s="8"/>
      <c r="JS1270" s="8"/>
      <c r="JT1270" s="8"/>
      <c r="JU1270" s="8"/>
      <c r="JV1270" s="8"/>
      <c r="JW1270" s="8"/>
      <c r="JX1270" s="8"/>
      <c r="JY1270" s="8"/>
      <c r="JZ1270" s="8"/>
      <c r="KA1270" s="8"/>
      <c r="KB1270" s="8"/>
      <c r="KC1270" s="8"/>
      <c r="KD1270" s="8"/>
      <c r="KE1270" s="8"/>
      <c r="KF1270" s="8"/>
      <c r="KG1270" s="8"/>
      <c r="KH1270" s="8"/>
      <c r="KI1270" s="8"/>
      <c r="KJ1270" s="8"/>
      <c r="KK1270" s="8"/>
      <c r="KL1270" s="8"/>
      <c r="KM1270" s="8"/>
      <c r="KN1270" s="8"/>
      <c r="KO1270" s="8"/>
      <c r="KP1270" s="8"/>
      <c r="KQ1270" s="8"/>
      <c r="KR1270" s="8"/>
      <c r="KS1270" s="8"/>
      <c r="KT1270" s="8"/>
      <c r="KU1270" s="8"/>
      <c r="KV1270" s="8"/>
      <c r="KW1270" s="8"/>
      <c r="KX1270" s="8"/>
      <c r="KY1270" s="8"/>
      <c r="KZ1270" s="8"/>
      <c r="LA1270" s="8"/>
      <c r="LB1270" s="8"/>
      <c r="LC1270" s="8"/>
      <c r="LD1270" s="8"/>
      <c r="LE1270" s="8"/>
      <c r="LF1270" s="8"/>
      <c r="LG1270" s="8"/>
      <c r="LH1270" s="8"/>
      <c r="LI1270" s="8"/>
      <c r="LJ1270" s="8"/>
      <c r="LK1270" s="8"/>
      <c r="LL1270" s="8"/>
      <c r="LM1270" s="8"/>
      <c r="LN1270" s="8"/>
      <c r="LO1270" s="8"/>
      <c r="LP1270" s="8"/>
      <c r="LQ1270" s="8"/>
      <c r="LR1270" s="8"/>
      <c r="LS1270" s="8"/>
      <c r="LT1270" s="8"/>
      <c r="LU1270" s="8"/>
      <c r="LV1270" s="8"/>
      <c r="LW1270" s="8"/>
      <c r="LX1270" s="8"/>
      <c r="LY1270" s="8"/>
      <c r="LZ1270" s="8"/>
      <c r="MA1270" s="8"/>
      <c r="MB1270" s="8"/>
      <c r="MC1270" s="8"/>
      <c r="MD1270" s="8"/>
      <c r="ME1270" s="8"/>
      <c r="MF1270" s="8"/>
      <c r="MG1270" s="8"/>
      <c r="MH1270" s="8"/>
      <c r="MI1270" s="8"/>
      <c r="MJ1270" s="8"/>
      <c r="MK1270" s="8"/>
      <c r="ML1270" s="8"/>
      <c r="MM1270" s="8"/>
      <c r="MN1270" s="8"/>
      <c r="MO1270" s="8"/>
      <c r="MP1270" s="8"/>
      <c r="MQ1270" s="8"/>
      <c r="MR1270" s="8"/>
      <c r="MS1270" s="8"/>
      <c r="MT1270" s="8"/>
      <c r="MU1270" s="8"/>
      <c r="MV1270" s="8"/>
      <c r="MW1270" s="8"/>
      <c r="MX1270" s="8"/>
      <c r="MY1270" s="8"/>
      <c r="MZ1270" s="8"/>
      <c r="NA1270" s="8"/>
      <c r="NB1270" s="8"/>
      <c r="NC1270" s="8"/>
      <c r="ND1270" s="8"/>
      <c r="NE1270" s="8"/>
      <c r="NF1270" s="8"/>
      <c r="NG1270" s="8"/>
      <c r="NH1270" s="8"/>
      <c r="NI1270" s="8"/>
      <c r="NJ1270" s="8"/>
      <c r="NK1270" s="8"/>
      <c r="NL1270" s="8"/>
      <c r="NM1270" s="8"/>
      <c r="NN1270" s="8"/>
      <c r="NO1270" s="8"/>
      <c r="NP1270" s="8"/>
      <c r="NQ1270" s="8"/>
      <c r="NR1270" s="8"/>
      <c r="NS1270" s="8"/>
      <c r="NT1270" s="8"/>
      <c r="NU1270" s="8"/>
      <c r="NV1270" s="8"/>
      <c r="NW1270" s="8"/>
      <c r="NX1270" s="8"/>
      <c r="NY1270" s="8"/>
      <c r="NZ1270" s="8"/>
      <c r="OA1270" s="8"/>
      <c r="OB1270" s="8"/>
      <c r="OC1270" s="8"/>
      <c r="OD1270" s="8"/>
      <c r="OE1270" s="8"/>
      <c r="OF1270" s="8"/>
      <c r="OG1270" s="8"/>
      <c r="OH1270" s="8"/>
      <c r="OI1270" s="8"/>
      <c r="OJ1270" s="8"/>
      <c r="OK1270" s="8"/>
      <c r="OL1270" s="8"/>
      <c r="OM1270" s="8"/>
      <c r="ON1270" s="8"/>
      <c r="OO1270" s="8"/>
      <c r="OP1270" s="8"/>
      <c r="OQ1270" s="8"/>
      <c r="OR1270" s="8"/>
      <c r="OS1270" s="8"/>
      <c r="OT1270" s="8"/>
      <c r="OU1270" s="8"/>
      <c r="OV1270" s="8"/>
      <c r="OW1270" s="8"/>
      <c r="OX1270" s="8"/>
      <c r="OY1270" s="8"/>
      <c r="OZ1270" s="8"/>
      <c r="PA1270" s="8"/>
      <c r="PB1270" s="8"/>
      <c r="PC1270" s="8"/>
      <c r="PD1270" s="8"/>
      <c r="PE1270" s="8"/>
      <c r="PF1270" s="8"/>
      <c r="PG1270" s="8"/>
      <c r="PH1270" s="8"/>
      <c r="PI1270" s="8"/>
      <c r="PJ1270" s="8"/>
      <c r="PK1270" s="8"/>
      <c r="PL1270" s="8"/>
      <c r="PM1270" s="8"/>
      <c r="PN1270" s="8"/>
      <c r="PO1270" s="8"/>
      <c r="PP1270" s="8"/>
      <c r="PQ1270" s="8"/>
      <c r="PR1270" s="8"/>
      <c r="PS1270" s="8"/>
      <c r="PT1270" s="8"/>
      <c r="PU1270" s="8"/>
      <c r="PV1270" s="8"/>
      <c r="PW1270" s="8"/>
      <c r="PX1270" s="8"/>
      <c r="PY1270" s="8"/>
      <c r="PZ1270" s="8"/>
      <c r="QA1270" s="8"/>
      <c r="QB1270" s="8"/>
      <c r="QC1270" s="8"/>
      <c r="QD1270" s="8"/>
      <c r="QE1270" s="8"/>
      <c r="QF1270" s="8"/>
      <c r="QG1270" s="8"/>
      <c r="QH1270" s="8"/>
      <c r="QI1270" s="8"/>
      <c r="QJ1270" s="8"/>
      <c r="QK1270" s="8"/>
      <c r="QL1270" s="8"/>
      <c r="QM1270" s="8"/>
      <c r="QN1270" s="8"/>
      <c r="QO1270" s="8"/>
      <c r="QP1270" s="8"/>
      <c r="QQ1270" s="8"/>
      <c r="QR1270" s="8"/>
      <c r="QS1270" s="8"/>
      <c r="QT1270" s="8"/>
      <c r="QU1270" s="8"/>
      <c r="QV1270" s="8"/>
      <c r="QW1270" s="8"/>
      <c r="QX1270" s="8"/>
      <c r="QY1270" s="8"/>
      <c r="QZ1270" s="8"/>
      <c r="RA1270" s="8"/>
      <c r="RB1270" s="8"/>
      <c r="RC1270" s="8"/>
      <c r="RD1270" s="8"/>
      <c r="RE1270" s="8"/>
      <c r="RF1270" s="8"/>
      <c r="RG1270" s="8"/>
      <c r="RH1270" s="8"/>
      <c r="RI1270" s="8"/>
      <c r="RJ1270" s="8"/>
      <c r="RK1270" s="8"/>
      <c r="RL1270" s="8"/>
      <c r="RM1270" s="8"/>
      <c r="RN1270" s="8"/>
      <c r="RO1270" s="8"/>
      <c r="RP1270" s="8"/>
      <c r="RQ1270" s="8"/>
      <c r="RR1270" s="8"/>
      <c r="RS1270" s="8"/>
      <c r="RT1270" s="8"/>
      <c r="RU1270" s="8"/>
      <c r="RV1270" s="8"/>
      <c r="RW1270" s="8"/>
      <c r="RX1270" s="8"/>
      <c r="RY1270" s="8"/>
      <c r="RZ1270" s="8"/>
      <c r="SA1270" s="8"/>
      <c r="SB1270" s="8"/>
      <c r="SC1270" s="8"/>
      <c r="SD1270" s="8"/>
      <c r="SE1270" s="8"/>
      <c r="SF1270" s="8"/>
      <c r="SG1270" s="8"/>
      <c r="SH1270" s="8"/>
      <c r="SI1270" s="8"/>
      <c r="SJ1270" s="8"/>
      <c r="SK1270" s="8"/>
      <c r="SL1270" s="8"/>
      <c r="SM1270" s="8"/>
      <c r="SN1270" s="8"/>
      <c r="SO1270" s="8"/>
      <c r="SP1270" s="8"/>
      <c r="SQ1270" s="8"/>
      <c r="SR1270" s="8"/>
      <c r="SS1270" s="8"/>
      <c r="ST1270" s="8"/>
      <c r="SU1270" s="8"/>
      <c r="SV1270" s="8"/>
      <c r="SW1270" s="8"/>
      <c r="SX1270" s="8"/>
      <c r="SY1270" s="8"/>
      <c r="SZ1270" s="8"/>
      <c r="TA1270" s="8"/>
      <c r="TB1270" s="8"/>
      <c r="TC1270" s="8"/>
      <c r="TD1270" s="8"/>
      <c r="TE1270" s="8"/>
      <c r="TF1270" s="8"/>
      <c r="TG1270" s="8"/>
      <c r="TH1270" s="8"/>
      <c r="TI1270" s="8"/>
      <c r="TJ1270" s="8"/>
      <c r="TK1270" s="8"/>
      <c r="TL1270" s="8"/>
      <c r="TM1270" s="8"/>
      <c r="TN1270" s="8"/>
      <c r="TO1270" s="8"/>
      <c r="TP1270" s="8"/>
      <c r="TQ1270" s="8"/>
      <c r="TR1270" s="8"/>
      <c r="TS1270" s="8"/>
      <c r="TT1270" s="8"/>
      <c r="TU1270" s="8"/>
      <c r="TV1270" s="8"/>
      <c r="TW1270" s="8"/>
      <c r="TX1270" s="8"/>
      <c r="TY1270" s="8"/>
      <c r="TZ1270" s="8"/>
      <c r="UA1270" s="8"/>
      <c r="UB1270" s="8"/>
      <c r="UC1270" s="8"/>
      <c r="UD1270" s="8"/>
      <c r="UE1270" s="8"/>
      <c r="UF1270" s="8"/>
      <c r="UG1270" s="8"/>
      <c r="UH1270" s="8"/>
      <c r="UI1270" s="8"/>
      <c r="UJ1270" s="8"/>
      <c r="UK1270" s="8"/>
      <c r="UL1270" s="8"/>
      <c r="UM1270" s="8"/>
      <c r="UN1270" s="8"/>
      <c r="UO1270" s="8"/>
      <c r="UP1270" s="8"/>
      <c r="UQ1270" s="8"/>
      <c r="UR1270" s="8"/>
      <c r="US1270" s="8"/>
      <c r="UT1270" s="8"/>
      <c r="UU1270" s="8"/>
      <c r="UV1270" s="8"/>
      <c r="UW1270" s="8"/>
      <c r="UX1270" s="8"/>
      <c r="UY1270" s="8"/>
      <c r="UZ1270" s="8"/>
      <c r="VA1270" s="8"/>
      <c r="VB1270" s="8"/>
      <c r="VC1270" s="8"/>
      <c r="VD1270" s="8"/>
      <c r="VE1270" s="8"/>
      <c r="VF1270" s="8"/>
    </row>
    <row r="1271" spans="1:578" s="77" customFormat="1" ht="15">
      <c r="A1271" s="52"/>
      <c r="B1271" s="54"/>
      <c r="C1271" s="54"/>
      <c r="D1271" s="54"/>
      <c r="E1271" s="54"/>
      <c r="F1271" s="54"/>
      <c r="G1271" s="55"/>
      <c r="H1271" s="54"/>
      <c r="I1271" s="56"/>
      <c r="J1271" s="76"/>
      <c r="K1271" s="76"/>
      <c r="L1271" s="54"/>
      <c r="M1271" s="54"/>
      <c r="N1271" s="54"/>
      <c r="O1271" s="4"/>
      <c r="P1271" s="60"/>
      <c r="Q1271" s="54"/>
      <c r="R1271" s="54"/>
      <c r="S1271" s="57"/>
      <c r="T1271" s="57"/>
      <c r="U1271" s="57"/>
      <c r="V1271" s="57"/>
      <c r="W1271" s="57"/>
      <c r="X1271" s="57"/>
      <c r="Y1271" s="57"/>
      <c r="Z1271" s="57"/>
      <c r="AA1271" s="57"/>
      <c r="AB1271" s="62"/>
      <c r="AC1271" s="57"/>
      <c r="AD1271" s="57"/>
      <c r="AE1271" s="57"/>
      <c r="AF1271" s="57"/>
      <c r="AG1271" s="57"/>
      <c r="AH1271" s="57"/>
      <c r="AI1271" s="6"/>
      <c r="AJ1271" s="6"/>
      <c r="AK1271" s="6"/>
      <c r="AL1271" s="6"/>
      <c r="AM1271" s="6"/>
      <c r="AN1271" s="6"/>
      <c r="AO1271" s="6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  <c r="IW1271" s="8"/>
      <c r="IX1271" s="8"/>
      <c r="IY1271" s="8"/>
      <c r="IZ1271" s="8"/>
      <c r="JA1271" s="8"/>
      <c r="JB1271" s="8"/>
      <c r="JC1271" s="8"/>
      <c r="JD1271" s="8"/>
      <c r="JE1271" s="8"/>
      <c r="JF1271" s="8"/>
      <c r="JG1271" s="8"/>
      <c r="JH1271" s="8"/>
      <c r="JI1271" s="8"/>
      <c r="JJ1271" s="8"/>
      <c r="JK1271" s="8"/>
      <c r="JL1271" s="8"/>
      <c r="JM1271" s="8"/>
      <c r="JN1271" s="8"/>
      <c r="JO1271" s="8"/>
      <c r="JP1271" s="8"/>
      <c r="JQ1271" s="8"/>
      <c r="JR1271" s="8"/>
      <c r="JS1271" s="8"/>
      <c r="JT1271" s="8"/>
      <c r="JU1271" s="8"/>
      <c r="JV1271" s="8"/>
      <c r="JW1271" s="8"/>
      <c r="JX1271" s="8"/>
      <c r="JY1271" s="8"/>
      <c r="JZ1271" s="8"/>
      <c r="KA1271" s="8"/>
      <c r="KB1271" s="8"/>
      <c r="KC1271" s="8"/>
      <c r="KD1271" s="8"/>
      <c r="KE1271" s="8"/>
      <c r="KF1271" s="8"/>
      <c r="KG1271" s="8"/>
      <c r="KH1271" s="8"/>
      <c r="KI1271" s="8"/>
      <c r="KJ1271" s="8"/>
      <c r="KK1271" s="8"/>
      <c r="KL1271" s="8"/>
      <c r="KM1271" s="8"/>
      <c r="KN1271" s="8"/>
      <c r="KO1271" s="8"/>
      <c r="KP1271" s="8"/>
      <c r="KQ1271" s="8"/>
      <c r="KR1271" s="8"/>
      <c r="KS1271" s="8"/>
      <c r="KT1271" s="8"/>
      <c r="KU1271" s="8"/>
      <c r="KV1271" s="8"/>
      <c r="KW1271" s="8"/>
      <c r="KX1271" s="8"/>
      <c r="KY1271" s="8"/>
      <c r="KZ1271" s="8"/>
      <c r="LA1271" s="8"/>
      <c r="LB1271" s="8"/>
      <c r="LC1271" s="8"/>
      <c r="LD1271" s="8"/>
      <c r="LE1271" s="8"/>
      <c r="LF1271" s="8"/>
      <c r="LG1271" s="8"/>
      <c r="LH1271" s="8"/>
      <c r="LI1271" s="8"/>
      <c r="LJ1271" s="8"/>
      <c r="LK1271" s="8"/>
      <c r="LL1271" s="8"/>
      <c r="LM1271" s="8"/>
      <c r="LN1271" s="8"/>
      <c r="LO1271" s="8"/>
      <c r="LP1271" s="8"/>
      <c r="LQ1271" s="8"/>
      <c r="LR1271" s="8"/>
      <c r="LS1271" s="8"/>
      <c r="LT1271" s="8"/>
      <c r="LU1271" s="8"/>
      <c r="LV1271" s="8"/>
      <c r="LW1271" s="8"/>
      <c r="LX1271" s="8"/>
      <c r="LY1271" s="8"/>
      <c r="LZ1271" s="8"/>
      <c r="MA1271" s="8"/>
      <c r="MB1271" s="8"/>
      <c r="MC1271" s="8"/>
      <c r="MD1271" s="8"/>
      <c r="ME1271" s="8"/>
      <c r="MF1271" s="8"/>
      <c r="MG1271" s="8"/>
      <c r="MH1271" s="8"/>
      <c r="MI1271" s="8"/>
      <c r="MJ1271" s="8"/>
      <c r="MK1271" s="8"/>
      <c r="ML1271" s="8"/>
      <c r="MM1271" s="8"/>
      <c r="MN1271" s="8"/>
      <c r="MO1271" s="8"/>
      <c r="MP1271" s="8"/>
      <c r="MQ1271" s="8"/>
      <c r="MR1271" s="8"/>
      <c r="MS1271" s="8"/>
      <c r="MT1271" s="8"/>
      <c r="MU1271" s="8"/>
      <c r="MV1271" s="8"/>
      <c r="MW1271" s="8"/>
      <c r="MX1271" s="8"/>
      <c r="MY1271" s="8"/>
      <c r="MZ1271" s="8"/>
      <c r="NA1271" s="8"/>
      <c r="NB1271" s="8"/>
      <c r="NC1271" s="8"/>
      <c r="ND1271" s="8"/>
      <c r="NE1271" s="8"/>
      <c r="NF1271" s="8"/>
      <c r="NG1271" s="8"/>
      <c r="NH1271" s="8"/>
      <c r="NI1271" s="8"/>
      <c r="NJ1271" s="8"/>
      <c r="NK1271" s="8"/>
      <c r="NL1271" s="8"/>
      <c r="NM1271" s="8"/>
      <c r="NN1271" s="8"/>
      <c r="NO1271" s="8"/>
      <c r="NP1271" s="8"/>
      <c r="NQ1271" s="8"/>
      <c r="NR1271" s="8"/>
      <c r="NS1271" s="8"/>
      <c r="NT1271" s="8"/>
      <c r="NU1271" s="8"/>
      <c r="NV1271" s="8"/>
      <c r="NW1271" s="8"/>
      <c r="NX1271" s="8"/>
      <c r="NY1271" s="8"/>
      <c r="NZ1271" s="8"/>
      <c r="OA1271" s="8"/>
      <c r="OB1271" s="8"/>
      <c r="OC1271" s="8"/>
      <c r="OD1271" s="8"/>
      <c r="OE1271" s="8"/>
      <c r="OF1271" s="8"/>
      <c r="OG1271" s="8"/>
      <c r="OH1271" s="8"/>
      <c r="OI1271" s="8"/>
      <c r="OJ1271" s="8"/>
      <c r="OK1271" s="8"/>
      <c r="OL1271" s="8"/>
      <c r="OM1271" s="8"/>
      <c r="ON1271" s="8"/>
      <c r="OO1271" s="8"/>
      <c r="OP1271" s="8"/>
      <c r="OQ1271" s="8"/>
      <c r="OR1271" s="8"/>
      <c r="OS1271" s="8"/>
      <c r="OT1271" s="8"/>
      <c r="OU1271" s="8"/>
      <c r="OV1271" s="8"/>
      <c r="OW1271" s="8"/>
      <c r="OX1271" s="8"/>
      <c r="OY1271" s="8"/>
      <c r="OZ1271" s="8"/>
      <c r="PA1271" s="8"/>
      <c r="PB1271" s="8"/>
      <c r="PC1271" s="8"/>
      <c r="PD1271" s="8"/>
      <c r="PE1271" s="8"/>
      <c r="PF1271" s="8"/>
      <c r="PG1271" s="8"/>
      <c r="PH1271" s="8"/>
      <c r="PI1271" s="8"/>
      <c r="PJ1271" s="8"/>
      <c r="PK1271" s="8"/>
      <c r="PL1271" s="8"/>
      <c r="PM1271" s="8"/>
      <c r="PN1271" s="8"/>
      <c r="PO1271" s="8"/>
      <c r="PP1271" s="8"/>
      <c r="PQ1271" s="8"/>
      <c r="PR1271" s="8"/>
      <c r="PS1271" s="8"/>
      <c r="PT1271" s="8"/>
      <c r="PU1271" s="8"/>
      <c r="PV1271" s="8"/>
      <c r="PW1271" s="8"/>
      <c r="PX1271" s="8"/>
      <c r="PY1271" s="8"/>
      <c r="PZ1271" s="8"/>
      <c r="QA1271" s="8"/>
      <c r="QB1271" s="8"/>
      <c r="QC1271" s="8"/>
      <c r="QD1271" s="8"/>
      <c r="QE1271" s="8"/>
      <c r="QF1271" s="8"/>
      <c r="QG1271" s="8"/>
      <c r="QH1271" s="8"/>
      <c r="QI1271" s="8"/>
      <c r="QJ1271" s="8"/>
      <c r="QK1271" s="8"/>
      <c r="QL1271" s="8"/>
      <c r="QM1271" s="8"/>
      <c r="QN1271" s="8"/>
      <c r="QO1271" s="8"/>
      <c r="QP1271" s="8"/>
      <c r="QQ1271" s="8"/>
      <c r="QR1271" s="8"/>
      <c r="QS1271" s="8"/>
      <c r="QT1271" s="8"/>
      <c r="QU1271" s="8"/>
      <c r="QV1271" s="8"/>
      <c r="QW1271" s="8"/>
      <c r="QX1271" s="8"/>
      <c r="QY1271" s="8"/>
      <c r="QZ1271" s="8"/>
      <c r="RA1271" s="8"/>
      <c r="RB1271" s="8"/>
      <c r="RC1271" s="8"/>
      <c r="RD1271" s="8"/>
      <c r="RE1271" s="8"/>
      <c r="RF1271" s="8"/>
      <c r="RG1271" s="8"/>
      <c r="RH1271" s="8"/>
      <c r="RI1271" s="8"/>
      <c r="RJ1271" s="8"/>
      <c r="RK1271" s="8"/>
      <c r="RL1271" s="8"/>
      <c r="RM1271" s="8"/>
      <c r="RN1271" s="8"/>
      <c r="RO1271" s="8"/>
      <c r="RP1271" s="8"/>
      <c r="RQ1271" s="8"/>
      <c r="RR1271" s="8"/>
      <c r="RS1271" s="8"/>
      <c r="RT1271" s="8"/>
      <c r="RU1271" s="8"/>
      <c r="RV1271" s="8"/>
      <c r="RW1271" s="8"/>
      <c r="RX1271" s="8"/>
      <c r="RY1271" s="8"/>
      <c r="RZ1271" s="8"/>
      <c r="SA1271" s="8"/>
      <c r="SB1271" s="8"/>
      <c r="SC1271" s="8"/>
      <c r="SD1271" s="8"/>
      <c r="SE1271" s="8"/>
      <c r="SF1271" s="8"/>
      <c r="SG1271" s="8"/>
      <c r="SH1271" s="8"/>
      <c r="SI1271" s="8"/>
      <c r="SJ1271" s="8"/>
      <c r="SK1271" s="8"/>
      <c r="SL1271" s="8"/>
      <c r="SM1271" s="8"/>
      <c r="SN1271" s="8"/>
      <c r="SO1271" s="8"/>
      <c r="SP1271" s="8"/>
      <c r="SQ1271" s="8"/>
      <c r="SR1271" s="8"/>
      <c r="SS1271" s="8"/>
      <c r="ST1271" s="8"/>
      <c r="SU1271" s="8"/>
      <c r="SV1271" s="8"/>
      <c r="SW1271" s="8"/>
      <c r="SX1271" s="8"/>
      <c r="SY1271" s="8"/>
      <c r="SZ1271" s="8"/>
      <c r="TA1271" s="8"/>
      <c r="TB1271" s="8"/>
      <c r="TC1271" s="8"/>
      <c r="TD1271" s="8"/>
      <c r="TE1271" s="8"/>
      <c r="TF1271" s="8"/>
      <c r="TG1271" s="8"/>
      <c r="TH1271" s="8"/>
      <c r="TI1271" s="8"/>
      <c r="TJ1271" s="8"/>
      <c r="TK1271" s="8"/>
      <c r="TL1271" s="8"/>
      <c r="TM1271" s="8"/>
      <c r="TN1271" s="8"/>
      <c r="TO1271" s="8"/>
      <c r="TP1271" s="8"/>
      <c r="TQ1271" s="8"/>
      <c r="TR1271" s="8"/>
      <c r="TS1271" s="8"/>
      <c r="TT1271" s="8"/>
      <c r="TU1271" s="8"/>
      <c r="TV1271" s="8"/>
      <c r="TW1271" s="8"/>
      <c r="TX1271" s="8"/>
      <c r="TY1271" s="8"/>
      <c r="TZ1271" s="8"/>
      <c r="UA1271" s="8"/>
      <c r="UB1271" s="8"/>
      <c r="UC1271" s="8"/>
      <c r="UD1271" s="8"/>
      <c r="UE1271" s="8"/>
      <c r="UF1271" s="8"/>
      <c r="UG1271" s="8"/>
      <c r="UH1271" s="8"/>
      <c r="UI1271" s="8"/>
      <c r="UJ1271" s="8"/>
      <c r="UK1271" s="8"/>
      <c r="UL1271" s="8"/>
      <c r="UM1271" s="8"/>
      <c r="UN1271" s="8"/>
      <c r="UO1271" s="8"/>
      <c r="UP1271" s="8"/>
      <c r="UQ1271" s="8"/>
      <c r="UR1271" s="8"/>
      <c r="US1271" s="8"/>
      <c r="UT1271" s="8"/>
      <c r="UU1271" s="8"/>
      <c r="UV1271" s="8"/>
      <c r="UW1271" s="8"/>
      <c r="UX1271" s="8"/>
      <c r="UY1271" s="8"/>
      <c r="UZ1271" s="8"/>
      <c r="VA1271" s="8"/>
      <c r="VB1271" s="8"/>
      <c r="VC1271" s="8"/>
      <c r="VD1271" s="8"/>
      <c r="VE1271" s="8"/>
      <c r="VF1271" s="8"/>
    </row>
    <row r="1272" spans="1:578" s="77" customFormat="1" ht="15">
      <c r="A1272" s="52"/>
      <c r="B1272" s="54"/>
      <c r="C1272" s="54"/>
      <c r="D1272" s="54"/>
      <c r="E1272" s="54"/>
      <c r="F1272" s="54"/>
      <c r="G1272" s="55"/>
      <c r="H1272" s="54"/>
      <c r="I1272" s="56"/>
      <c r="J1272" s="76"/>
      <c r="K1272" s="76"/>
      <c r="L1272" s="54"/>
      <c r="M1272" s="54"/>
      <c r="N1272" s="54"/>
      <c r="O1272" s="4"/>
      <c r="P1272" s="60"/>
      <c r="Q1272" s="54"/>
      <c r="R1272" s="54"/>
      <c r="S1272" s="57"/>
      <c r="T1272" s="57"/>
      <c r="U1272" s="57"/>
      <c r="V1272" s="57"/>
      <c r="W1272" s="57"/>
      <c r="X1272" s="57"/>
      <c r="Y1272" s="57"/>
      <c r="Z1272" s="57"/>
      <c r="AA1272" s="57"/>
      <c r="AB1272" s="62"/>
      <c r="AC1272" s="57"/>
      <c r="AD1272" s="57"/>
      <c r="AE1272" s="57"/>
      <c r="AF1272" s="57"/>
      <c r="AG1272" s="57"/>
      <c r="AH1272" s="57"/>
      <c r="AI1272" s="6"/>
      <c r="AJ1272" s="6"/>
      <c r="AK1272" s="6"/>
      <c r="AL1272" s="6"/>
      <c r="AM1272" s="6"/>
      <c r="AN1272" s="6"/>
      <c r="AO1272" s="6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  <c r="IW1272" s="8"/>
      <c r="IX1272" s="8"/>
      <c r="IY1272" s="8"/>
      <c r="IZ1272" s="8"/>
      <c r="JA1272" s="8"/>
      <c r="JB1272" s="8"/>
      <c r="JC1272" s="8"/>
      <c r="JD1272" s="8"/>
      <c r="JE1272" s="8"/>
      <c r="JF1272" s="8"/>
      <c r="JG1272" s="8"/>
      <c r="JH1272" s="8"/>
      <c r="JI1272" s="8"/>
      <c r="JJ1272" s="8"/>
      <c r="JK1272" s="8"/>
      <c r="JL1272" s="8"/>
      <c r="JM1272" s="8"/>
      <c r="JN1272" s="8"/>
      <c r="JO1272" s="8"/>
      <c r="JP1272" s="8"/>
      <c r="JQ1272" s="8"/>
      <c r="JR1272" s="8"/>
      <c r="JS1272" s="8"/>
      <c r="JT1272" s="8"/>
      <c r="JU1272" s="8"/>
      <c r="JV1272" s="8"/>
      <c r="JW1272" s="8"/>
      <c r="JX1272" s="8"/>
      <c r="JY1272" s="8"/>
      <c r="JZ1272" s="8"/>
      <c r="KA1272" s="8"/>
      <c r="KB1272" s="8"/>
      <c r="KC1272" s="8"/>
      <c r="KD1272" s="8"/>
      <c r="KE1272" s="8"/>
      <c r="KF1272" s="8"/>
      <c r="KG1272" s="8"/>
      <c r="KH1272" s="8"/>
      <c r="KI1272" s="8"/>
      <c r="KJ1272" s="8"/>
      <c r="KK1272" s="8"/>
      <c r="KL1272" s="8"/>
      <c r="KM1272" s="8"/>
      <c r="KN1272" s="8"/>
      <c r="KO1272" s="8"/>
      <c r="KP1272" s="8"/>
      <c r="KQ1272" s="8"/>
      <c r="KR1272" s="8"/>
      <c r="KS1272" s="8"/>
      <c r="KT1272" s="8"/>
      <c r="KU1272" s="8"/>
      <c r="KV1272" s="8"/>
      <c r="KW1272" s="8"/>
      <c r="KX1272" s="8"/>
      <c r="KY1272" s="8"/>
      <c r="KZ1272" s="8"/>
      <c r="LA1272" s="8"/>
      <c r="LB1272" s="8"/>
      <c r="LC1272" s="8"/>
      <c r="LD1272" s="8"/>
      <c r="LE1272" s="8"/>
      <c r="LF1272" s="8"/>
      <c r="LG1272" s="8"/>
      <c r="LH1272" s="8"/>
      <c r="LI1272" s="8"/>
      <c r="LJ1272" s="8"/>
      <c r="LK1272" s="8"/>
      <c r="LL1272" s="8"/>
      <c r="LM1272" s="8"/>
      <c r="LN1272" s="8"/>
      <c r="LO1272" s="8"/>
      <c r="LP1272" s="8"/>
      <c r="LQ1272" s="8"/>
      <c r="LR1272" s="8"/>
      <c r="LS1272" s="8"/>
      <c r="LT1272" s="8"/>
      <c r="LU1272" s="8"/>
      <c r="LV1272" s="8"/>
      <c r="LW1272" s="8"/>
      <c r="LX1272" s="8"/>
      <c r="LY1272" s="8"/>
      <c r="LZ1272" s="8"/>
      <c r="MA1272" s="8"/>
      <c r="MB1272" s="8"/>
      <c r="MC1272" s="8"/>
      <c r="MD1272" s="8"/>
      <c r="ME1272" s="8"/>
      <c r="MF1272" s="8"/>
      <c r="MG1272" s="8"/>
      <c r="MH1272" s="8"/>
      <c r="MI1272" s="8"/>
      <c r="MJ1272" s="8"/>
      <c r="MK1272" s="8"/>
      <c r="ML1272" s="8"/>
      <c r="MM1272" s="8"/>
      <c r="MN1272" s="8"/>
      <c r="MO1272" s="8"/>
      <c r="MP1272" s="8"/>
      <c r="MQ1272" s="8"/>
      <c r="MR1272" s="8"/>
      <c r="MS1272" s="8"/>
      <c r="MT1272" s="8"/>
      <c r="MU1272" s="8"/>
      <c r="MV1272" s="8"/>
      <c r="MW1272" s="8"/>
      <c r="MX1272" s="8"/>
      <c r="MY1272" s="8"/>
      <c r="MZ1272" s="8"/>
      <c r="NA1272" s="8"/>
      <c r="NB1272" s="8"/>
      <c r="NC1272" s="8"/>
      <c r="ND1272" s="8"/>
      <c r="NE1272" s="8"/>
      <c r="NF1272" s="8"/>
      <c r="NG1272" s="8"/>
      <c r="NH1272" s="8"/>
      <c r="NI1272" s="8"/>
      <c r="NJ1272" s="8"/>
      <c r="NK1272" s="8"/>
      <c r="NL1272" s="8"/>
      <c r="NM1272" s="8"/>
      <c r="NN1272" s="8"/>
      <c r="NO1272" s="8"/>
      <c r="NP1272" s="8"/>
      <c r="NQ1272" s="8"/>
      <c r="NR1272" s="8"/>
      <c r="NS1272" s="8"/>
      <c r="NT1272" s="8"/>
      <c r="NU1272" s="8"/>
      <c r="NV1272" s="8"/>
      <c r="NW1272" s="8"/>
      <c r="NX1272" s="8"/>
      <c r="NY1272" s="8"/>
      <c r="NZ1272" s="8"/>
      <c r="OA1272" s="8"/>
      <c r="OB1272" s="8"/>
      <c r="OC1272" s="8"/>
      <c r="OD1272" s="8"/>
      <c r="OE1272" s="8"/>
      <c r="OF1272" s="8"/>
      <c r="OG1272" s="8"/>
      <c r="OH1272" s="8"/>
      <c r="OI1272" s="8"/>
      <c r="OJ1272" s="8"/>
      <c r="OK1272" s="8"/>
      <c r="OL1272" s="8"/>
      <c r="OM1272" s="8"/>
      <c r="ON1272" s="8"/>
      <c r="OO1272" s="8"/>
      <c r="OP1272" s="8"/>
      <c r="OQ1272" s="8"/>
      <c r="OR1272" s="8"/>
      <c r="OS1272" s="8"/>
      <c r="OT1272" s="8"/>
      <c r="OU1272" s="8"/>
      <c r="OV1272" s="8"/>
      <c r="OW1272" s="8"/>
      <c r="OX1272" s="8"/>
      <c r="OY1272" s="8"/>
      <c r="OZ1272" s="8"/>
      <c r="PA1272" s="8"/>
      <c r="PB1272" s="8"/>
      <c r="PC1272" s="8"/>
      <c r="PD1272" s="8"/>
      <c r="PE1272" s="8"/>
      <c r="PF1272" s="8"/>
      <c r="PG1272" s="8"/>
      <c r="PH1272" s="8"/>
      <c r="PI1272" s="8"/>
      <c r="PJ1272" s="8"/>
      <c r="PK1272" s="8"/>
      <c r="PL1272" s="8"/>
      <c r="PM1272" s="8"/>
      <c r="PN1272" s="8"/>
      <c r="PO1272" s="8"/>
      <c r="PP1272" s="8"/>
      <c r="PQ1272" s="8"/>
      <c r="PR1272" s="8"/>
      <c r="PS1272" s="8"/>
      <c r="PT1272" s="8"/>
      <c r="PU1272" s="8"/>
      <c r="PV1272" s="8"/>
      <c r="PW1272" s="8"/>
      <c r="PX1272" s="8"/>
      <c r="PY1272" s="8"/>
      <c r="PZ1272" s="8"/>
      <c r="QA1272" s="8"/>
      <c r="QB1272" s="8"/>
      <c r="QC1272" s="8"/>
      <c r="QD1272" s="8"/>
      <c r="QE1272" s="8"/>
      <c r="QF1272" s="8"/>
      <c r="QG1272" s="8"/>
      <c r="QH1272" s="8"/>
      <c r="QI1272" s="8"/>
      <c r="QJ1272" s="8"/>
      <c r="QK1272" s="8"/>
      <c r="QL1272" s="8"/>
      <c r="QM1272" s="8"/>
      <c r="QN1272" s="8"/>
      <c r="QO1272" s="8"/>
      <c r="QP1272" s="8"/>
      <c r="QQ1272" s="8"/>
      <c r="QR1272" s="8"/>
      <c r="QS1272" s="8"/>
      <c r="QT1272" s="8"/>
      <c r="QU1272" s="8"/>
      <c r="QV1272" s="8"/>
      <c r="QW1272" s="8"/>
      <c r="QX1272" s="8"/>
      <c r="QY1272" s="8"/>
      <c r="QZ1272" s="8"/>
      <c r="RA1272" s="8"/>
      <c r="RB1272" s="8"/>
      <c r="RC1272" s="8"/>
      <c r="RD1272" s="8"/>
      <c r="RE1272" s="8"/>
      <c r="RF1272" s="8"/>
      <c r="RG1272" s="8"/>
      <c r="RH1272" s="8"/>
      <c r="RI1272" s="8"/>
      <c r="RJ1272" s="8"/>
      <c r="RK1272" s="8"/>
      <c r="RL1272" s="8"/>
      <c r="RM1272" s="8"/>
      <c r="RN1272" s="8"/>
      <c r="RO1272" s="8"/>
      <c r="RP1272" s="8"/>
      <c r="RQ1272" s="8"/>
      <c r="RR1272" s="8"/>
      <c r="RS1272" s="8"/>
      <c r="RT1272" s="8"/>
      <c r="RU1272" s="8"/>
      <c r="RV1272" s="8"/>
      <c r="RW1272" s="8"/>
      <c r="RX1272" s="8"/>
      <c r="RY1272" s="8"/>
      <c r="RZ1272" s="8"/>
      <c r="SA1272" s="8"/>
      <c r="SB1272" s="8"/>
      <c r="SC1272" s="8"/>
      <c r="SD1272" s="8"/>
      <c r="SE1272" s="8"/>
      <c r="SF1272" s="8"/>
      <c r="SG1272" s="8"/>
      <c r="SH1272" s="8"/>
      <c r="SI1272" s="8"/>
      <c r="SJ1272" s="8"/>
      <c r="SK1272" s="8"/>
      <c r="SL1272" s="8"/>
      <c r="SM1272" s="8"/>
      <c r="SN1272" s="8"/>
      <c r="SO1272" s="8"/>
      <c r="SP1272" s="8"/>
      <c r="SQ1272" s="8"/>
      <c r="SR1272" s="8"/>
      <c r="SS1272" s="8"/>
      <c r="ST1272" s="8"/>
      <c r="SU1272" s="8"/>
      <c r="SV1272" s="8"/>
      <c r="SW1272" s="8"/>
      <c r="SX1272" s="8"/>
      <c r="SY1272" s="8"/>
      <c r="SZ1272" s="8"/>
      <c r="TA1272" s="8"/>
      <c r="TB1272" s="8"/>
      <c r="TC1272" s="8"/>
      <c r="TD1272" s="8"/>
      <c r="TE1272" s="8"/>
      <c r="TF1272" s="8"/>
      <c r="TG1272" s="8"/>
      <c r="TH1272" s="8"/>
      <c r="TI1272" s="8"/>
      <c r="TJ1272" s="8"/>
      <c r="TK1272" s="8"/>
      <c r="TL1272" s="8"/>
      <c r="TM1272" s="8"/>
      <c r="TN1272" s="8"/>
      <c r="TO1272" s="8"/>
      <c r="TP1272" s="8"/>
      <c r="TQ1272" s="8"/>
      <c r="TR1272" s="8"/>
      <c r="TS1272" s="8"/>
      <c r="TT1272" s="8"/>
      <c r="TU1272" s="8"/>
      <c r="TV1272" s="8"/>
      <c r="TW1272" s="8"/>
      <c r="TX1272" s="8"/>
      <c r="TY1272" s="8"/>
      <c r="TZ1272" s="8"/>
      <c r="UA1272" s="8"/>
      <c r="UB1272" s="8"/>
      <c r="UC1272" s="8"/>
      <c r="UD1272" s="8"/>
      <c r="UE1272" s="8"/>
      <c r="UF1272" s="8"/>
      <c r="UG1272" s="8"/>
      <c r="UH1272" s="8"/>
      <c r="UI1272" s="8"/>
      <c r="UJ1272" s="8"/>
      <c r="UK1272" s="8"/>
      <c r="UL1272" s="8"/>
      <c r="UM1272" s="8"/>
      <c r="UN1272" s="8"/>
      <c r="UO1272" s="8"/>
      <c r="UP1272" s="8"/>
      <c r="UQ1272" s="8"/>
      <c r="UR1272" s="8"/>
      <c r="US1272" s="8"/>
      <c r="UT1272" s="8"/>
      <c r="UU1272" s="8"/>
      <c r="UV1272" s="8"/>
      <c r="UW1272" s="8"/>
      <c r="UX1272" s="8"/>
      <c r="UY1272" s="8"/>
      <c r="UZ1272" s="8"/>
      <c r="VA1272" s="8"/>
      <c r="VB1272" s="8"/>
      <c r="VC1272" s="8"/>
      <c r="VD1272" s="8"/>
      <c r="VE1272" s="8"/>
      <c r="VF1272" s="8"/>
    </row>
    <row r="1273" spans="1:578" s="77" customFormat="1" ht="15">
      <c r="A1273" s="52"/>
      <c r="B1273" s="54"/>
      <c r="C1273" s="54"/>
      <c r="D1273" s="54"/>
      <c r="E1273" s="54"/>
      <c r="F1273" s="54"/>
      <c r="G1273" s="55"/>
      <c r="H1273" s="54"/>
      <c r="I1273" s="56"/>
      <c r="J1273" s="76"/>
      <c r="K1273" s="76"/>
      <c r="L1273" s="54"/>
      <c r="M1273" s="54"/>
      <c r="N1273" s="54"/>
      <c r="O1273" s="4"/>
      <c r="P1273" s="60"/>
      <c r="Q1273" s="54"/>
      <c r="R1273" s="54"/>
      <c r="S1273" s="57"/>
      <c r="T1273" s="57"/>
      <c r="U1273" s="57"/>
      <c r="V1273" s="57"/>
      <c r="W1273" s="57"/>
      <c r="X1273" s="57"/>
      <c r="Y1273" s="57"/>
      <c r="Z1273" s="57"/>
      <c r="AA1273" s="57"/>
      <c r="AB1273" s="62"/>
      <c r="AC1273" s="57"/>
      <c r="AD1273" s="57"/>
      <c r="AE1273" s="57"/>
      <c r="AF1273" s="57"/>
      <c r="AG1273" s="57"/>
      <c r="AH1273" s="57"/>
      <c r="AI1273" s="6"/>
      <c r="AJ1273" s="6"/>
      <c r="AK1273" s="6"/>
      <c r="AL1273" s="6"/>
      <c r="AM1273" s="6"/>
      <c r="AN1273" s="6"/>
      <c r="AO1273" s="6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  <c r="IW1273" s="8"/>
      <c r="IX1273" s="8"/>
      <c r="IY1273" s="8"/>
      <c r="IZ1273" s="8"/>
      <c r="JA1273" s="8"/>
      <c r="JB1273" s="8"/>
      <c r="JC1273" s="8"/>
      <c r="JD1273" s="8"/>
      <c r="JE1273" s="8"/>
      <c r="JF1273" s="8"/>
      <c r="JG1273" s="8"/>
      <c r="JH1273" s="8"/>
      <c r="JI1273" s="8"/>
      <c r="JJ1273" s="8"/>
      <c r="JK1273" s="8"/>
      <c r="JL1273" s="8"/>
      <c r="JM1273" s="8"/>
      <c r="JN1273" s="8"/>
      <c r="JO1273" s="8"/>
      <c r="JP1273" s="8"/>
      <c r="JQ1273" s="8"/>
      <c r="JR1273" s="8"/>
      <c r="JS1273" s="8"/>
      <c r="JT1273" s="8"/>
      <c r="JU1273" s="8"/>
      <c r="JV1273" s="8"/>
      <c r="JW1273" s="8"/>
      <c r="JX1273" s="8"/>
      <c r="JY1273" s="8"/>
      <c r="JZ1273" s="8"/>
      <c r="KA1273" s="8"/>
      <c r="KB1273" s="8"/>
      <c r="KC1273" s="8"/>
      <c r="KD1273" s="8"/>
      <c r="KE1273" s="8"/>
      <c r="KF1273" s="8"/>
      <c r="KG1273" s="8"/>
      <c r="KH1273" s="8"/>
      <c r="KI1273" s="8"/>
      <c r="KJ1273" s="8"/>
      <c r="KK1273" s="8"/>
      <c r="KL1273" s="8"/>
      <c r="KM1273" s="8"/>
      <c r="KN1273" s="8"/>
      <c r="KO1273" s="8"/>
      <c r="KP1273" s="8"/>
      <c r="KQ1273" s="8"/>
      <c r="KR1273" s="8"/>
      <c r="KS1273" s="8"/>
      <c r="KT1273" s="8"/>
      <c r="KU1273" s="8"/>
      <c r="KV1273" s="8"/>
      <c r="KW1273" s="8"/>
      <c r="KX1273" s="8"/>
      <c r="KY1273" s="8"/>
      <c r="KZ1273" s="8"/>
      <c r="LA1273" s="8"/>
      <c r="LB1273" s="8"/>
      <c r="LC1273" s="8"/>
      <c r="LD1273" s="8"/>
      <c r="LE1273" s="8"/>
      <c r="LF1273" s="8"/>
      <c r="LG1273" s="8"/>
      <c r="LH1273" s="8"/>
      <c r="LI1273" s="8"/>
      <c r="LJ1273" s="8"/>
      <c r="LK1273" s="8"/>
      <c r="LL1273" s="8"/>
      <c r="LM1273" s="8"/>
      <c r="LN1273" s="8"/>
      <c r="LO1273" s="8"/>
      <c r="LP1273" s="8"/>
      <c r="LQ1273" s="8"/>
      <c r="LR1273" s="8"/>
      <c r="LS1273" s="8"/>
      <c r="LT1273" s="8"/>
      <c r="LU1273" s="8"/>
      <c r="LV1273" s="8"/>
      <c r="LW1273" s="8"/>
      <c r="LX1273" s="8"/>
      <c r="LY1273" s="8"/>
      <c r="LZ1273" s="8"/>
      <c r="MA1273" s="8"/>
      <c r="MB1273" s="8"/>
      <c r="MC1273" s="8"/>
      <c r="MD1273" s="8"/>
      <c r="ME1273" s="8"/>
      <c r="MF1273" s="8"/>
      <c r="MG1273" s="8"/>
      <c r="MH1273" s="8"/>
      <c r="MI1273" s="8"/>
      <c r="MJ1273" s="8"/>
      <c r="MK1273" s="8"/>
      <c r="ML1273" s="8"/>
      <c r="MM1273" s="8"/>
      <c r="MN1273" s="8"/>
      <c r="MO1273" s="8"/>
      <c r="MP1273" s="8"/>
      <c r="MQ1273" s="8"/>
      <c r="MR1273" s="8"/>
      <c r="MS1273" s="8"/>
      <c r="MT1273" s="8"/>
      <c r="MU1273" s="8"/>
      <c r="MV1273" s="8"/>
      <c r="MW1273" s="8"/>
      <c r="MX1273" s="8"/>
      <c r="MY1273" s="8"/>
      <c r="MZ1273" s="8"/>
      <c r="NA1273" s="8"/>
      <c r="NB1273" s="8"/>
      <c r="NC1273" s="8"/>
      <c r="ND1273" s="8"/>
      <c r="NE1273" s="8"/>
      <c r="NF1273" s="8"/>
      <c r="NG1273" s="8"/>
      <c r="NH1273" s="8"/>
      <c r="NI1273" s="8"/>
      <c r="NJ1273" s="8"/>
      <c r="NK1273" s="8"/>
      <c r="NL1273" s="8"/>
      <c r="NM1273" s="8"/>
      <c r="NN1273" s="8"/>
      <c r="NO1273" s="8"/>
      <c r="NP1273" s="8"/>
      <c r="NQ1273" s="8"/>
      <c r="NR1273" s="8"/>
      <c r="NS1273" s="8"/>
      <c r="NT1273" s="8"/>
      <c r="NU1273" s="8"/>
      <c r="NV1273" s="8"/>
      <c r="NW1273" s="8"/>
      <c r="NX1273" s="8"/>
      <c r="NY1273" s="8"/>
      <c r="NZ1273" s="8"/>
      <c r="OA1273" s="8"/>
      <c r="OB1273" s="8"/>
      <c r="OC1273" s="8"/>
      <c r="OD1273" s="8"/>
      <c r="OE1273" s="8"/>
      <c r="OF1273" s="8"/>
      <c r="OG1273" s="8"/>
      <c r="OH1273" s="8"/>
      <c r="OI1273" s="8"/>
      <c r="OJ1273" s="8"/>
      <c r="OK1273" s="8"/>
      <c r="OL1273" s="8"/>
      <c r="OM1273" s="8"/>
      <c r="ON1273" s="8"/>
      <c r="OO1273" s="8"/>
      <c r="OP1273" s="8"/>
      <c r="OQ1273" s="8"/>
      <c r="OR1273" s="8"/>
      <c r="OS1273" s="8"/>
      <c r="OT1273" s="8"/>
      <c r="OU1273" s="8"/>
      <c r="OV1273" s="8"/>
      <c r="OW1273" s="8"/>
      <c r="OX1273" s="8"/>
      <c r="OY1273" s="8"/>
      <c r="OZ1273" s="8"/>
      <c r="PA1273" s="8"/>
      <c r="PB1273" s="8"/>
      <c r="PC1273" s="8"/>
      <c r="PD1273" s="8"/>
      <c r="PE1273" s="8"/>
      <c r="PF1273" s="8"/>
      <c r="PG1273" s="8"/>
      <c r="PH1273" s="8"/>
      <c r="PI1273" s="8"/>
      <c r="PJ1273" s="8"/>
      <c r="PK1273" s="8"/>
      <c r="PL1273" s="8"/>
      <c r="PM1273" s="8"/>
      <c r="PN1273" s="8"/>
      <c r="PO1273" s="8"/>
      <c r="PP1273" s="8"/>
      <c r="PQ1273" s="8"/>
      <c r="PR1273" s="8"/>
      <c r="PS1273" s="8"/>
      <c r="PT1273" s="8"/>
      <c r="PU1273" s="8"/>
      <c r="PV1273" s="8"/>
      <c r="PW1273" s="8"/>
      <c r="PX1273" s="8"/>
      <c r="PY1273" s="8"/>
      <c r="PZ1273" s="8"/>
      <c r="QA1273" s="8"/>
      <c r="QB1273" s="8"/>
      <c r="QC1273" s="8"/>
      <c r="QD1273" s="8"/>
      <c r="QE1273" s="8"/>
      <c r="QF1273" s="8"/>
      <c r="QG1273" s="8"/>
      <c r="QH1273" s="8"/>
      <c r="QI1273" s="8"/>
      <c r="QJ1273" s="8"/>
      <c r="QK1273" s="8"/>
      <c r="QL1273" s="8"/>
      <c r="QM1273" s="8"/>
      <c r="QN1273" s="8"/>
      <c r="QO1273" s="8"/>
      <c r="QP1273" s="8"/>
      <c r="QQ1273" s="8"/>
      <c r="QR1273" s="8"/>
      <c r="QS1273" s="8"/>
      <c r="QT1273" s="8"/>
      <c r="QU1273" s="8"/>
      <c r="QV1273" s="8"/>
      <c r="QW1273" s="8"/>
      <c r="QX1273" s="8"/>
      <c r="QY1273" s="8"/>
      <c r="QZ1273" s="8"/>
      <c r="RA1273" s="8"/>
      <c r="RB1273" s="8"/>
      <c r="RC1273" s="8"/>
      <c r="RD1273" s="8"/>
      <c r="RE1273" s="8"/>
      <c r="RF1273" s="8"/>
      <c r="RG1273" s="8"/>
      <c r="RH1273" s="8"/>
      <c r="RI1273" s="8"/>
      <c r="RJ1273" s="8"/>
      <c r="RK1273" s="8"/>
      <c r="RL1273" s="8"/>
      <c r="RM1273" s="8"/>
      <c r="RN1273" s="8"/>
      <c r="RO1273" s="8"/>
      <c r="RP1273" s="8"/>
      <c r="RQ1273" s="8"/>
      <c r="RR1273" s="8"/>
      <c r="RS1273" s="8"/>
      <c r="RT1273" s="8"/>
      <c r="RU1273" s="8"/>
      <c r="RV1273" s="8"/>
      <c r="RW1273" s="8"/>
      <c r="RX1273" s="8"/>
      <c r="RY1273" s="8"/>
      <c r="RZ1273" s="8"/>
      <c r="SA1273" s="8"/>
      <c r="SB1273" s="8"/>
      <c r="SC1273" s="8"/>
      <c r="SD1273" s="8"/>
      <c r="SE1273" s="8"/>
      <c r="SF1273" s="8"/>
      <c r="SG1273" s="8"/>
      <c r="SH1273" s="8"/>
      <c r="SI1273" s="8"/>
      <c r="SJ1273" s="8"/>
      <c r="SK1273" s="8"/>
      <c r="SL1273" s="8"/>
      <c r="SM1273" s="8"/>
      <c r="SN1273" s="8"/>
      <c r="SO1273" s="8"/>
      <c r="SP1273" s="8"/>
      <c r="SQ1273" s="8"/>
      <c r="SR1273" s="8"/>
      <c r="SS1273" s="8"/>
      <c r="ST1273" s="8"/>
      <c r="SU1273" s="8"/>
      <c r="SV1273" s="8"/>
      <c r="SW1273" s="8"/>
      <c r="SX1273" s="8"/>
      <c r="SY1273" s="8"/>
      <c r="SZ1273" s="8"/>
      <c r="TA1273" s="8"/>
      <c r="TB1273" s="8"/>
      <c r="TC1273" s="8"/>
      <c r="TD1273" s="8"/>
      <c r="TE1273" s="8"/>
      <c r="TF1273" s="8"/>
      <c r="TG1273" s="8"/>
      <c r="TH1273" s="8"/>
      <c r="TI1273" s="8"/>
      <c r="TJ1273" s="8"/>
      <c r="TK1273" s="8"/>
      <c r="TL1273" s="8"/>
      <c r="TM1273" s="8"/>
      <c r="TN1273" s="8"/>
      <c r="TO1273" s="8"/>
      <c r="TP1273" s="8"/>
      <c r="TQ1273" s="8"/>
      <c r="TR1273" s="8"/>
      <c r="TS1273" s="8"/>
      <c r="TT1273" s="8"/>
      <c r="TU1273" s="8"/>
      <c r="TV1273" s="8"/>
      <c r="TW1273" s="8"/>
      <c r="TX1273" s="8"/>
      <c r="TY1273" s="8"/>
      <c r="TZ1273" s="8"/>
      <c r="UA1273" s="8"/>
      <c r="UB1273" s="8"/>
      <c r="UC1273" s="8"/>
      <c r="UD1273" s="8"/>
      <c r="UE1273" s="8"/>
      <c r="UF1273" s="8"/>
      <c r="UG1273" s="8"/>
      <c r="UH1273" s="8"/>
      <c r="UI1273" s="8"/>
      <c r="UJ1273" s="8"/>
      <c r="UK1273" s="8"/>
      <c r="UL1273" s="8"/>
      <c r="UM1273" s="8"/>
      <c r="UN1273" s="8"/>
      <c r="UO1273" s="8"/>
      <c r="UP1273" s="8"/>
      <c r="UQ1273" s="8"/>
      <c r="UR1273" s="8"/>
      <c r="US1273" s="8"/>
      <c r="UT1273" s="8"/>
      <c r="UU1273" s="8"/>
      <c r="UV1273" s="8"/>
      <c r="UW1273" s="8"/>
      <c r="UX1273" s="8"/>
      <c r="UY1273" s="8"/>
      <c r="UZ1273" s="8"/>
      <c r="VA1273" s="8"/>
      <c r="VB1273" s="8"/>
      <c r="VC1273" s="8"/>
      <c r="VD1273" s="8"/>
      <c r="VE1273" s="8"/>
      <c r="VF1273" s="8"/>
    </row>
    <row r="1274" spans="1:578" s="77" customFormat="1" ht="15">
      <c r="A1274" s="52"/>
      <c r="B1274" s="54"/>
      <c r="C1274" s="54"/>
      <c r="D1274" s="54"/>
      <c r="E1274" s="54"/>
      <c r="F1274" s="54"/>
      <c r="G1274" s="55"/>
      <c r="H1274" s="54"/>
      <c r="I1274" s="56"/>
      <c r="J1274" s="76"/>
      <c r="K1274" s="76"/>
      <c r="L1274" s="54"/>
      <c r="M1274" s="54"/>
      <c r="N1274" s="54"/>
      <c r="O1274" s="4"/>
      <c r="P1274" s="60"/>
      <c r="Q1274" s="54"/>
      <c r="R1274" s="54"/>
      <c r="S1274" s="57"/>
      <c r="T1274" s="57"/>
      <c r="U1274" s="57"/>
      <c r="V1274" s="57"/>
      <c r="W1274" s="57"/>
      <c r="X1274" s="57"/>
      <c r="Y1274" s="57"/>
      <c r="Z1274" s="57"/>
      <c r="AA1274" s="57"/>
      <c r="AB1274" s="62"/>
      <c r="AC1274" s="57"/>
      <c r="AD1274" s="57"/>
      <c r="AE1274" s="57"/>
      <c r="AF1274" s="57"/>
      <c r="AG1274" s="57"/>
      <c r="AH1274" s="57"/>
      <c r="AI1274" s="6"/>
      <c r="AJ1274" s="6"/>
      <c r="AK1274" s="6"/>
      <c r="AL1274" s="6"/>
      <c r="AM1274" s="6"/>
      <c r="AN1274" s="6"/>
      <c r="AO1274" s="6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  <c r="IW1274" s="8"/>
      <c r="IX1274" s="8"/>
      <c r="IY1274" s="8"/>
      <c r="IZ1274" s="8"/>
      <c r="JA1274" s="8"/>
      <c r="JB1274" s="8"/>
      <c r="JC1274" s="8"/>
      <c r="JD1274" s="8"/>
      <c r="JE1274" s="8"/>
      <c r="JF1274" s="8"/>
      <c r="JG1274" s="8"/>
      <c r="JH1274" s="8"/>
      <c r="JI1274" s="8"/>
      <c r="JJ1274" s="8"/>
      <c r="JK1274" s="8"/>
      <c r="JL1274" s="8"/>
      <c r="JM1274" s="8"/>
      <c r="JN1274" s="8"/>
      <c r="JO1274" s="8"/>
      <c r="JP1274" s="8"/>
      <c r="JQ1274" s="8"/>
      <c r="JR1274" s="8"/>
      <c r="JS1274" s="8"/>
      <c r="JT1274" s="8"/>
      <c r="JU1274" s="8"/>
      <c r="JV1274" s="8"/>
      <c r="JW1274" s="8"/>
      <c r="JX1274" s="8"/>
      <c r="JY1274" s="8"/>
      <c r="JZ1274" s="8"/>
      <c r="KA1274" s="8"/>
      <c r="KB1274" s="8"/>
      <c r="KC1274" s="8"/>
      <c r="KD1274" s="8"/>
      <c r="KE1274" s="8"/>
      <c r="KF1274" s="8"/>
      <c r="KG1274" s="8"/>
      <c r="KH1274" s="8"/>
      <c r="KI1274" s="8"/>
      <c r="KJ1274" s="8"/>
      <c r="KK1274" s="8"/>
      <c r="KL1274" s="8"/>
      <c r="KM1274" s="8"/>
      <c r="KN1274" s="8"/>
      <c r="KO1274" s="8"/>
      <c r="KP1274" s="8"/>
      <c r="KQ1274" s="8"/>
      <c r="KR1274" s="8"/>
      <c r="KS1274" s="8"/>
      <c r="KT1274" s="8"/>
      <c r="KU1274" s="8"/>
      <c r="KV1274" s="8"/>
      <c r="KW1274" s="8"/>
      <c r="KX1274" s="8"/>
      <c r="KY1274" s="8"/>
      <c r="KZ1274" s="8"/>
      <c r="LA1274" s="8"/>
      <c r="LB1274" s="8"/>
      <c r="LC1274" s="8"/>
      <c r="LD1274" s="8"/>
      <c r="LE1274" s="8"/>
      <c r="LF1274" s="8"/>
      <c r="LG1274" s="8"/>
      <c r="LH1274" s="8"/>
      <c r="LI1274" s="8"/>
      <c r="LJ1274" s="8"/>
      <c r="LK1274" s="8"/>
      <c r="LL1274" s="8"/>
      <c r="LM1274" s="8"/>
      <c r="LN1274" s="8"/>
      <c r="LO1274" s="8"/>
      <c r="LP1274" s="8"/>
      <c r="LQ1274" s="8"/>
      <c r="LR1274" s="8"/>
      <c r="LS1274" s="8"/>
      <c r="LT1274" s="8"/>
      <c r="LU1274" s="8"/>
      <c r="LV1274" s="8"/>
      <c r="LW1274" s="8"/>
      <c r="LX1274" s="8"/>
      <c r="LY1274" s="8"/>
      <c r="LZ1274" s="8"/>
      <c r="MA1274" s="8"/>
      <c r="MB1274" s="8"/>
      <c r="MC1274" s="8"/>
      <c r="MD1274" s="8"/>
      <c r="ME1274" s="8"/>
      <c r="MF1274" s="8"/>
      <c r="MG1274" s="8"/>
      <c r="MH1274" s="8"/>
      <c r="MI1274" s="8"/>
      <c r="MJ1274" s="8"/>
      <c r="MK1274" s="8"/>
      <c r="ML1274" s="8"/>
      <c r="MM1274" s="8"/>
      <c r="MN1274" s="8"/>
      <c r="MO1274" s="8"/>
      <c r="MP1274" s="8"/>
      <c r="MQ1274" s="8"/>
      <c r="MR1274" s="8"/>
      <c r="MS1274" s="8"/>
      <c r="MT1274" s="8"/>
      <c r="MU1274" s="8"/>
      <c r="MV1274" s="8"/>
      <c r="MW1274" s="8"/>
      <c r="MX1274" s="8"/>
      <c r="MY1274" s="8"/>
      <c r="MZ1274" s="8"/>
      <c r="NA1274" s="8"/>
      <c r="NB1274" s="8"/>
      <c r="NC1274" s="8"/>
      <c r="ND1274" s="8"/>
      <c r="NE1274" s="8"/>
      <c r="NF1274" s="8"/>
      <c r="NG1274" s="8"/>
      <c r="NH1274" s="8"/>
      <c r="NI1274" s="8"/>
      <c r="NJ1274" s="8"/>
      <c r="NK1274" s="8"/>
      <c r="NL1274" s="8"/>
      <c r="NM1274" s="8"/>
      <c r="NN1274" s="8"/>
      <c r="NO1274" s="8"/>
      <c r="NP1274" s="8"/>
      <c r="NQ1274" s="8"/>
      <c r="NR1274" s="8"/>
      <c r="NS1274" s="8"/>
      <c r="NT1274" s="8"/>
      <c r="NU1274" s="8"/>
      <c r="NV1274" s="8"/>
      <c r="NW1274" s="8"/>
      <c r="NX1274" s="8"/>
      <c r="NY1274" s="8"/>
      <c r="NZ1274" s="8"/>
      <c r="OA1274" s="8"/>
      <c r="OB1274" s="8"/>
      <c r="OC1274" s="8"/>
      <c r="OD1274" s="8"/>
      <c r="OE1274" s="8"/>
      <c r="OF1274" s="8"/>
      <c r="OG1274" s="8"/>
      <c r="OH1274" s="8"/>
      <c r="OI1274" s="8"/>
      <c r="OJ1274" s="8"/>
      <c r="OK1274" s="8"/>
      <c r="OL1274" s="8"/>
      <c r="OM1274" s="8"/>
      <c r="ON1274" s="8"/>
      <c r="OO1274" s="8"/>
      <c r="OP1274" s="8"/>
      <c r="OQ1274" s="8"/>
      <c r="OR1274" s="8"/>
      <c r="OS1274" s="8"/>
      <c r="OT1274" s="8"/>
      <c r="OU1274" s="8"/>
      <c r="OV1274" s="8"/>
      <c r="OW1274" s="8"/>
      <c r="OX1274" s="8"/>
      <c r="OY1274" s="8"/>
      <c r="OZ1274" s="8"/>
      <c r="PA1274" s="8"/>
      <c r="PB1274" s="8"/>
      <c r="PC1274" s="8"/>
      <c r="PD1274" s="8"/>
      <c r="PE1274" s="8"/>
      <c r="PF1274" s="8"/>
      <c r="PG1274" s="8"/>
      <c r="PH1274" s="8"/>
      <c r="PI1274" s="8"/>
      <c r="PJ1274" s="8"/>
      <c r="PK1274" s="8"/>
      <c r="PL1274" s="8"/>
      <c r="PM1274" s="8"/>
      <c r="PN1274" s="8"/>
      <c r="PO1274" s="8"/>
      <c r="PP1274" s="8"/>
      <c r="PQ1274" s="8"/>
      <c r="PR1274" s="8"/>
      <c r="PS1274" s="8"/>
      <c r="PT1274" s="8"/>
      <c r="PU1274" s="8"/>
      <c r="PV1274" s="8"/>
      <c r="PW1274" s="8"/>
      <c r="PX1274" s="8"/>
      <c r="PY1274" s="8"/>
      <c r="PZ1274" s="8"/>
      <c r="QA1274" s="8"/>
      <c r="QB1274" s="8"/>
      <c r="QC1274" s="8"/>
      <c r="QD1274" s="8"/>
      <c r="QE1274" s="8"/>
      <c r="QF1274" s="8"/>
      <c r="QG1274" s="8"/>
      <c r="QH1274" s="8"/>
      <c r="QI1274" s="8"/>
      <c r="QJ1274" s="8"/>
      <c r="QK1274" s="8"/>
      <c r="QL1274" s="8"/>
      <c r="QM1274" s="8"/>
      <c r="QN1274" s="8"/>
      <c r="QO1274" s="8"/>
      <c r="QP1274" s="8"/>
      <c r="QQ1274" s="8"/>
      <c r="QR1274" s="8"/>
      <c r="QS1274" s="8"/>
      <c r="QT1274" s="8"/>
      <c r="QU1274" s="8"/>
      <c r="QV1274" s="8"/>
      <c r="QW1274" s="8"/>
      <c r="QX1274" s="8"/>
      <c r="QY1274" s="8"/>
      <c r="QZ1274" s="8"/>
      <c r="RA1274" s="8"/>
      <c r="RB1274" s="8"/>
      <c r="RC1274" s="8"/>
      <c r="RD1274" s="8"/>
      <c r="RE1274" s="8"/>
      <c r="RF1274" s="8"/>
      <c r="RG1274" s="8"/>
      <c r="RH1274" s="8"/>
      <c r="RI1274" s="8"/>
      <c r="RJ1274" s="8"/>
      <c r="RK1274" s="8"/>
      <c r="RL1274" s="8"/>
      <c r="RM1274" s="8"/>
      <c r="RN1274" s="8"/>
      <c r="RO1274" s="8"/>
      <c r="RP1274" s="8"/>
      <c r="RQ1274" s="8"/>
      <c r="RR1274" s="8"/>
      <c r="RS1274" s="8"/>
      <c r="RT1274" s="8"/>
      <c r="RU1274" s="8"/>
      <c r="RV1274" s="8"/>
      <c r="RW1274" s="8"/>
      <c r="RX1274" s="8"/>
      <c r="RY1274" s="8"/>
      <c r="RZ1274" s="8"/>
      <c r="SA1274" s="8"/>
      <c r="SB1274" s="8"/>
      <c r="SC1274" s="8"/>
      <c r="SD1274" s="8"/>
      <c r="SE1274" s="8"/>
      <c r="SF1274" s="8"/>
      <c r="SG1274" s="8"/>
      <c r="SH1274" s="8"/>
      <c r="SI1274" s="8"/>
      <c r="SJ1274" s="8"/>
      <c r="SK1274" s="8"/>
      <c r="SL1274" s="8"/>
      <c r="SM1274" s="8"/>
      <c r="SN1274" s="8"/>
      <c r="SO1274" s="8"/>
      <c r="SP1274" s="8"/>
      <c r="SQ1274" s="8"/>
      <c r="SR1274" s="8"/>
      <c r="SS1274" s="8"/>
      <c r="ST1274" s="8"/>
      <c r="SU1274" s="8"/>
      <c r="SV1274" s="8"/>
      <c r="SW1274" s="8"/>
      <c r="SX1274" s="8"/>
      <c r="SY1274" s="8"/>
      <c r="SZ1274" s="8"/>
      <c r="TA1274" s="8"/>
      <c r="TB1274" s="8"/>
      <c r="TC1274" s="8"/>
      <c r="TD1274" s="8"/>
      <c r="TE1274" s="8"/>
      <c r="TF1274" s="8"/>
      <c r="TG1274" s="8"/>
      <c r="TH1274" s="8"/>
      <c r="TI1274" s="8"/>
      <c r="TJ1274" s="8"/>
      <c r="TK1274" s="8"/>
      <c r="TL1274" s="8"/>
      <c r="TM1274" s="8"/>
      <c r="TN1274" s="8"/>
      <c r="TO1274" s="8"/>
      <c r="TP1274" s="8"/>
      <c r="TQ1274" s="8"/>
      <c r="TR1274" s="8"/>
      <c r="TS1274" s="8"/>
      <c r="TT1274" s="8"/>
      <c r="TU1274" s="8"/>
      <c r="TV1274" s="8"/>
      <c r="TW1274" s="8"/>
      <c r="TX1274" s="8"/>
      <c r="TY1274" s="8"/>
      <c r="TZ1274" s="8"/>
      <c r="UA1274" s="8"/>
      <c r="UB1274" s="8"/>
      <c r="UC1274" s="8"/>
      <c r="UD1274" s="8"/>
      <c r="UE1274" s="8"/>
      <c r="UF1274" s="8"/>
      <c r="UG1274" s="8"/>
      <c r="UH1274" s="8"/>
      <c r="UI1274" s="8"/>
      <c r="UJ1274" s="8"/>
      <c r="UK1274" s="8"/>
      <c r="UL1274" s="8"/>
      <c r="UM1274" s="8"/>
      <c r="UN1274" s="8"/>
      <c r="UO1274" s="8"/>
      <c r="UP1274" s="8"/>
      <c r="UQ1274" s="8"/>
      <c r="UR1274" s="8"/>
      <c r="US1274" s="8"/>
      <c r="UT1274" s="8"/>
      <c r="UU1274" s="8"/>
      <c r="UV1274" s="8"/>
      <c r="UW1274" s="8"/>
      <c r="UX1274" s="8"/>
      <c r="UY1274" s="8"/>
      <c r="UZ1274" s="8"/>
      <c r="VA1274" s="8"/>
      <c r="VB1274" s="8"/>
      <c r="VC1274" s="8"/>
      <c r="VD1274" s="8"/>
      <c r="VE1274" s="8"/>
      <c r="VF1274" s="8"/>
    </row>
    <row r="1275" spans="1:578" s="77" customFormat="1" ht="15">
      <c r="A1275" s="52"/>
      <c r="B1275" s="54"/>
      <c r="C1275" s="54"/>
      <c r="D1275" s="54"/>
      <c r="E1275" s="54"/>
      <c r="F1275" s="54"/>
      <c r="G1275" s="55"/>
      <c r="H1275" s="54"/>
      <c r="I1275" s="56"/>
      <c r="J1275" s="76"/>
      <c r="K1275" s="76"/>
      <c r="L1275" s="54"/>
      <c r="M1275" s="54"/>
      <c r="N1275" s="54"/>
      <c r="O1275" s="4"/>
      <c r="P1275" s="60"/>
      <c r="Q1275" s="54"/>
      <c r="R1275" s="54"/>
      <c r="S1275" s="57"/>
      <c r="T1275" s="57"/>
      <c r="U1275" s="57"/>
      <c r="V1275" s="57"/>
      <c r="W1275" s="57"/>
      <c r="X1275" s="57"/>
      <c r="Y1275" s="57"/>
      <c r="Z1275" s="57"/>
      <c r="AA1275" s="57"/>
      <c r="AB1275" s="62"/>
      <c r="AC1275" s="57"/>
      <c r="AD1275" s="57"/>
      <c r="AE1275" s="57"/>
      <c r="AF1275" s="57"/>
      <c r="AG1275" s="57"/>
      <c r="AH1275" s="57"/>
      <c r="AI1275" s="6"/>
      <c r="AJ1275" s="6"/>
      <c r="AK1275" s="6"/>
      <c r="AL1275" s="6"/>
      <c r="AM1275" s="6"/>
      <c r="AN1275" s="6"/>
      <c r="AO1275" s="6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  <c r="IW1275" s="8"/>
      <c r="IX1275" s="8"/>
      <c r="IY1275" s="8"/>
      <c r="IZ1275" s="8"/>
      <c r="JA1275" s="8"/>
      <c r="JB1275" s="8"/>
      <c r="JC1275" s="8"/>
      <c r="JD1275" s="8"/>
      <c r="JE1275" s="8"/>
      <c r="JF1275" s="8"/>
      <c r="JG1275" s="8"/>
      <c r="JH1275" s="8"/>
      <c r="JI1275" s="8"/>
      <c r="JJ1275" s="8"/>
      <c r="JK1275" s="8"/>
      <c r="JL1275" s="8"/>
      <c r="JM1275" s="8"/>
      <c r="JN1275" s="8"/>
      <c r="JO1275" s="8"/>
      <c r="JP1275" s="8"/>
      <c r="JQ1275" s="8"/>
      <c r="JR1275" s="8"/>
      <c r="JS1275" s="8"/>
      <c r="JT1275" s="8"/>
      <c r="JU1275" s="8"/>
      <c r="JV1275" s="8"/>
      <c r="JW1275" s="8"/>
      <c r="JX1275" s="8"/>
      <c r="JY1275" s="8"/>
      <c r="JZ1275" s="8"/>
      <c r="KA1275" s="8"/>
      <c r="KB1275" s="8"/>
      <c r="KC1275" s="8"/>
      <c r="KD1275" s="8"/>
      <c r="KE1275" s="8"/>
      <c r="KF1275" s="8"/>
      <c r="KG1275" s="8"/>
      <c r="KH1275" s="8"/>
      <c r="KI1275" s="8"/>
      <c r="KJ1275" s="8"/>
      <c r="KK1275" s="8"/>
      <c r="KL1275" s="8"/>
      <c r="KM1275" s="8"/>
      <c r="KN1275" s="8"/>
      <c r="KO1275" s="8"/>
      <c r="KP1275" s="8"/>
      <c r="KQ1275" s="8"/>
      <c r="KR1275" s="8"/>
      <c r="KS1275" s="8"/>
      <c r="KT1275" s="8"/>
      <c r="KU1275" s="8"/>
      <c r="KV1275" s="8"/>
      <c r="KW1275" s="8"/>
      <c r="KX1275" s="8"/>
      <c r="KY1275" s="8"/>
      <c r="KZ1275" s="8"/>
      <c r="LA1275" s="8"/>
      <c r="LB1275" s="8"/>
      <c r="LC1275" s="8"/>
      <c r="LD1275" s="8"/>
      <c r="LE1275" s="8"/>
      <c r="LF1275" s="8"/>
      <c r="LG1275" s="8"/>
      <c r="LH1275" s="8"/>
      <c r="LI1275" s="8"/>
      <c r="LJ1275" s="8"/>
      <c r="LK1275" s="8"/>
      <c r="LL1275" s="8"/>
      <c r="LM1275" s="8"/>
      <c r="LN1275" s="8"/>
      <c r="LO1275" s="8"/>
      <c r="LP1275" s="8"/>
      <c r="LQ1275" s="8"/>
      <c r="LR1275" s="8"/>
      <c r="LS1275" s="8"/>
      <c r="LT1275" s="8"/>
      <c r="LU1275" s="8"/>
      <c r="LV1275" s="8"/>
      <c r="LW1275" s="8"/>
      <c r="LX1275" s="8"/>
      <c r="LY1275" s="8"/>
      <c r="LZ1275" s="8"/>
      <c r="MA1275" s="8"/>
      <c r="MB1275" s="8"/>
      <c r="MC1275" s="8"/>
      <c r="MD1275" s="8"/>
      <c r="ME1275" s="8"/>
      <c r="MF1275" s="8"/>
      <c r="MG1275" s="8"/>
      <c r="MH1275" s="8"/>
      <c r="MI1275" s="8"/>
      <c r="MJ1275" s="8"/>
      <c r="MK1275" s="8"/>
      <c r="ML1275" s="8"/>
      <c r="MM1275" s="8"/>
      <c r="MN1275" s="8"/>
      <c r="MO1275" s="8"/>
      <c r="MP1275" s="8"/>
      <c r="MQ1275" s="8"/>
      <c r="MR1275" s="8"/>
      <c r="MS1275" s="8"/>
      <c r="MT1275" s="8"/>
      <c r="MU1275" s="8"/>
      <c r="MV1275" s="8"/>
      <c r="MW1275" s="8"/>
      <c r="MX1275" s="8"/>
      <c r="MY1275" s="8"/>
      <c r="MZ1275" s="8"/>
      <c r="NA1275" s="8"/>
      <c r="NB1275" s="8"/>
      <c r="NC1275" s="8"/>
      <c r="ND1275" s="8"/>
      <c r="NE1275" s="8"/>
      <c r="NF1275" s="8"/>
      <c r="NG1275" s="8"/>
      <c r="NH1275" s="8"/>
      <c r="NI1275" s="8"/>
      <c r="NJ1275" s="8"/>
      <c r="NK1275" s="8"/>
      <c r="NL1275" s="8"/>
      <c r="NM1275" s="8"/>
      <c r="NN1275" s="8"/>
      <c r="NO1275" s="8"/>
      <c r="NP1275" s="8"/>
      <c r="NQ1275" s="8"/>
      <c r="NR1275" s="8"/>
      <c r="NS1275" s="8"/>
      <c r="NT1275" s="8"/>
      <c r="NU1275" s="8"/>
      <c r="NV1275" s="8"/>
      <c r="NW1275" s="8"/>
      <c r="NX1275" s="8"/>
      <c r="NY1275" s="8"/>
      <c r="NZ1275" s="8"/>
      <c r="OA1275" s="8"/>
      <c r="OB1275" s="8"/>
      <c r="OC1275" s="8"/>
      <c r="OD1275" s="8"/>
      <c r="OE1275" s="8"/>
      <c r="OF1275" s="8"/>
      <c r="OG1275" s="8"/>
      <c r="OH1275" s="8"/>
      <c r="OI1275" s="8"/>
      <c r="OJ1275" s="8"/>
      <c r="OK1275" s="8"/>
      <c r="OL1275" s="8"/>
      <c r="OM1275" s="8"/>
      <c r="ON1275" s="8"/>
      <c r="OO1275" s="8"/>
      <c r="OP1275" s="8"/>
      <c r="OQ1275" s="8"/>
      <c r="OR1275" s="8"/>
      <c r="OS1275" s="8"/>
      <c r="OT1275" s="8"/>
      <c r="OU1275" s="8"/>
      <c r="OV1275" s="8"/>
      <c r="OW1275" s="8"/>
      <c r="OX1275" s="8"/>
      <c r="OY1275" s="8"/>
      <c r="OZ1275" s="8"/>
      <c r="PA1275" s="8"/>
      <c r="PB1275" s="8"/>
      <c r="PC1275" s="8"/>
      <c r="PD1275" s="8"/>
      <c r="PE1275" s="8"/>
      <c r="PF1275" s="8"/>
      <c r="PG1275" s="8"/>
      <c r="PH1275" s="8"/>
      <c r="PI1275" s="8"/>
      <c r="PJ1275" s="8"/>
      <c r="PK1275" s="8"/>
      <c r="PL1275" s="8"/>
      <c r="PM1275" s="8"/>
      <c r="PN1275" s="8"/>
      <c r="PO1275" s="8"/>
      <c r="PP1275" s="8"/>
      <c r="PQ1275" s="8"/>
      <c r="PR1275" s="8"/>
      <c r="PS1275" s="8"/>
      <c r="PT1275" s="8"/>
      <c r="PU1275" s="8"/>
      <c r="PV1275" s="8"/>
      <c r="PW1275" s="8"/>
      <c r="PX1275" s="8"/>
      <c r="PY1275" s="8"/>
      <c r="PZ1275" s="8"/>
      <c r="QA1275" s="8"/>
      <c r="QB1275" s="8"/>
      <c r="QC1275" s="8"/>
      <c r="QD1275" s="8"/>
      <c r="QE1275" s="8"/>
      <c r="QF1275" s="8"/>
      <c r="QG1275" s="8"/>
      <c r="QH1275" s="8"/>
      <c r="QI1275" s="8"/>
      <c r="QJ1275" s="8"/>
      <c r="QK1275" s="8"/>
      <c r="QL1275" s="8"/>
      <c r="QM1275" s="8"/>
      <c r="QN1275" s="8"/>
      <c r="QO1275" s="8"/>
      <c r="QP1275" s="8"/>
      <c r="QQ1275" s="8"/>
      <c r="QR1275" s="8"/>
      <c r="QS1275" s="8"/>
      <c r="QT1275" s="8"/>
      <c r="QU1275" s="8"/>
      <c r="QV1275" s="8"/>
      <c r="QW1275" s="8"/>
      <c r="QX1275" s="8"/>
      <c r="QY1275" s="8"/>
      <c r="QZ1275" s="8"/>
      <c r="RA1275" s="8"/>
      <c r="RB1275" s="8"/>
      <c r="RC1275" s="8"/>
      <c r="RD1275" s="8"/>
      <c r="RE1275" s="8"/>
      <c r="RF1275" s="8"/>
      <c r="RG1275" s="8"/>
      <c r="RH1275" s="8"/>
      <c r="RI1275" s="8"/>
      <c r="RJ1275" s="8"/>
      <c r="RK1275" s="8"/>
      <c r="RL1275" s="8"/>
      <c r="RM1275" s="8"/>
      <c r="RN1275" s="8"/>
      <c r="RO1275" s="8"/>
      <c r="RP1275" s="8"/>
      <c r="RQ1275" s="8"/>
      <c r="RR1275" s="8"/>
      <c r="RS1275" s="8"/>
      <c r="RT1275" s="8"/>
      <c r="RU1275" s="8"/>
      <c r="RV1275" s="8"/>
      <c r="RW1275" s="8"/>
      <c r="RX1275" s="8"/>
      <c r="RY1275" s="8"/>
      <c r="RZ1275" s="8"/>
      <c r="SA1275" s="8"/>
      <c r="SB1275" s="8"/>
      <c r="SC1275" s="8"/>
      <c r="SD1275" s="8"/>
      <c r="SE1275" s="8"/>
      <c r="SF1275" s="8"/>
      <c r="SG1275" s="8"/>
      <c r="SH1275" s="8"/>
      <c r="SI1275" s="8"/>
      <c r="SJ1275" s="8"/>
      <c r="SK1275" s="8"/>
      <c r="SL1275" s="8"/>
      <c r="SM1275" s="8"/>
      <c r="SN1275" s="8"/>
      <c r="SO1275" s="8"/>
      <c r="SP1275" s="8"/>
      <c r="SQ1275" s="8"/>
      <c r="SR1275" s="8"/>
      <c r="SS1275" s="8"/>
      <c r="ST1275" s="8"/>
      <c r="SU1275" s="8"/>
      <c r="SV1275" s="8"/>
      <c r="SW1275" s="8"/>
      <c r="SX1275" s="8"/>
      <c r="SY1275" s="8"/>
      <c r="SZ1275" s="8"/>
      <c r="TA1275" s="8"/>
      <c r="TB1275" s="8"/>
      <c r="TC1275" s="8"/>
      <c r="TD1275" s="8"/>
      <c r="TE1275" s="8"/>
      <c r="TF1275" s="8"/>
      <c r="TG1275" s="8"/>
      <c r="TH1275" s="8"/>
      <c r="TI1275" s="8"/>
      <c r="TJ1275" s="8"/>
      <c r="TK1275" s="8"/>
      <c r="TL1275" s="8"/>
      <c r="TM1275" s="8"/>
      <c r="TN1275" s="8"/>
      <c r="TO1275" s="8"/>
      <c r="TP1275" s="8"/>
      <c r="TQ1275" s="8"/>
      <c r="TR1275" s="8"/>
      <c r="TS1275" s="8"/>
      <c r="TT1275" s="8"/>
      <c r="TU1275" s="8"/>
      <c r="TV1275" s="8"/>
      <c r="TW1275" s="8"/>
      <c r="TX1275" s="8"/>
      <c r="TY1275" s="8"/>
      <c r="TZ1275" s="8"/>
      <c r="UA1275" s="8"/>
      <c r="UB1275" s="8"/>
      <c r="UC1275" s="8"/>
      <c r="UD1275" s="8"/>
      <c r="UE1275" s="8"/>
      <c r="UF1275" s="8"/>
      <c r="UG1275" s="8"/>
      <c r="UH1275" s="8"/>
      <c r="UI1275" s="8"/>
      <c r="UJ1275" s="8"/>
      <c r="UK1275" s="8"/>
      <c r="UL1275" s="8"/>
      <c r="UM1275" s="8"/>
      <c r="UN1275" s="8"/>
      <c r="UO1275" s="8"/>
      <c r="UP1275" s="8"/>
      <c r="UQ1275" s="8"/>
      <c r="UR1275" s="8"/>
      <c r="US1275" s="8"/>
      <c r="UT1275" s="8"/>
      <c r="UU1275" s="8"/>
      <c r="UV1275" s="8"/>
      <c r="UW1275" s="8"/>
      <c r="UX1275" s="8"/>
      <c r="UY1275" s="8"/>
      <c r="UZ1275" s="8"/>
      <c r="VA1275" s="8"/>
      <c r="VB1275" s="8"/>
      <c r="VC1275" s="8"/>
      <c r="VD1275" s="8"/>
      <c r="VE1275" s="8"/>
      <c r="VF1275" s="8"/>
    </row>
    <row r="1276" spans="1:578" s="77" customFormat="1" ht="15">
      <c r="A1276" s="52"/>
      <c r="B1276" s="54"/>
      <c r="C1276" s="54"/>
      <c r="D1276" s="54"/>
      <c r="E1276" s="54"/>
      <c r="F1276" s="54"/>
      <c r="G1276" s="55"/>
      <c r="H1276" s="54"/>
      <c r="I1276" s="56"/>
      <c r="J1276" s="76"/>
      <c r="K1276" s="76"/>
      <c r="L1276" s="54"/>
      <c r="M1276" s="54"/>
      <c r="N1276" s="54"/>
      <c r="O1276" s="4"/>
      <c r="P1276" s="60"/>
      <c r="Q1276" s="54"/>
      <c r="R1276" s="54"/>
      <c r="S1276" s="57"/>
      <c r="T1276" s="57"/>
      <c r="U1276" s="57"/>
      <c r="V1276" s="57"/>
      <c r="W1276" s="57"/>
      <c r="X1276" s="57"/>
      <c r="Y1276" s="57"/>
      <c r="Z1276" s="57"/>
      <c r="AA1276" s="57"/>
      <c r="AB1276" s="62"/>
      <c r="AC1276" s="57"/>
      <c r="AD1276" s="57"/>
      <c r="AE1276" s="57"/>
      <c r="AF1276" s="57"/>
      <c r="AG1276" s="57"/>
      <c r="AH1276" s="57"/>
      <c r="AI1276" s="6"/>
      <c r="AJ1276" s="6"/>
      <c r="AK1276" s="6"/>
      <c r="AL1276" s="6"/>
      <c r="AM1276" s="6"/>
      <c r="AN1276" s="6"/>
      <c r="AO1276" s="6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  <c r="IW1276" s="8"/>
      <c r="IX1276" s="8"/>
      <c r="IY1276" s="8"/>
      <c r="IZ1276" s="8"/>
      <c r="JA1276" s="8"/>
      <c r="JB1276" s="8"/>
      <c r="JC1276" s="8"/>
      <c r="JD1276" s="8"/>
      <c r="JE1276" s="8"/>
      <c r="JF1276" s="8"/>
      <c r="JG1276" s="8"/>
      <c r="JH1276" s="8"/>
      <c r="JI1276" s="8"/>
      <c r="JJ1276" s="8"/>
      <c r="JK1276" s="8"/>
      <c r="JL1276" s="8"/>
      <c r="JM1276" s="8"/>
      <c r="JN1276" s="8"/>
      <c r="JO1276" s="8"/>
      <c r="JP1276" s="8"/>
      <c r="JQ1276" s="8"/>
      <c r="JR1276" s="8"/>
      <c r="JS1276" s="8"/>
      <c r="JT1276" s="8"/>
      <c r="JU1276" s="8"/>
      <c r="JV1276" s="8"/>
      <c r="JW1276" s="8"/>
      <c r="JX1276" s="8"/>
      <c r="JY1276" s="8"/>
      <c r="JZ1276" s="8"/>
      <c r="KA1276" s="8"/>
      <c r="KB1276" s="8"/>
      <c r="KC1276" s="8"/>
      <c r="KD1276" s="8"/>
      <c r="KE1276" s="8"/>
      <c r="KF1276" s="8"/>
      <c r="KG1276" s="8"/>
      <c r="KH1276" s="8"/>
      <c r="KI1276" s="8"/>
      <c r="KJ1276" s="8"/>
      <c r="KK1276" s="8"/>
      <c r="KL1276" s="8"/>
      <c r="KM1276" s="8"/>
      <c r="KN1276" s="8"/>
      <c r="KO1276" s="8"/>
      <c r="KP1276" s="8"/>
      <c r="KQ1276" s="8"/>
      <c r="KR1276" s="8"/>
      <c r="KS1276" s="8"/>
      <c r="KT1276" s="8"/>
      <c r="KU1276" s="8"/>
      <c r="KV1276" s="8"/>
      <c r="KW1276" s="8"/>
      <c r="KX1276" s="8"/>
      <c r="KY1276" s="8"/>
      <c r="KZ1276" s="8"/>
      <c r="LA1276" s="8"/>
      <c r="LB1276" s="8"/>
      <c r="LC1276" s="8"/>
      <c r="LD1276" s="8"/>
      <c r="LE1276" s="8"/>
      <c r="LF1276" s="8"/>
      <c r="LG1276" s="8"/>
      <c r="LH1276" s="8"/>
      <c r="LI1276" s="8"/>
      <c r="LJ1276" s="8"/>
      <c r="LK1276" s="8"/>
      <c r="LL1276" s="8"/>
      <c r="LM1276" s="8"/>
      <c r="LN1276" s="8"/>
      <c r="LO1276" s="8"/>
      <c r="LP1276" s="8"/>
      <c r="LQ1276" s="8"/>
      <c r="LR1276" s="8"/>
      <c r="LS1276" s="8"/>
      <c r="LT1276" s="8"/>
      <c r="LU1276" s="8"/>
      <c r="LV1276" s="8"/>
      <c r="LW1276" s="8"/>
      <c r="LX1276" s="8"/>
      <c r="LY1276" s="8"/>
      <c r="LZ1276" s="8"/>
      <c r="MA1276" s="8"/>
      <c r="MB1276" s="8"/>
      <c r="MC1276" s="8"/>
      <c r="MD1276" s="8"/>
      <c r="ME1276" s="8"/>
      <c r="MF1276" s="8"/>
      <c r="MG1276" s="8"/>
      <c r="MH1276" s="8"/>
      <c r="MI1276" s="8"/>
      <c r="MJ1276" s="8"/>
      <c r="MK1276" s="8"/>
      <c r="ML1276" s="8"/>
      <c r="MM1276" s="8"/>
      <c r="MN1276" s="8"/>
      <c r="MO1276" s="8"/>
      <c r="MP1276" s="8"/>
      <c r="MQ1276" s="8"/>
      <c r="MR1276" s="8"/>
      <c r="MS1276" s="8"/>
      <c r="MT1276" s="8"/>
      <c r="MU1276" s="8"/>
      <c r="MV1276" s="8"/>
      <c r="MW1276" s="8"/>
      <c r="MX1276" s="8"/>
      <c r="MY1276" s="8"/>
      <c r="MZ1276" s="8"/>
      <c r="NA1276" s="8"/>
      <c r="NB1276" s="8"/>
      <c r="NC1276" s="8"/>
      <c r="ND1276" s="8"/>
      <c r="NE1276" s="8"/>
      <c r="NF1276" s="8"/>
      <c r="NG1276" s="8"/>
      <c r="NH1276" s="8"/>
      <c r="NI1276" s="8"/>
      <c r="NJ1276" s="8"/>
      <c r="NK1276" s="8"/>
      <c r="NL1276" s="8"/>
      <c r="NM1276" s="8"/>
      <c r="NN1276" s="8"/>
      <c r="NO1276" s="8"/>
      <c r="NP1276" s="8"/>
      <c r="NQ1276" s="8"/>
      <c r="NR1276" s="8"/>
      <c r="NS1276" s="8"/>
      <c r="NT1276" s="8"/>
      <c r="NU1276" s="8"/>
      <c r="NV1276" s="8"/>
      <c r="NW1276" s="8"/>
      <c r="NX1276" s="8"/>
      <c r="NY1276" s="8"/>
      <c r="NZ1276" s="8"/>
      <c r="OA1276" s="8"/>
      <c r="OB1276" s="8"/>
      <c r="OC1276" s="8"/>
      <c r="OD1276" s="8"/>
      <c r="OE1276" s="8"/>
      <c r="OF1276" s="8"/>
      <c r="OG1276" s="8"/>
      <c r="OH1276" s="8"/>
      <c r="OI1276" s="8"/>
      <c r="OJ1276" s="8"/>
      <c r="OK1276" s="8"/>
      <c r="OL1276" s="8"/>
      <c r="OM1276" s="8"/>
      <c r="ON1276" s="8"/>
      <c r="OO1276" s="8"/>
      <c r="OP1276" s="8"/>
      <c r="OQ1276" s="8"/>
      <c r="OR1276" s="8"/>
      <c r="OS1276" s="8"/>
      <c r="OT1276" s="8"/>
      <c r="OU1276" s="8"/>
      <c r="OV1276" s="8"/>
      <c r="OW1276" s="8"/>
      <c r="OX1276" s="8"/>
      <c r="OY1276" s="8"/>
      <c r="OZ1276" s="8"/>
      <c r="PA1276" s="8"/>
      <c r="PB1276" s="8"/>
      <c r="PC1276" s="8"/>
      <c r="PD1276" s="8"/>
      <c r="PE1276" s="8"/>
      <c r="PF1276" s="8"/>
      <c r="PG1276" s="8"/>
      <c r="PH1276" s="8"/>
      <c r="PI1276" s="8"/>
      <c r="PJ1276" s="8"/>
      <c r="PK1276" s="8"/>
      <c r="PL1276" s="8"/>
      <c r="PM1276" s="8"/>
      <c r="PN1276" s="8"/>
      <c r="PO1276" s="8"/>
      <c r="PP1276" s="8"/>
      <c r="PQ1276" s="8"/>
      <c r="PR1276" s="8"/>
      <c r="PS1276" s="8"/>
      <c r="PT1276" s="8"/>
      <c r="PU1276" s="8"/>
      <c r="PV1276" s="8"/>
      <c r="PW1276" s="8"/>
      <c r="PX1276" s="8"/>
      <c r="PY1276" s="8"/>
      <c r="PZ1276" s="8"/>
      <c r="QA1276" s="8"/>
      <c r="QB1276" s="8"/>
      <c r="QC1276" s="8"/>
      <c r="QD1276" s="8"/>
      <c r="QE1276" s="8"/>
      <c r="QF1276" s="8"/>
      <c r="QG1276" s="8"/>
      <c r="QH1276" s="8"/>
      <c r="QI1276" s="8"/>
      <c r="QJ1276" s="8"/>
      <c r="QK1276" s="8"/>
      <c r="QL1276" s="8"/>
      <c r="QM1276" s="8"/>
      <c r="QN1276" s="8"/>
      <c r="QO1276" s="8"/>
      <c r="QP1276" s="8"/>
      <c r="QQ1276" s="8"/>
      <c r="QR1276" s="8"/>
      <c r="QS1276" s="8"/>
      <c r="QT1276" s="8"/>
      <c r="QU1276" s="8"/>
      <c r="QV1276" s="8"/>
      <c r="QW1276" s="8"/>
      <c r="QX1276" s="8"/>
      <c r="QY1276" s="8"/>
      <c r="QZ1276" s="8"/>
      <c r="RA1276" s="8"/>
      <c r="RB1276" s="8"/>
      <c r="RC1276" s="8"/>
      <c r="RD1276" s="8"/>
      <c r="RE1276" s="8"/>
      <c r="RF1276" s="8"/>
      <c r="RG1276" s="8"/>
      <c r="RH1276" s="8"/>
      <c r="RI1276" s="8"/>
      <c r="RJ1276" s="8"/>
      <c r="RK1276" s="8"/>
      <c r="RL1276" s="8"/>
      <c r="RM1276" s="8"/>
      <c r="RN1276" s="8"/>
      <c r="RO1276" s="8"/>
      <c r="RP1276" s="8"/>
      <c r="RQ1276" s="8"/>
      <c r="RR1276" s="8"/>
      <c r="RS1276" s="8"/>
      <c r="RT1276" s="8"/>
      <c r="RU1276" s="8"/>
      <c r="RV1276" s="8"/>
      <c r="RW1276" s="8"/>
      <c r="RX1276" s="8"/>
      <c r="RY1276" s="8"/>
      <c r="RZ1276" s="8"/>
      <c r="SA1276" s="8"/>
      <c r="SB1276" s="8"/>
      <c r="SC1276" s="8"/>
      <c r="SD1276" s="8"/>
      <c r="SE1276" s="8"/>
      <c r="SF1276" s="8"/>
      <c r="SG1276" s="8"/>
      <c r="SH1276" s="8"/>
      <c r="SI1276" s="8"/>
      <c r="SJ1276" s="8"/>
      <c r="SK1276" s="8"/>
      <c r="SL1276" s="8"/>
      <c r="SM1276" s="8"/>
      <c r="SN1276" s="8"/>
      <c r="SO1276" s="8"/>
      <c r="SP1276" s="8"/>
      <c r="SQ1276" s="8"/>
      <c r="SR1276" s="8"/>
      <c r="SS1276" s="8"/>
      <c r="ST1276" s="8"/>
      <c r="SU1276" s="8"/>
      <c r="SV1276" s="8"/>
      <c r="SW1276" s="8"/>
      <c r="SX1276" s="8"/>
      <c r="SY1276" s="8"/>
      <c r="SZ1276" s="8"/>
      <c r="TA1276" s="8"/>
      <c r="TB1276" s="8"/>
      <c r="TC1276" s="8"/>
      <c r="TD1276" s="8"/>
      <c r="TE1276" s="8"/>
      <c r="TF1276" s="8"/>
      <c r="TG1276" s="8"/>
      <c r="TH1276" s="8"/>
      <c r="TI1276" s="8"/>
      <c r="TJ1276" s="8"/>
      <c r="TK1276" s="8"/>
      <c r="TL1276" s="8"/>
      <c r="TM1276" s="8"/>
      <c r="TN1276" s="8"/>
      <c r="TO1276" s="8"/>
      <c r="TP1276" s="8"/>
      <c r="TQ1276" s="8"/>
      <c r="TR1276" s="8"/>
      <c r="TS1276" s="8"/>
      <c r="TT1276" s="8"/>
      <c r="TU1276" s="8"/>
      <c r="TV1276" s="8"/>
      <c r="TW1276" s="8"/>
      <c r="TX1276" s="8"/>
      <c r="TY1276" s="8"/>
      <c r="TZ1276" s="8"/>
      <c r="UA1276" s="8"/>
      <c r="UB1276" s="8"/>
      <c r="UC1276" s="8"/>
      <c r="UD1276" s="8"/>
      <c r="UE1276" s="8"/>
      <c r="UF1276" s="8"/>
      <c r="UG1276" s="8"/>
      <c r="UH1276" s="8"/>
      <c r="UI1276" s="8"/>
      <c r="UJ1276" s="8"/>
      <c r="UK1276" s="8"/>
      <c r="UL1276" s="8"/>
      <c r="UM1276" s="8"/>
      <c r="UN1276" s="8"/>
      <c r="UO1276" s="8"/>
      <c r="UP1276" s="8"/>
      <c r="UQ1276" s="8"/>
      <c r="UR1276" s="8"/>
      <c r="US1276" s="8"/>
      <c r="UT1276" s="8"/>
      <c r="UU1276" s="8"/>
      <c r="UV1276" s="8"/>
      <c r="UW1276" s="8"/>
      <c r="UX1276" s="8"/>
      <c r="UY1276" s="8"/>
      <c r="UZ1276" s="8"/>
      <c r="VA1276" s="8"/>
      <c r="VB1276" s="8"/>
      <c r="VC1276" s="8"/>
      <c r="VD1276" s="8"/>
      <c r="VE1276" s="8"/>
      <c r="VF1276" s="8"/>
    </row>
    <row r="1277" spans="1:578" s="77" customFormat="1" ht="15">
      <c r="A1277" s="52"/>
      <c r="B1277" s="54"/>
      <c r="C1277" s="54"/>
      <c r="D1277" s="54"/>
      <c r="E1277" s="54"/>
      <c r="F1277" s="54"/>
      <c r="G1277" s="55"/>
      <c r="H1277" s="54"/>
      <c r="I1277" s="56"/>
      <c r="J1277" s="76"/>
      <c r="K1277" s="76"/>
      <c r="L1277" s="54"/>
      <c r="M1277" s="54"/>
      <c r="N1277" s="54"/>
      <c r="O1277" s="4"/>
      <c r="P1277" s="60"/>
      <c r="Q1277" s="54"/>
      <c r="R1277" s="54"/>
      <c r="S1277" s="57"/>
      <c r="T1277" s="57"/>
      <c r="U1277" s="57"/>
      <c r="V1277" s="57"/>
      <c r="W1277" s="57"/>
      <c r="X1277" s="57"/>
      <c r="Y1277" s="57"/>
      <c r="Z1277" s="57"/>
      <c r="AA1277" s="57"/>
      <c r="AB1277" s="62"/>
      <c r="AC1277" s="57"/>
      <c r="AD1277" s="57"/>
      <c r="AE1277" s="57"/>
      <c r="AF1277" s="57"/>
      <c r="AG1277" s="57"/>
      <c r="AH1277" s="57"/>
      <c r="AI1277" s="6"/>
      <c r="AJ1277" s="6"/>
      <c r="AK1277" s="6"/>
      <c r="AL1277" s="6"/>
      <c r="AM1277" s="6"/>
      <c r="AN1277" s="6"/>
      <c r="AO1277" s="6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  <c r="IW1277" s="8"/>
      <c r="IX1277" s="8"/>
      <c r="IY1277" s="8"/>
      <c r="IZ1277" s="8"/>
      <c r="JA1277" s="8"/>
      <c r="JB1277" s="8"/>
      <c r="JC1277" s="8"/>
      <c r="JD1277" s="8"/>
      <c r="JE1277" s="8"/>
      <c r="JF1277" s="8"/>
      <c r="JG1277" s="8"/>
      <c r="JH1277" s="8"/>
      <c r="JI1277" s="8"/>
      <c r="JJ1277" s="8"/>
      <c r="JK1277" s="8"/>
      <c r="JL1277" s="8"/>
      <c r="JM1277" s="8"/>
      <c r="JN1277" s="8"/>
      <c r="JO1277" s="8"/>
      <c r="JP1277" s="8"/>
      <c r="JQ1277" s="8"/>
      <c r="JR1277" s="8"/>
      <c r="JS1277" s="8"/>
      <c r="JT1277" s="8"/>
      <c r="JU1277" s="8"/>
      <c r="JV1277" s="8"/>
      <c r="JW1277" s="8"/>
      <c r="JX1277" s="8"/>
      <c r="JY1277" s="8"/>
      <c r="JZ1277" s="8"/>
      <c r="KA1277" s="8"/>
      <c r="KB1277" s="8"/>
      <c r="KC1277" s="8"/>
      <c r="KD1277" s="8"/>
      <c r="KE1277" s="8"/>
      <c r="KF1277" s="8"/>
      <c r="KG1277" s="8"/>
      <c r="KH1277" s="8"/>
      <c r="KI1277" s="8"/>
      <c r="KJ1277" s="8"/>
      <c r="KK1277" s="8"/>
      <c r="KL1277" s="8"/>
      <c r="KM1277" s="8"/>
      <c r="KN1277" s="8"/>
      <c r="KO1277" s="8"/>
      <c r="KP1277" s="8"/>
      <c r="KQ1277" s="8"/>
      <c r="KR1277" s="8"/>
      <c r="KS1277" s="8"/>
      <c r="KT1277" s="8"/>
      <c r="KU1277" s="8"/>
      <c r="KV1277" s="8"/>
      <c r="KW1277" s="8"/>
      <c r="KX1277" s="8"/>
      <c r="KY1277" s="8"/>
      <c r="KZ1277" s="8"/>
      <c r="LA1277" s="8"/>
      <c r="LB1277" s="8"/>
      <c r="LC1277" s="8"/>
      <c r="LD1277" s="8"/>
      <c r="LE1277" s="8"/>
      <c r="LF1277" s="8"/>
      <c r="LG1277" s="8"/>
      <c r="LH1277" s="8"/>
      <c r="LI1277" s="8"/>
      <c r="LJ1277" s="8"/>
      <c r="LK1277" s="8"/>
      <c r="LL1277" s="8"/>
      <c r="LM1277" s="8"/>
      <c r="LN1277" s="8"/>
      <c r="LO1277" s="8"/>
      <c r="LP1277" s="8"/>
      <c r="LQ1277" s="8"/>
      <c r="LR1277" s="8"/>
      <c r="LS1277" s="8"/>
      <c r="LT1277" s="8"/>
      <c r="LU1277" s="8"/>
      <c r="LV1277" s="8"/>
      <c r="LW1277" s="8"/>
      <c r="LX1277" s="8"/>
      <c r="LY1277" s="8"/>
      <c r="LZ1277" s="8"/>
      <c r="MA1277" s="8"/>
      <c r="MB1277" s="8"/>
      <c r="MC1277" s="8"/>
      <c r="MD1277" s="8"/>
      <c r="ME1277" s="8"/>
      <c r="MF1277" s="8"/>
      <c r="MG1277" s="8"/>
      <c r="MH1277" s="8"/>
      <c r="MI1277" s="8"/>
      <c r="MJ1277" s="8"/>
      <c r="MK1277" s="8"/>
      <c r="ML1277" s="8"/>
      <c r="MM1277" s="8"/>
      <c r="MN1277" s="8"/>
      <c r="MO1277" s="8"/>
      <c r="MP1277" s="8"/>
      <c r="MQ1277" s="8"/>
      <c r="MR1277" s="8"/>
      <c r="MS1277" s="8"/>
      <c r="MT1277" s="8"/>
      <c r="MU1277" s="8"/>
      <c r="MV1277" s="8"/>
      <c r="MW1277" s="8"/>
      <c r="MX1277" s="8"/>
      <c r="MY1277" s="8"/>
      <c r="MZ1277" s="8"/>
      <c r="NA1277" s="8"/>
      <c r="NB1277" s="8"/>
      <c r="NC1277" s="8"/>
      <c r="ND1277" s="8"/>
      <c r="NE1277" s="8"/>
      <c r="NF1277" s="8"/>
      <c r="NG1277" s="8"/>
      <c r="NH1277" s="8"/>
      <c r="NI1277" s="8"/>
      <c r="NJ1277" s="8"/>
      <c r="NK1277" s="8"/>
      <c r="NL1277" s="8"/>
      <c r="NM1277" s="8"/>
      <c r="NN1277" s="8"/>
      <c r="NO1277" s="8"/>
      <c r="NP1277" s="8"/>
      <c r="NQ1277" s="8"/>
      <c r="NR1277" s="8"/>
      <c r="NS1277" s="8"/>
      <c r="NT1277" s="8"/>
      <c r="NU1277" s="8"/>
      <c r="NV1277" s="8"/>
      <c r="NW1277" s="8"/>
      <c r="NX1277" s="8"/>
      <c r="NY1277" s="8"/>
      <c r="NZ1277" s="8"/>
      <c r="OA1277" s="8"/>
      <c r="OB1277" s="8"/>
      <c r="OC1277" s="8"/>
      <c r="OD1277" s="8"/>
      <c r="OE1277" s="8"/>
      <c r="OF1277" s="8"/>
      <c r="OG1277" s="8"/>
      <c r="OH1277" s="8"/>
      <c r="OI1277" s="8"/>
      <c r="OJ1277" s="8"/>
      <c r="OK1277" s="8"/>
      <c r="OL1277" s="8"/>
      <c r="OM1277" s="8"/>
      <c r="ON1277" s="8"/>
      <c r="OO1277" s="8"/>
      <c r="OP1277" s="8"/>
      <c r="OQ1277" s="8"/>
      <c r="OR1277" s="8"/>
      <c r="OS1277" s="8"/>
      <c r="OT1277" s="8"/>
      <c r="OU1277" s="8"/>
      <c r="OV1277" s="8"/>
      <c r="OW1277" s="8"/>
      <c r="OX1277" s="8"/>
      <c r="OY1277" s="8"/>
      <c r="OZ1277" s="8"/>
      <c r="PA1277" s="8"/>
      <c r="PB1277" s="8"/>
      <c r="PC1277" s="8"/>
      <c r="PD1277" s="8"/>
      <c r="PE1277" s="8"/>
      <c r="PF1277" s="8"/>
      <c r="PG1277" s="8"/>
      <c r="PH1277" s="8"/>
      <c r="PI1277" s="8"/>
      <c r="PJ1277" s="8"/>
      <c r="PK1277" s="8"/>
      <c r="PL1277" s="8"/>
      <c r="PM1277" s="8"/>
      <c r="PN1277" s="8"/>
      <c r="PO1277" s="8"/>
      <c r="PP1277" s="8"/>
      <c r="PQ1277" s="8"/>
      <c r="PR1277" s="8"/>
      <c r="PS1277" s="8"/>
      <c r="PT1277" s="8"/>
      <c r="PU1277" s="8"/>
      <c r="PV1277" s="8"/>
      <c r="PW1277" s="8"/>
      <c r="PX1277" s="8"/>
      <c r="PY1277" s="8"/>
      <c r="PZ1277" s="8"/>
      <c r="QA1277" s="8"/>
      <c r="QB1277" s="8"/>
      <c r="QC1277" s="8"/>
      <c r="QD1277" s="8"/>
      <c r="QE1277" s="8"/>
      <c r="QF1277" s="8"/>
      <c r="QG1277" s="8"/>
      <c r="QH1277" s="8"/>
      <c r="QI1277" s="8"/>
      <c r="QJ1277" s="8"/>
      <c r="QK1277" s="8"/>
      <c r="QL1277" s="8"/>
      <c r="QM1277" s="8"/>
      <c r="QN1277" s="8"/>
      <c r="QO1277" s="8"/>
      <c r="QP1277" s="8"/>
      <c r="QQ1277" s="8"/>
      <c r="QR1277" s="8"/>
      <c r="QS1277" s="8"/>
      <c r="QT1277" s="8"/>
      <c r="QU1277" s="8"/>
      <c r="QV1277" s="8"/>
      <c r="QW1277" s="8"/>
      <c r="QX1277" s="8"/>
      <c r="QY1277" s="8"/>
      <c r="QZ1277" s="8"/>
      <c r="RA1277" s="8"/>
      <c r="RB1277" s="8"/>
      <c r="RC1277" s="8"/>
      <c r="RD1277" s="8"/>
      <c r="RE1277" s="8"/>
      <c r="RF1277" s="8"/>
      <c r="RG1277" s="8"/>
      <c r="RH1277" s="8"/>
      <c r="RI1277" s="8"/>
      <c r="RJ1277" s="8"/>
      <c r="RK1277" s="8"/>
      <c r="RL1277" s="8"/>
      <c r="RM1277" s="8"/>
      <c r="RN1277" s="8"/>
      <c r="RO1277" s="8"/>
      <c r="RP1277" s="8"/>
      <c r="RQ1277" s="8"/>
      <c r="RR1277" s="8"/>
      <c r="RS1277" s="8"/>
      <c r="RT1277" s="8"/>
      <c r="RU1277" s="8"/>
      <c r="RV1277" s="8"/>
      <c r="RW1277" s="8"/>
      <c r="RX1277" s="8"/>
      <c r="RY1277" s="8"/>
      <c r="RZ1277" s="8"/>
      <c r="SA1277" s="8"/>
      <c r="SB1277" s="8"/>
      <c r="SC1277" s="8"/>
      <c r="SD1277" s="8"/>
      <c r="SE1277" s="8"/>
      <c r="SF1277" s="8"/>
      <c r="SG1277" s="8"/>
      <c r="SH1277" s="8"/>
      <c r="SI1277" s="8"/>
      <c r="SJ1277" s="8"/>
      <c r="SK1277" s="8"/>
      <c r="SL1277" s="8"/>
      <c r="SM1277" s="8"/>
      <c r="SN1277" s="8"/>
      <c r="SO1277" s="8"/>
      <c r="SP1277" s="8"/>
      <c r="SQ1277" s="8"/>
      <c r="SR1277" s="8"/>
      <c r="SS1277" s="8"/>
      <c r="ST1277" s="8"/>
      <c r="SU1277" s="8"/>
      <c r="SV1277" s="8"/>
      <c r="SW1277" s="8"/>
      <c r="SX1277" s="8"/>
      <c r="SY1277" s="8"/>
      <c r="SZ1277" s="8"/>
      <c r="TA1277" s="8"/>
      <c r="TB1277" s="8"/>
      <c r="TC1277" s="8"/>
      <c r="TD1277" s="8"/>
      <c r="TE1277" s="8"/>
      <c r="TF1277" s="8"/>
      <c r="TG1277" s="8"/>
      <c r="TH1277" s="8"/>
      <c r="TI1277" s="8"/>
      <c r="TJ1277" s="8"/>
      <c r="TK1277" s="8"/>
      <c r="TL1277" s="8"/>
      <c r="TM1277" s="8"/>
      <c r="TN1277" s="8"/>
      <c r="TO1277" s="8"/>
      <c r="TP1277" s="8"/>
      <c r="TQ1277" s="8"/>
      <c r="TR1277" s="8"/>
      <c r="TS1277" s="8"/>
      <c r="TT1277" s="8"/>
      <c r="TU1277" s="8"/>
      <c r="TV1277" s="8"/>
      <c r="TW1277" s="8"/>
      <c r="TX1277" s="8"/>
      <c r="TY1277" s="8"/>
      <c r="TZ1277" s="8"/>
      <c r="UA1277" s="8"/>
      <c r="UB1277" s="8"/>
      <c r="UC1277" s="8"/>
      <c r="UD1277" s="8"/>
      <c r="UE1277" s="8"/>
      <c r="UF1277" s="8"/>
      <c r="UG1277" s="8"/>
      <c r="UH1277" s="8"/>
      <c r="UI1277" s="8"/>
      <c r="UJ1277" s="8"/>
      <c r="UK1277" s="8"/>
      <c r="UL1277" s="8"/>
      <c r="UM1277" s="8"/>
      <c r="UN1277" s="8"/>
      <c r="UO1277" s="8"/>
      <c r="UP1277" s="8"/>
      <c r="UQ1277" s="8"/>
      <c r="UR1277" s="8"/>
      <c r="US1277" s="8"/>
      <c r="UT1277" s="8"/>
      <c r="UU1277" s="8"/>
      <c r="UV1277" s="8"/>
      <c r="UW1277" s="8"/>
      <c r="UX1277" s="8"/>
      <c r="UY1277" s="8"/>
      <c r="UZ1277" s="8"/>
      <c r="VA1277" s="8"/>
      <c r="VB1277" s="8"/>
      <c r="VC1277" s="8"/>
      <c r="VD1277" s="8"/>
      <c r="VE1277" s="8"/>
      <c r="VF1277" s="8"/>
    </row>
    <row r="1278" spans="1:578" s="77" customFormat="1" ht="15">
      <c r="A1278" s="52"/>
      <c r="B1278" s="54"/>
      <c r="C1278" s="54"/>
      <c r="D1278" s="54"/>
      <c r="E1278" s="54"/>
      <c r="F1278" s="54"/>
      <c r="G1278" s="55"/>
      <c r="H1278" s="54"/>
      <c r="I1278" s="56"/>
      <c r="J1278" s="76"/>
      <c r="K1278" s="76"/>
      <c r="L1278" s="54"/>
      <c r="M1278" s="54"/>
      <c r="N1278" s="54"/>
      <c r="O1278" s="4"/>
      <c r="P1278" s="60"/>
      <c r="Q1278" s="54"/>
      <c r="R1278" s="54"/>
      <c r="S1278" s="57"/>
      <c r="T1278" s="57"/>
      <c r="U1278" s="57"/>
      <c r="V1278" s="57"/>
      <c r="W1278" s="57"/>
      <c r="X1278" s="57"/>
      <c r="Y1278" s="57"/>
      <c r="Z1278" s="57"/>
      <c r="AA1278" s="57"/>
      <c r="AB1278" s="62"/>
      <c r="AC1278" s="57"/>
      <c r="AD1278" s="57"/>
      <c r="AE1278" s="57"/>
      <c r="AF1278" s="57"/>
      <c r="AG1278" s="57"/>
      <c r="AH1278" s="57"/>
      <c r="AI1278" s="6"/>
      <c r="AJ1278" s="6"/>
      <c r="AK1278" s="6"/>
      <c r="AL1278" s="6"/>
      <c r="AM1278" s="6"/>
      <c r="AN1278" s="6"/>
      <c r="AO1278" s="6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  <c r="IW1278" s="8"/>
      <c r="IX1278" s="8"/>
      <c r="IY1278" s="8"/>
      <c r="IZ1278" s="8"/>
      <c r="JA1278" s="8"/>
      <c r="JB1278" s="8"/>
      <c r="JC1278" s="8"/>
      <c r="JD1278" s="8"/>
      <c r="JE1278" s="8"/>
      <c r="JF1278" s="8"/>
      <c r="JG1278" s="8"/>
      <c r="JH1278" s="8"/>
      <c r="JI1278" s="8"/>
      <c r="JJ1278" s="8"/>
      <c r="JK1278" s="8"/>
      <c r="JL1278" s="8"/>
      <c r="JM1278" s="8"/>
      <c r="JN1278" s="8"/>
      <c r="JO1278" s="8"/>
      <c r="JP1278" s="8"/>
      <c r="JQ1278" s="8"/>
      <c r="JR1278" s="8"/>
      <c r="JS1278" s="8"/>
      <c r="JT1278" s="8"/>
      <c r="JU1278" s="8"/>
      <c r="JV1278" s="8"/>
      <c r="JW1278" s="8"/>
      <c r="JX1278" s="8"/>
      <c r="JY1278" s="8"/>
      <c r="JZ1278" s="8"/>
      <c r="KA1278" s="8"/>
      <c r="KB1278" s="8"/>
      <c r="KC1278" s="8"/>
      <c r="KD1278" s="8"/>
      <c r="KE1278" s="8"/>
      <c r="KF1278" s="8"/>
      <c r="KG1278" s="8"/>
      <c r="KH1278" s="8"/>
      <c r="KI1278" s="8"/>
      <c r="KJ1278" s="8"/>
      <c r="KK1278" s="8"/>
      <c r="KL1278" s="8"/>
      <c r="KM1278" s="8"/>
      <c r="KN1278" s="8"/>
      <c r="KO1278" s="8"/>
      <c r="KP1278" s="8"/>
      <c r="KQ1278" s="8"/>
      <c r="KR1278" s="8"/>
      <c r="KS1278" s="8"/>
      <c r="KT1278" s="8"/>
      <c r="KU1278" s="8"/>
      <c r="KV1278" s="8"/>
      <c r="KW1278" s="8"/>
      <c r="KX1278" s="8"/>
      <c r="KY1278" s="8"/>
      <c r="KZ1278" s="8"/>
      <c r="LA1278" s="8"/>
      <c r="LB1278" s="8"/>
      <c r="LC1278" s="8"/>
      <c r="LD1278" s="8"/>
      <c r="LE1278" s="8"/>
      <c r="LF1278" s="8"/>
      <c r="LG1278" s="8"/>
      <c r="LH1278" s="8"/>
      <c r="LI1278" s="8"/>
      <c r="LJ1278" s="8"/>
      <c r="LK1278" s="8"/>
      <c r="LL1278" s="8"/>
      <c r="LM1278" s="8"/>
      <c r="LN1278" s="8"/>
      <c r="LO1278" s="8"/>
      <c r="LP1278" s="8"/>
      <c r="LQ1278" s="8"/>
      <c r="LR1278" s="8"/>
      <c r="LS1278" s="8"/>
      <c r="LT1278" s="8"/>
      <c r="LU1278" s="8"/>
      <c r="LV1278" s="8"/>
      <c r="LW1278" s="8"/>
      <c r="LX1278" s="8"/>
      <c r="LY1278" s="8"/>
      <c r="LZ1278" s="8"/>
      <c r="MA1278" s="8"/>
      <c r="MB1278" s="8"/>
      <c r="MC1278" s="8"/>
      <c r="MD1278" s="8"/>
      <c r="ME1278" s="8"/>
      <c r="MF1278" s="8"/>
      <c r="MG1278" s="8"/>
      <c r="MH1278" s="8"/>
      <c r="MI1278" s="8"/>
      <c r="MJ1278" s="8"/>
      <c r="MK1278" s="8"/>
      <c r="ML1278" s="8"/>
      <c r="MM1278" s="8"/>
      <c r="MN1278" s="8"/>
      <c r="MO1278" s="8"/>
      <c r="MP1278" s="8"/>
      <c r="MQ1278" s="8"/>
      <c r="MR1278" s="8"/>
      <c r="MS1278" s="8"/>
      <c r="MT1278" s="8"/>
      <c r="MU1278" s="8"/>
      <c r="MV1278" s="8"/>
      <c r="MW1278" s="8"/>
      <c r="MX1278" s="8"/>
      <c r="MY1278" s="8"/>
      <c r="MZ1278" s="8"/>
      <c r="NA1278" s="8"/>
      <c r="NB1278" s="8"/>
      <c r="NC1278" s="8"/>
      <c r="ND1278" s="8"/>
      <c r="NE1278" s="8"/>
      <c r="NF1278" s="8"/>
      <c r="NG1278" s="8"/>
      <c r="NH1278" s="8"/>
      <c r="NI1278" s="8"/>
      <c r="NJ1278" s="8"/>
      <c r="NK1278" s="8"/>
      <c r="NL1278" s="8"/>
      <c r="NM1278" s="8"/>
      <c r="NN1278" s="8"/>
      <c r="NO1278" s="8"/>
      <c r="NP1278" s="8"/>
      <c r="NQ1278" s="8"/>
      <c r="NR1278" s="8"/>
      <c r="NS1278" s="8"/>
      <c r="NT1278" s="8"/>
      <c r="NU1278" s="8"/>
      <c r="NV1278" s="8"/>
      <c r="NW1278" s="8"/>
      <c r="NX1278" s="8"/>
      <c r="NY1278" s="8"/>
      <c r="NZ1278" s="8"/>
      <c r="OA1278" s="8"/>
      <c r="OB1278" s="8"/>
      <c r="OC1278" s="8"/>
      <c r="OD1278" s="8"/>
      <c r="OE1278" s="8"/>
      <c r="OF1278" s="8"/>
      <c r="OG1278" s="8"/>
      <c r="OH1278" s="8"/>
      <c r="OI1278" s="8"/>
      <c r="OJ1278" s="8"/>
      <c r="OK1278" s="8"/>
      <c r="OL1278" s="8"/>
      <c r="OM1278" s="8"/>
      <c r="ON1278" s="8"/>
      <c r="OO1278" s="8"/>
      <c r="OP1278" s="8"/>
      <c r="OQ1278" s="8"/>
      <c r="OR1278" s="8"/>
      <c r="OS1278" s="8"/>
      <c r="OT1278" s="8"/>
      <c r="OU1278" s="8"/>
      <c r="OV1278" s="8"/>
      <c r="OW1278" s="8"/>
      <c r="OX1278" s="8"/>
      <c r="OY1278" s="8"/>
      <c r="OZ1278" s="8"/>
      <c r="PA1278" s="8"/>
      <c r="PB1278" s="8"/>
      <c r="PC1278" s="8"/>
      <c r="PD1278" s="8"/>
      <c r="PE1278" s="8"/>
      <c r="PF1278" s="8"/>
      <c r="PG1278" s="8"/>
      <c r="PH1278" s="8"/>
      <c r="PI1278" s="8"/>
      <c r="PJ1278" s="8"/>
      <c r="PK1278" s="8"/>
      <c r="PL1278" s="8"/>
      <c r="PM1278" s="8"/>
      <c r="PN1278" s="8"/>
      <c r="PO1278" s="8"/>
      <c r="PP1278" s="8"/>
      <c r="PQ1278" s="8"/>
      <c r="PR1278" s="8"/>
      <c r="PS1278" s="8"/>
      <c r="PT1278" s="8"/>
      <c r="PU1278" s="8"/>
      <c r="PV1278" s="8"/>
      <c r="PW1278" s="8"/>
      <c r="PX1278" s="8"/>
      <c r="PY1278" s="8"/>
      <c r="PZ1278" s="8"/>
      <c r="QA1278" s="8"/>
      <c r="QB1278" s="8"/>
      <c r="QC1278" s="8"/>
      <c r="QD1278" s="8"/>
      <c r="QE1278" s="8"/>
      <c r="QF1278" s="8"/>
      <c r="QG1278" s="8"/>
      <c r="QH1278" s="8"/>
      <c r="QI1278" s="8"/>
      <c r="QJ1278" s="8"/>
      <c r="QK1278" s="8"/>
      <c r="QL1278" s="8"/>
      <c r="QM1278" s="8"/>
      <c r="QN1278" s="8"/>
      <c r="QO1278" s="8"/>
      <c r="QP1278" s="8"/>
      <c r="QQ1278" s="8"/>
      <c r="QR1278" s="8"/>
      <c r="QS1278" s="8"/>
      <c r="QT1278" s="8"/>
      <c r="QU1278" s="8"/>
      <c r="QV1278" s="8"/>
      <c r="QW1278" s="8"/>
      <c r="QX1278" s="8"/>
      <c r="QY1278" s="8"/>
      <c r="QZ1278" s="8"/>
      <c r="RA1278" s="8"/>
      <c r="RB1278" s="8"/>
      <c r="RC1278" s="8"/>
      <c r="RD1278" s="8"/>
      <c r="RE1278" s="8"/>
      <c r="RF1278" s="8"/>
      <c r="RG1278" s="8"/>
      <c r="RH1278" s="8"/>
      <c r="RI1278" s="8"/>
      <c r="RJ1278" s="8"/>
      <c r="RK1278" s="8"/>
      <c r="RL1278" s="8"/>
      <c r="RM1278" s="8"/>
      <c r="RN1278" s="8"/>
      <c r="RO1278" s="8"/>
      <c r="RP1278" s="8"/>
      <c r="RQ1278" s="8"/>
      <c r="RR1278" s="8"/>
      <c r="RS1278" s="8"/>
      <c r="RT1278" s="8"/>
      <c r="RU1278" s="8"/>
      <c r="RV1278" s="8"/>
      <c r="RW1278" s="8"/>
      <c r="RX1278" s="8"/>
      <c r="RY1278" s="8"/>
      <c r="RZ1278" s="8"/>
      <c r="SA1278" s="8"/>
      <c r="SB1278" s="8"/>
      <c r="SC1278" s="8"/>
      <c r="SD1278" s="8"/>
      <c r="SE1278" s="8"/>
      <c r="SF1278" s="8"/>
      <c r="SG1278" s="8"/>
      <c r="SH1278" s="8"/>
      <c r="SI1278" s="8"/>
      <c r="SJ1278" s="8"/>
      <c r="SK1278" s="8"/>
      <c r="SL1278" s="8"/>
      <c r="SM1278" s="8"/>
      <c r="SN1278" s="8"/>
      <c r="SO1278" s="8"/>
      <c r="SP1278" s="8"/>
      <c r="SQ1278" s="8"/>
      <c r="SR1278" s="8"/>
      <c r="SS1278" s="8"/>
      <c r="ST1278" s="8"/>
      <c r="SU1278" s="8"/>
      <c r="SV1278" s="8"/>
      <c r="SW1278" s="8"/>
      <c r="SX1278" s="8"/>
      <c r="SY1278" s="8"/>
      <c r="SZ1278" s="8"/>
      <c r="TA1278" s="8"/>
      <c r="TB1278" s="8"/>
      <c r="TC1278" s="8"/>
      <c r="TD1278" s="8"/>
      <c r="TE1278" s="8"/>
      <c r="TF1278" s="8"/>
      <c r="TG1278" s="8"/>
      <c r="TH1278" s="8"/>
      <c r="TI1278" s="8"/>
      <c r="TJ1278" s="8"/>
      <c r="TK1278" s="8"/>
      <c r="TL1278" s="8"/>
      <c r="TM1278" s="8"/>
      <c r="TN1278" s="8"/>
      <c r="TO1278" s="8"/>
      <c r="TP1278" s="8"/>
      <c r="TQ1278" s="8"/>
      <c r="TR1278" s="8"/>
      <c r="TS1278" s="8"/>
      <c r="TT1278" s="8"/>
      <c r="TU1278" s="8"/>
      <c r="TV1278" s="8"/>
      <c r="TW1278" s="8"/>
      <c r="TX1278" s="8"/>
      <c r="TY1278" s="8"/>
      <c r="TZ1278" s="8"/>
      <c r="UA1278" s="8"/>
      <c r="UB1278" s="8"/>
      <c r="UC1278" s="8"/>
      <c r="UD1278" s="8"/>
      <c r="UE1278" s="8"/>
      <c r="UF1278" s="8"/>
      <c r="UG1278" s="8"/>
      <c r="UH1278" s="8"/>
      <c r="UI1278" s="8"/>
      <c r="UJ1278" s="8"/>
      <c r="UK1278" s="8"/>
      <c r="UL1278" s="8"/>
      <c r="UM1278" s="8"/>
      <c r="UN1278" s="8"/>
      <c r="UO1278" s="8"/>
      <c r="UP1278" s="8"/>
      <c r="UQ1278" s="8"/>
      <c r="UR1278" s="8"/>
      <c r="US1278" s="8"/>
      <c r="UT1278" s="8"/>
      <c r="UU1278" s="8"/>
      <c r="UV1278" s="8"/>
      <c r="UW1278" s="8"/>
      <c r="UX1278" s="8"/>
      <c r="UY1278" s="8"/>
      <c r="UZ1278" s="8"/>
      <c r="VA1278" s="8"/>
      <c r="VB1278" s="8"/>
      <c r="VC1278" s="8"/>
      <c r="VD1278" s="8"/>
      <c r="VE1278" s="8"/>
      <c r="VF1278" s="8"/>
    </row>
    <row r="1279" spans="1:578" s="77" customFormat="1" ht="15">
      <c r="A1279" s="52"/>
      <c r="B1279" s="54"/>
      <c r="C1279" s="54"/>
      <c r="D1279" s="54"/>
      <c r="E1279" s="54"/>
      <c r="F1279" s="54"/>
      <c r="G1279" s="55"/>
      <c r="H1279" s="54"/>
      <c r="I1279" s="56"/>
      <c r="J1279" s="76"/>
      <c r="K1279" s="76"/>
      <c r="L1279" s="54"/>
      <c r="M1279" s="54"/>
      <c r="N1279" s="54"/>
      <c r="O1279" s="4"/>
      <c r="P1279" s="60"/>
      <c r="Q1279" s="54"/>
      <c r="R1279" s="54"/>
      <c r="S1279" s="57"/>
      <c r="T1279" s="57"/>
      <c r="U1279" s="57"/>
      <c r="V1279" s="57"/>
      <c r="W1279" s="57"/>
      <c r="X1279" s="57"/>
      <c r="Y1279" s="57"/>
      <c r="Z1279" s="57"/>
      <c r="AA1279" s="57"/>
      <c r="AB1279" s="62"/>
      <c r="AC1279" s="57"/>
      <c r="AD1279" s="57"/>
      <c r="AE1279" s="57"/>
      <c r="AF1279" s="57"/>
      <c r="AG1279" s="57"/>
      <c r="AH1279" s="57"/>
      <c r="AI1279" s="6"/>
      <c r="AJ1279" s="6"/>
      <c r="AK1279" s="6"/>
      <c r="AL1279" s="6"/>
      <c r="AM1279" s="6"/>
      <c r="AN1279" s="6"/>
      <c r="AO1279" s="6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  <c r="IW1279" s="8"/>
      <c r="IX1279" s="8"/>
      <c r="IY1279" s="8"/>
      <c r="IZ1279" s="8"/>
      <c r="JA1279" s="8"/>
      <c r="JB1279" s="8"/>
      <c r="JC1279" s="8"/>
      <c r="JD1279" s="8"/>
      <c r="JE1279" s="8"/>
      <c r="JF1279" s="8"/>
      <c r="JG1279" s="8"/>
      <c r="JH1279" s="8"/>
      <c r="JI1279" s="8"/>
      <c r="JJ1279" s="8"/>
      <c r="JK1279" s="8"/>
      <c r="JL1279" s="8"/>
      <c r="JM1279" s="8"/>
      <c r="JN1279" s="8"/>
      <c r="JO1279" s="8"/>
      <c r="JP1279" s="8"/>
      <c r="JQ1279" s="8"/>
      <c r="JR1279" s="8"/>
      <c r="JS1279" s="8"/>
      <c r="JT1279" s="8"/>
      <c r="JU1279" s="8"/>
      <c r="JV1279" s="8"/>
      <c r="JW1279" s="8"/>
      <c r="JX1279" s="8"/>
      <c r="JY1279" s="8"/>
      <c r="JZ1279" s="8"/>
      <c r="KA1279" s="8"/>
      <c r="KB1279" s="8"/>
      <c r="KC1279" s="8"/>
      <c r="KD1279" s="8"/>
      <c r="KE1279" s="8"/>
      <c r="KF1279" s="8"/>
      <c r="KG1279" s="8"/>
      <c r="KH1279" s="8"/>
      <c r="KI1279" s="8"/>
      <c r="KJ1279" s="8"/>
      <c r="KK1279" s="8"/>
      <c r="KL1279" s="8"/>
      <c r="KM1279" s="8"/>
      <c r="KN1279" s="8"/>
      <c r="KO1279" s="8"/>
      <c r="KP1279" s="8"/>
      <c r="KQ1279" s="8"/>
      <c r="KR1279" s="8"/>
      <c r="KS1279" s="8"/>
      <c r="KT1279" s="8"/>
      <c r="KU1279" s="8"/>
      <c r="KV1279" s="8"/>
      <c r="KW1279" s="8"/>
      <c r="KX1279" s="8"/>
      <c r="KY1279" s="8"/>
      <c r="KZ1279" s="8"/>
      <c r="LA1279" s="8"/>
      <c r="LB1279" s="8"/>
      <c r="LC1279" s="8"/>
      <c r="LD1279" s="8"/>
      <c r="LE1279" s="8"/>
      <c r="LF1279" s="8"/>
      <c r="LG1279" s="8"/>
      <c r="LH1279" s="8"/>
      <c r="LI1279" s="8"/>
      <c r="LJ1279" s="8"/>
      <c r="LK1279" s="8"/>
      <c r="LL1279" s="8"/>
      <c r="LM1279" s="8"/>
      <c r="LN1279" s="8"/>
      <c r="LO1279" s="8"/>
      <c r="LP1279" s="8"/>
      <c r="LQ1279" s="8"/>
      <c r="LR1279" s="8"/>
      <c r="LS1279" s="8"/>
      <c r="LT1279" s="8"/>
      <c r="LU1279" s="8"/>
      <c r="LV1279" s="8"/>
      <c r="LW1279" s="8"/>
      <c r="LX1279" s="8"/>
      <c r="LY1279" s="8"/>
      <c r="LZ1279" s="8"/>
      <c r="MA1279" s="8"/>
      <c r="MB1279" s="8"/>
      <c r="MC1279" s="8"/>
      <c r="MD1279" s="8"/>
      <c r="ME1279" s="8"/>
      <c r="MF1279" s="8"/>
      <c r="MG1279" s="8"/>
      <c r="MH1279" s="8"/>
      <c r="MI1279" s="8"/>
      <c r="MJ1279" s="8"/>
      <c r="MK1279" s="8"/>
      <c r="ML1279" s="8"/>
      <c r="MM1279" s="8"/>
      <c r="MN1279" s="8"/>
      <c r="MO1279" s="8"/>
      <c r="MP1279" s="8"/>
      <c r="MQ1279" s="8"/>
      <c r="MR1279" s="8"/>
      <c r="MS1279" s="8"/>
      <c r="MT1279" s="8"/>
      <c r="MU1279" s="8"/>
      <c r="MV1279" s="8"/>
      <c r="MW1279" s="8"/>
      <c r="MX1279" s="8"/>
      <c r="MY1279" s="8"/>
      <c r="MZ1279" s="8"/>
      <c r="NA1279" s="8"/>
      <c r="NB1279" s="8"/>
      <c r="NC1279" s="8"/>
      <c r="ND1279" s="8"/>
      <c r="NE1279" s="8"/>
      <c r="NF1279" s="8"/>
      <c r="NG1279" s="8"/>
      <c r="NH1279" s="8"/>
      <c r="NI1279" s="8"/>
      <c r="NJ1279" s="8"/>
      <c r="NK1279" s="8"/>
      <c r="NL1279" s="8"/>
      <c r="NM1279" s="8"/>
      <c r="NN1279" s="8"/>
      <c r="NO1279" s="8"/>
      <c r="NP1279" s="8"/>
      <c r="NQ1279" s="8"/>
      <c r="NR1279" s="8"/>
      <c r="NS1279" s="8"/>
      <c r="NT1279" s="8"/>
      <c r="NU1279" s="8"/>
      <c r="NV1279" s="8"/>
      <c r="NW1279" s="8"/>
      <c r="NX1279" s="8"/>
      <c r="NY1279" s="8"/>
      <c r="NZ1279" s="8"/>
      <c r="OA1279" s="8"/>
      <c r="OB1279" s="8"/>
      <c r="OC1279" s="8"/>
      <c r="OD1279" s="8"/>
      <c r="OE1279" s="8"/>
      <c r="OF1279" s="8"/>
      <c r="OG1279" s="8"/>
      <c r="OH1279" s="8"/>
      <c r="OI1279" s="8"/>
      <c r="OJ1279" s="8"/>
      <c r="OK1279" s="8"/>
      <c r="OL1279" s="8"/>
      <c r="OM1279" s="8"/>
      <c r="ON1279" s="8"/>
      <c r="OO1279" s="8"/>
      <c r="OP1279" s="8"/>
      <c r="OQ1279" s="8"/>
      <c r="OR1279" s="8"/>
      <c r="OS1279" s="8"/>
      <c r="OT1279" s="8"/>
      <c r="OU1279" s="8"/>
      <c r="OV1279" s="8"/>
      <c r="OW1279" s="8"/>
      <c r="OX1279" s="8"/>
      <c r="OY1279" s="8"/>
      <c r="OZ1279" s="8"/>
      <c r="PA1279" s="8"/>
      <c r="PB1279" s="8"/>
      <c r="PC1279" s="8"/>
      <c r="PD1279" s="8"/>
      <c r="PE1279" s="8"/>
      <c r="PF1279" s="8"/>
      <c r="PG1279" s="8"/>
      <c r="PH1279" s="8"/>
      <c r="PI1279" s="8"/>
      <c r="PJ1279" s="8"/>
      <c r="PK1279" s="8"/>
      <c r="PL1279" s="8"/>
      <c r="PM1279" s="8"/>
      <c r="PN1279" s="8"/>
      <c r="PO1279" s="8"/>
      <c r="PP1279" s="8"/>
      <c r="PQ1279" s="8"/>
      <c r="PR1279" s="8"/>
      <c r="PS1279" s="8"/>
      <c r="PT1279" s="8"/>
      <c r="PU1279" s="8"/>
      <c r="PV1279" s="8"/>
      <c r="PW1279" s="8"/>
      <c r="PX1279" s="8"/>
      <c r="PY1279" s="8"/>
      <c r="PZ1279" s="8"/>
      <c r="QA1279" s="8"/>
      <c r="QB1279" s="8"/>
      <c r="QC1279" s="8"/>
      <c r="QD1279" s="8"/>
      <c r="QE1279" s="8"/>
      <c r="QF1279" s="8"/>
      <c r="QG1279" s="8"/>
      <c r="QH1279" s="8"/>
      <c r="QI1279" s="8"/>
      <c r="QJ1279" s="8"/>
      <c r="QK1279" s="8"/>
      <c r="QL1279" s="8"/>
      <c r="QM1279" s="8"/>
      <c r="QN1279" s="8"/>
      <c r="QO1279" s="8"/>
      <c r="QP1279" s="8"/>
      <c r="QQ1279" s="8"/>
      <c r="QR1279" s="8"/>
      <c r="QS1279" s="8"/>
      <c r="QT1279" s="8"/>
      <c r="QU1279" s="8"/>
      <c r="QV1279" s="8"/>
      <c r="QW1279" s="8"/>
      <c r="QX1279" s="8"/>
      <c r="QY1279" s="8"/>
      <c r="QZ1279" s="8"/>
      <c r="RA1279" s="8"/>
      <c r="RB1279" s="8"/>
      <c r="RC1279" s="8"/>
      <c r="RD1279" s="8"/>
      <c r="RE1279" s="8"/>
      <c r="RF1279" s="8"/>
      <c r="RG1279" s="8"/>
      <c r="RH1279" s="8"/>
      <c r="RI1279" s="8"/>
      <c r="RJ1279" s="8"/>
      <c r="RK1279" s="8"/>
      <c r="RL1279" s="8"/>
      <c r="RM1279" s="8"/>
      <c r="RN1279" s="8"/>
      <c r="RO1279" s="8"/>
      <c r="RP1279" s="8"/>
      <c r="RQ1279" s="8"/>
      <c r="RR1279" s="8"/>
      <c r="RS1279" s="8"/>
      <c r="RT1279" s="8"/>
      <c r="RU1279" s="8"/>
      <c r="RV1279" s="8"/>
      <c r="RW1279" s="8"/>
      <c r="RX1279" s="8"/>
      <c r="RY1279" s="8"/>
      <c r="RZ1279" s="8"/>
      <c r="SA1279" s="8"/>
      <c r="SB1279" s="8"/>
      <c r="SC1279" s="8"/>
      <c r="SD1279" s="8"/>
      <c r="SE1279" s="8"/>
      <c r="SF1279" s="8"/>
      <c r="SG1279" s="8"/>
      <c r="SH1279" s="8"/>
      <c r="SI1279" s="8"/>
      <c r="SJ1279" s="8"/>
      <c r="SK1279" s="8"/>
      <c r="SL1279" s="8"/>
      <c r="SM1279" s="8"/>
      <c r="SN1279" s="8"/>
      <c r="SO1279" s="8"/>
      <c r="SP1279" s="8"/>
      <c r="SQ1279" s="8"/>
      <c r="SR1279" s="8"/>
      <c r="SS1279" s="8"/>
      <c r="ST1279" s="8"/>
      <c r="SU1279" s="8"/>
      <c r="SV1279" s="8"/>
      <c r="SW1279" s="8"/>
      <c r="SX1279" s="8"/>
      <c r="SY1279" s="8"/>
      <c r="SZ1279" s="8"/>
      <c r="TA1279" s="8"/>
      <c r="TB1279" s="8"/>
      <c r="TC1279" s="8"/>
      <c r="TD1279" s="8"/>
      <c r="TE1279" s="8"/>
      <c r="TF1279" s="8"/>
      <c r="TG1279" s="8"/>
      <c r="TH1279" s="8"/>
      <c r="TI1279" s="8"/>
      <c r="TJ1279" s="8"/>
      <c r="TK1279" s="8"/>
      <c r="TL1279" s="8"/>
      <c r="TM1279" s="8"/>
      <c r="TN1279" s="8"/>
      <c r="TO1279" s="8"/>
      <c r="TP1279" s="8"/>
      <c r="TQ1279" s="8"/>
      <c r="TR1279" s="8"/>
      <c r="TS1279" s="8"/>
      <c r="TT1279" s="8"/>
      <c r="TU1279" s="8"/>
      <c r="TV1279" s="8"/>
      <c r="TW1279" s="8"/>
      <c r="TX1279" s="8"/>
      <c r="TY1279" s="8"/>
      <c r="TZ1279" s="8"/>
      <c r="UA1279" s="8"/>
      <c r="UB1279" s="8"/>
      <c r="UC1279" s="8"/>
      <c r="UD1279" s="8"/>
      <c r="UE1279" s="8"/>
      <c r="UF1279" s="8"/>
      <c r="UG1279" s="8"/>
      <c r="UH1279" s="8"/>
      <c r="UI1279" s="8"/>
      <c r="UJ1279" s="8"/>
      <c r="UK1279" s="8"/>
      <c r="UL1279" s="8"/>
      <c r="UM1279" s="8"/>
      <c r="UN1279" s="8"/>
      <c r="UO1279" s="8"/>
      <c r="UP1279" s="8"/>
      <c r="UQ1279" s="8"/>
      <c r="UR1279" s="8"/>
      <c r="US1279" s="8"/>
      <c r="UT1279" s="8"/>
      <c r="UU1279" s="8"/>
      <c r="UV1279" s="8"/>
      <c r="UW1279" s="8"/>
      <c r="UX1279" s="8"/>
      <c r="UY1279" s="8"/>
      <c r="UZ1279" s="8"/>
      <c r="VA1279" s="8"/>
      <c r="VB1279" s="8"/>
      <c r="VC1279" s="8"/>
      <c r="VD1279" s="8"/>
      <c r="VE1279" s="8"/>
      <c r="VF1279" s="8"/>
    </row>
    <row r="1280" spans="1:578" s="77" customFormat="1" ht="15">
      <c r="A1280" s="52"/>
      <c r="B1280" s="54"/>
      <c r="C1280" s="54"/>
      <c r="D1280" s="54"/>
      <c r="E1280" s="54"/>
      <c r="F1280" s="54"/>
      <c r="G1280" s="55"/>
      <c r="H1280" s="54"/>
      <c r="I1280" s="56"/>
      <c r="J1280" s="76"/>
      <c r="K1280" s="76"/>
      <c r="L1280" s="54"/>
      <c r="M1280" s="54"/>
      <c r="N1280" s="54"/>
      <c r="O1280" s="4"/>
      <c r="P1280" s="60"/>
      <c r="Q1280" s="54"/>
      <c r="R1280" s="54"/>
      <c r="S1280" s="57"/>
      <c r="T1280" s="57"/>
      <c r="U1280" s="57"/>
      <c r="V1280" s="57"/>
      <c r="W1280" s="57"/>
      <c r="X1280" s="57"/>
      <c r="Y1280" s="57"/>
      <c r="Z1280" s="57"/>
      <c r="AA1280" s="57"/>
      <c r="AB1280" s="62"/>
      <c r="AC1280" s="57"/>
      <c r="AD1280" s="57"/>
      <c r="AE1280" s="57"/>
      <c r="AF1280" s="57"/>
      <c r="AG1280" s="57"/>
      <c r="AH1280" s="57"/>
      <c r="AI1280" s="6"/>
      <c r="AJ1280" s="6"/>
      <c r="AK1280" s="6"/>
      <c r="AL1280" s="6"/>
      <c r="AM1280" s="6"/>
      <c r="AN1280" s="6"/>
      <c r="AO1280" s="6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  <c r="IW1280" s="8"/>
      <c r="IX1280" s="8"/>
      <c r="IY1280" s="8"/>
      <c r="IZ1280" s="8"/>
      <c r="JA1280" s="8"/>
      <c r="JB1280" s="8"/>
      <c r="JC1280" s="8"/>
      <c r="JD1280" s="8"/>
      <c r="JE1280" s="8"/>
      <c r="JF1280" s="8"/>
      <c r="JG1280" s="8"/>
      <c r="JH1280" s="8"/>
      <c r="JI1280" s="8"/>
      <c r="JJ1280" s="8"/>
      <c r="JK1280" s="8"/>
      <c r="JL1280" s="8"/>
      <c r="JM1280" s="8"/>
      <c r="JN1280" s="8"/>
      <c r="JO1280" s="8"/>
      <c r="JP1280" s="8"/>
      <c r="JQ1280" s="8"/>
      <c r="JR1280" s="8"/>
      <c r="JS1280" s="8"/>
      <c r="JT1280" s="8"/>
      <c r="JU1280" s="8"/>
      <c r="JV1280" s="8"/>
      <c r="JW1280" s="8"/>
      <c r="JX1280" s="8"/>
      <c r="JY1280" s="8"/>
      <c r="JZ1280" s="8"/>
      <c r="KA1280" s="8"/>
      <c r="KB1280" s="8"/>
      <c r="KC1280" s="8"/>
      <c r="KD1280" s="8"/>
      <c r="KE1280" s="8"/>
      <c r="KF1280" s="8"/>
      <c r="KG1280" s="8"/>
      <c r="KH1280" s="8"/>
      <c r="KI1280" s="8"/>
      <c r="KJ1280" s="8"/>
      <c r="KK1280" s="8"/>
      <c r="KL1280" s="8"/>
      <c r="KM1280" s="8"/>
      <c r="KN1280" s="8"/>
      <c r="KO1280" s="8"/>
      <c r="KP1280" s="8"/>
      <c r="KQ1280" s="8"/>
      <c r="KR1280" s="8"/>
      <c r="KS1280" s="8"/>
      <c r="KT1280" s="8"/>
      <c r="KU1280" s="8"/>
      <c r="KV1280" s="8"/>
      <c r="KW1280" s="8"/>
      <c r="KX1280" s="8"/>
      <c r="KY1280" s="8"/>
      <c r="KZ1280" s="8"/>
      <c r="LA1280" s="8"/>
      <c r="LB1280" s="8"/>
      <c r="LC1280" s="8"/>
      <c r="LD1280" s="8"/>
      <c r="LE1280" s="8"/>
      <c r="LF1280" s="8"/>
      <c r="LG1280" s="8"/>
      <c r="LH1280" s="8"/>
      <c r="LI1280" s="8"/>
      <c r="LJ1280" s="8"/>
      <c r="LK1280" s="8"/>
      <c r="LL1280" s="8"/>
      <c r="LM1280" s="8"/>
      <c r="LN1280" s="8"/>
      <c r="LO1280" s="8"/>
      <c r="LP1280" s="8"/>
      <c r="LQ1280" s="8"/>
      <c r="LR1280" s="8"/>
      <c r="LS1280" s="8"/>
      <c r="LT1280" s="8"/>
      <c r="LU1280" s="8"/>
      <c r="LV1280" s="8"/>
      <c r="LW1280" s="8"/>
      <c r="LX1280" s="8"/>
      <c r="LY1280" s="8"/>
      <c r="LZ1280" s="8"/>
      <c r="MA1280" s="8"/>
      <c r="MB1280" s="8"/>
      <c r="MC1280" s="8"/>
      <c r="MD1280" s="8"/>
      <c r="ME1280" s="8"/>
      <c r="MF1280" s="8"/>
      <c r="MG1280" s="8"/>
      <c r="MH1280" s="8"/>
      <c r="MI1280" s="8"/>
      <c r="MJ1280" s="8"/>
      <c r="MK1280" s="8"/>
      <c r="ML1280" s="8"/>
      <c r="MM1280" s="8"/>
      <c r="MN1280" s="8"/>
      <c r="MO1280" s="8"/>
      <c r="MP1280" s="8"/>
      <c r="MQ1280" s="8"/>
      <c r="MR1280" s="8"/>
      <c r="MS1280" s="8"/>
      <c r="MT1280" s="8"/>
      <c r="MU1280" s="8"/>
      <c r="MV1280" s="8"/>
      <c r="MW1280" s="8"/>
      <c r="MX1280" s="8"/>
      <c r="MY1280" s="8"/>
      <c r="MZ1280" s="8"/>
      <c r="NA1280" s="8"/>
      <c r="NB1280" s="8"/>
      <c r="NC1280" s="8"/>
      <c r="ND1280" s="8"/>
      <c r="NE1280" s="8"/>
      <c r="NF1280" s="8"/>
      <c r="NG1280" s="8"/>
      <c r="NH1280" s="8"/>
      <c r="NI1280" s="8"/>
      <c r="NJ1280" s="8"/>
      <c r="NK1280" s="8"/>
      <c r="NL1280" s="8"/>
      <c r="NM1280" s="8"/>
      <c r="NN1280" s="8"/>
      <c r="NO1280" s="8"/>
      <c r="NP1280" s="8"/>
      <c r="NQ1280" s="8"/>
      <c r="NR1280" s="8"/>
      <c r="NS1280" s="8"/>
      <c r="NT1280" s="8"/>
      <c r="NU1280" s="8"/>
      <c r="NV1280" s="8"/>
      <c r="NW1280" s="8"/>
      <c r="NX1280" s="8"/>
      <c r="NY1280" s="8"/>
      <c r="NZ1280" s="8"/>
      <c r="OA1280" s="8"/>
      <c r="OB1280" s="8"/>
      <c r="OC1280" s="8"/>
      <c r="OD1280" s="8"/>
      <c r="OE1280" s="8"/>
      <c r="OF1280" s="8"/>
      <c r="OG1280" s="8"/>
      <c r="OH1280" s="8"/>
      <c r="OI1280" s="8"/>
      <c r="OJ1280" s="8"/>
      <c r="OK1280" s="8"/>
      <c r="OL1280" s="8"/>
      <c r="OM1280" s="8"/>
      <c r="ON1280" s="8"/>
      <c r="OO1280" s="8"/>
      <c r="OP1280" s="8"/>
      <c r="OQ1280" s="8"/>
      <c r="OR1280" s="8"/>
      <c r="OS1280" s="8"/>
      <c r="OT1280" s="8"/>
      <c r="OU1280" s="8"/>
      <c r="OV1280" s="8"/>
      <c r="OW1280" s="8"/>
      <c r="OX1280" s="8"/>
      <c r="OY1280" s="8"/>
      <c r="OZ1280" s="8"/>
      <c r="PA1280" s="8"/>
      <c r="PB1280" s="8"/>
      <c r="PC1280" s="8"/>
      <c r="PD1280" s="8"/>
      <c r="PE1280" s="8"/>
      <c r="PF1280" s="8"/>
      <c r="PG1280" s="8"/>
      <c r="PH1280" s="8"/>
      <c r="PI1280" s="8"/>
      <c r="PJ1280" s="8"/>
      <c r="PK1280" s="8"/>
      <c r="PL1280" s="8"/>
      <c r="PM1280" s="8"/>
      <c r="PN1280" s="8"/>
      <c r="PO1280" s="8"/>
      <c r="PP1280" s="8"/>
      <c r="PQ1280" s="8"/>
      <c r="PR1280" s="8"/>
      <c r="PS1280" s="8"/>
      <c r="PT1280" s="8"/>
      <c r="PU1280" s="8"/>
      <c r="PV1280" s="8"/>
      <c r="PW1280" s="8"/>
      <c r="PX1280" s="8"/>
      <c r="PY1280" s="8"/>
      <c r="PZ1280" s="8"/>
      <c r="QA1280" s="8"/>
      <c r="QB1280" s="8"/>
      <c r="QC1280" s="8"/>
      <c r="QD1280" s="8"/>
      <c r="QE1280" s="8"/>
      <c r="QF1280" s="8"/>
      <c r="QG1280" s="8"/>
      <c r="QH1280" s="8"/>
      <c r="QI1280" s="8"/>
      <c r="QJ1280" s="8"/>
      <c r="QK1280" s="8"/>
      <c r="QL1280" s="8"/>
      <c r="QM1280" s="8"/>
      <c r="QN1280" s="8"/>
      <c r="QO1280" s="8"/>
      <c r="QP1280" s="8"/>
      <c r="QQ1280" s="8"/>
      <c r="QR1280" s="8"/>
      <c r="QS1280" s="8"/>
      <c r="QT1280" s="8"/>
      <c r="QU1280" s="8"/>
      <c r="QV1280" s="8"/>
      <c r="QW1280" s="8"/>
      <c r="QX1280" s="8"/>
      <c r="QY1280" s="8"/>
      <c r="QZ1280" s="8"/>
      <c r="RA1280" s="8"/>
      <c r="RB1280" s="8"/>
      <c r="RC1280" s="8"/>
      <c r="RD1280" s="8"/>
      <c r="RE1280" s="8"/>
      <c r="RF1280" s="8"/>
      <c r="RG1280" s="8"/>
      <c r="RH1280" s="8"/>
      <c r="RI1280" s="8"/>
      <c r="RJ1280" s="8"/>
      <c r="RK1280" s="8"/>
      <c r="RL1280" s="8"/>
      <c r="RM1280" s="8"/>
      <c r="RN1280" s="8"/>
      <c r="RO1280" s="8"/>
      <c r="RP1280" s="8"/>
      <c r="RQ1280" s="8"/>
      <c r="RR1280" s="8"/>
      <c r="RS1280" s="8"/>
      <c r="RT1280" s="8"/>
      <c r="RU1280" s="8"/>
      <c r="RV1280" s="8"/>
      <c r="RW1280" s="8"/>
      <c r="RX1280" s="8"/>
      <c r="RY1280" s="8"/>
      <c r="RZ1280" s="8"/>
      <c r="SA1280" s="8"/>
      <c r="SB1280" s="8"/>
      <c r="SC1280" s="8"/>
      <c r="SD1280" s="8"/>
      <c r="SE1280" s="8"/>
      <c r="SF1280" s="8"/>
      <c r="SG1280" s="8"/>
      <c r="SH1280" s="8"/>
      <c r="SI1280" s="8"/>
      <c r="SJ1280" s="8"/>
      <c r="SK1280" s="8"/>
      <c r="SL1280" s="8"/>
      <c r="SM1280" s="8"/>
      <c r="SN1280" s="8"/>
      <c r="SO1280" s="8"/>
      <c r="SP1280" s="8"/>
      <c r="SQ1280" s="8"/>
      <c r="SR1280" s="8"/>
      <c r="SS1280" s="8"/>
      <c r="ST1280" s="8"/>
      <c r="SU1280" s="8"/>
      <c r="SV1280" s="8"/>
      <c r="SW1280" s="8"/>
      <c r="SX1280" s="8"/>
      <c r="SY1280" s="8"/>
      <c r="SZ1280" s="8"/>
      <c r="TA1280" s="8"/>
      <c r="TB1280" s="8"/>
      <c r="TC1280" s="8"/>
      <c r="TD1280" s="8"/>
      <c r="TE1280" s="8"/>
      <c r="TF1280" s="8"/>
      <c r="TG1280" s="8"/>
      <c r="TH1280" s="8"/>
      <c r="TI1280" s="8"/>
      <c r="TJ1280" s="8"/>
      <c r="TK1280" s="8"/>
      <c r="TL1280" s="8"/>
      <c r="TM1280" s="8"/>
      <c r="TN1280" s="8"/>
      <c r="TO1280" s="8"/>
      <c r="TP1280" s="8"/>
      <c r="TQ1280" s="8"/>
      <c r="TR1280" s="8"/>
      <c r="TS1280" s="8"/>
      <c r="TT1280" s="8"/>
      <c r="TU1280" s="8"/>
      <c r="TV1280" s="8"/>
      <c r="TW1280" s="8"/>
      <c r="TX1280" s="8"/>
      <c r="TY1280" s="8"/>
      <c r="TZ1280" s="8"/>
      <c r="UA1280" s="8"/>
      <c r="UB1280" s="8"/>
      <c r="UC1280" s="8"/>
      <c r="UD1280" s="8"/>
      <c r="UE1280" s="8"/>
      <c r="UF1280" s="8"/>
      <c r="UG1280" s="8"/>
      <c r="UH1280" s="8"/>
      <c r="UI1280" s="8"/>
      <c r="UJ1280" s="8"/>
      <c r="UK1280" s="8"/>
      <c r="UL1280" s="8"/>
      <c r="UM1280" s="8"/>
      <c r="UN1280" s="8"/>
      <c r="UO1280" s="8"/>
      <c r="UP1280" s="8"/>
      <c r="UQ1280" s="8"/>
      <c r="UR1280" s="8"/>
      <c r="US1280" s="8"/>
      <c r="UT1280" s="8"/>
      <c r="UU1280" s="8"/>
      <c r="UV1280" s="8"/>
      <c r="UW1280" s="8"/>
      <c r="UX1280" s="8"/>
      <c r="UY1280" s="8"/>
      <c r="UZ1280" s="8"/>
      <c r="VA1280" s="8"/>
      <c r="VB1280" s="8"/>
      <c r="VC1280" s="8"/>
      <c r="VD1280" s="8"/>
      <c r="VE1280" s="8"/>
      <c r="VF1280" s="8"/>
    </row>
    <row r="1281" spans="1:578" s="77" customFormat="1" ht="15">
      <c r="A1281" s="52"/>
      <c r="B1281" s="54"/>
      <c r="C1281" s="54"/>
      <c r="D1281" s="54"/>
      <c r="E1281" s="54"/>
      <c r="F1281" s="54"/>
      <c r="G1281" s="55"/>
      <c r="H1281" s="54"/>
      <c r="I1281" s="56"/>
      <c r="J1281" s="76"/>
      <c r="K1281" s="76"/>
      <c r="L1281" s="54"/>
      <c r="M1281" s="54"/>
      <c r="N1281" s="54"/>
      <c r="O1281" s="4"/>
      <c r="P1281" s="60"/>
      <c r="Q1281" s="54"/>
      <c r="R1281" s="54"/>
      <c r="S1281" s="57"/>
      <c r="T1281" s="57"/>
      <c r="U1281" s="57"/>
      <c r="V1281" s="57"/>
      <c r="W1281" s="57"/>
      <c r="X1281" s="57"/>
      <c r="Y1281" s="57"/>
      <c r="Z1281" s="57"/>
      <c r="AA1281" s="57"/>
      <c r="AB1281" s="62"/>
      <c r="AC1281" s="57"/>
      <c r="AD1281" s="57"/>
      <c r="AE1281" s="57"/>
      <c r="AF1281" s="57"/>
      <c r="AG1281" s="57"/>
      <c r="AH1281" s="57"/>
      <c r="AI1281" s="6"/>
      <c r="AJ1281" s="6"/>
      <c r="AK1281" s="6"/>
      <c r="AL1281" s="6"/>
      <c r="AM1281" s="6"/>
      <c r="AN1281" s="6"/>
      <c r="AO1281" s="6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  <c r="IW1281" s="8"/>
      <c r="IX1281" s="8"/>
      <c r="IY1281" s="8"/>
      <c r="IZ1281" s="8"/>
      <c r="JA1281" s="8"/>
      <c r="JB1281" s="8"/>
      <c r="JC1281" s="8"/>
      <c r="JD1281" s="8"/>
      <c r="JE1281" s="8"/>
      <c r="JF1281" s="8"/>
      <c r="JG1281" s="8"/>
      <c r="JH1281" s="8"/>
      <c r="JI1281" s="8"/>
      <c r="JJ1281" s="8"/>
      <c r="JK1281" s="8"/>
      <c r="JL1281" s="8"/>
      <c r="JM1281" s="8"/>
      <c r="JN1281" s="8"/>
      <c r="JO1281" s="8"/>
      <c r="JP1281" s="8"/>
      <c r="JQ1281" s="8"/>
      <c r="JR1281" s="8"/>
      <c r="JS1281" s="8"/>
      <c r="JT1281" s="8"/>
      <c r="JU1281" s="8"/>
      <c r="JV1281" s="8"/>
      <c r="JW1281" s="8"/>
      <c r="JX1281" s="8"/>
      <c r="JY1281" s="8"/>
      <c r="JZ1281" s="8"/>
      <c r="KA1281" s="8"/>
      <c r="KB1281" s="8"/>
      <c r="KC1281" s="8"/>
      <c r="KD1281" s="8"/>
      <c r="KE1281" s="8"/>
      <c r="KF1281" s="8"/>
      <c r="KG1281" s="8"/>
      <c r="KH1281" s="8"/>
      <c r="KI1281" s="8"/>
      <c r="KJ1281" s="8"/>
      <c r="KK1281" s="8"/>
      <c r="KL1281" s="8"/>
      <c r="KM1281" s="8"/>
      <c r="KN1281" s="8"/>
      <c r="KO1281" s="8"/>
      <c r="KP1281" s="8"/>
      <c r="KQ1281" s="8"/>
      <c r="KR1281" s="8"/>
      <c r="KS1281" s="8"/>
      <c r="KT1281" s="8"/>
      <c r="KU1281" s="8"/>
      <c r="KV1281" s="8"/>
      <c r="KW1281" s="8"/>
      <c r="KX1281" s="8"/>
      <c r="KY1281" s="8"/>
      <c r="KZ1281" s="8"/>
      <c r="LA1281" s="8"/>
      <c r="LB1281" s="8"/>
      <c r="LC1281" s="8"/>
      <c r="LD1281" s="8"/>
      <c r="LE1281" s="8"/>
      <c r="LF1281" s="8"/>
      <c r="LG1281" s="8"/>
      <c r="LH1281" s="8"/>
      <c r="LI1281" s="8"/>
      <c r="LJ1281" s="8"/>
      <c r="LK1281" s="8"/>
      <c r="LL1281" s="8"/>
      <c r="LM1281" s="8"/>
      <c r="LN1281" s="8"/>
      <c r="LO1281" s="8"/>
      <c r="LP1281" s="8"/>
      <c r="LQ1281" s="8"/>
      <c r="LR1281" s="8"/>
      <c r="LS1281" s="8"/>
      <c r="LT1281" s="8"/>
      <c r="LU1281" s="8"/>
      <c r="LV1281" s="8"/>
      <c r="LW1281" s="8"/>
      <c r="LX1281" s="8"/>
      <c r="LY1281" s="8"/>
      <c r="LZ1281" s="8"/>
      <c r="MA1281" s="8"/>
      <c r="MB1281" s="8"/>
      <c r="MC1281" s="8"/>
      <c r="MD1281" s="8"/>
      <c r="ME1281" s="8"/>
      <c r="MF1281" s="8"/>
      <c r="MG1281" s="8"/>
      <c r="MH1281" s="8"/>
      <c r="MI1281" s="8"/>
      <c r="MJ1281" s="8"/>
      <c r="MK1281" s="8"/>
      <c r="ML1281" s="8"/>
      <c r="MM1281" s="8"/>
      <c r="MN1281" s="8"/>
      <c r="MO1281" s="8"/>
      <c r="MP1281" s="8"/>
      <c r="MQ1281" s="8"/>
      <c r="MR1281" s="8"/>
      <c r="MS1281" s="8"/>
      <c r="MT1281" s="8"/>
      <c r="MU1281" s="8"/>
      <c r="MV1281" s="8"/>
      <c r="MW1281" s="8"/>
      <c r="MX1281" s="8"/>
      <c r="MY1281" s="8"/>
      <c r="MZ1281" s="8"/>
      <c r="NA1281" s="8"/>
      <c r="NB1281" s="8"/>
      <c r="NC1281" s="8"/>
      <c r="ND1281" s="8"/>
      <c r="NE1281" s="8"/>
      <c r="NF1281" s="8"/>
      <c r="NG1281" s="8"/>
      <c r="NH1281" s="8"/>
      <c r="NI1281" s="8"/>
      <c r="NJ1281" s="8"/>
      <c r="NK1281" s="8"/>
      <c r="NL1281" s="8"/>
      <c r="NM1281" s="8"/>
      <c r="NN1281" s="8"/>
      <c r="NO1281" s="8"/>
      <c r="NP1281" s="8"/>
      <c r="NQ1281" s="8"/>
      <c r="NR1281" s="8"/>
      <c r="NS1281" s="8"/>
      <c r="NT1281" s="8"/>
      <c r="NU1281" s="8"/>
      <c r="NV1281" s="8"/>
      <c r="NW1281" s="8"/>
      <c r="NX1281" s="8"/>
      <c r="NY1281" s="8"/>
      <c r="NZ1281" s="8"/>
      <c r="OA1281" s="8"/>
      <c r="OB1281" s="8"/>
      <c r="OC1281" s="8"/>
      <c r="OD1281" s="8"/>
      <c r="OE1281" s="8"/>
      <c r="OF1281" s="8"/>
      <c r="OG1281" s="8"/>
      <c r="OH1281" s="8"/>
      <c r="OI1281" s="8"/>
      <c r="OJ1281" s="8"/>
      <c r="OK1281" s="8"/>
      <c r="OL1281" s="8"/>
      <c r="OM1281" s="8"/>
      <c r="ON1281" s="8"/>
      <c r="OO1281" s="8"/>
      <c r="OP1281" s="8"/>
      <c r="OQ1281" s="8"/>
      <c r="OR1281" s="8"/>
      <c r="OS1281" s="8"/>
      <c r="OT1281" s="8"/>
      <c r="OU1281" s="8"/>
      <c r="OV1281" s="8"/>
      <c r="OW1281" s="8"/>
      <c r="OX1281" s="8"/>
      <c r="OY1281" s="8"/>
      <c r="OZ1281" s="8"/>
      <c r="PA1281" s="8"/>
      <c r="PB1281" s="8"/>
      <c r="PC1281" s="8"/>
      <c r="PD1281" s="8"/>
      <c r="PE1281" s="8"/>
      <c r="PF1281" s="8"/>
      <c r="PG1281" s="8"/>
      <c r="PH1281" s="8"/>
      <c r="PI1281" s="8"/>
      <c r="PJ1281" s="8"/>
      <c r="PK1281" s="8"/>
      <c r="PL1281" s="8"/>
      <c r="PM1281" s="8"/>
      <c r="PN1281" s="8"/>
      <c r="PO1281" s="8"/>
      <c r="PP1281" s="8"/>
      <c r="PQ1281" s="8"/>
      <c r="PR1281" s="8"/>
      <c r="PS1281" s="8"/>
      <c r="PT1281" s="8"/>
      <c r="PU1281" s="8"/>
      <c r="PV1281" s="8"/>
      <c r="PW1281" s="8"/>
      <c r="PX1281" s="8"/>
      <c r="PY1281" s="8"/>
      <c r="PZ1281" s="8"/>
      <c r="QA1281" s="8"/>
      <c r="QB1281" s="8"/>
      <c r="QC1281" s="8"/>
      <c r="QD1281" s="8"/>
      <c r="QE1281" s="8"/>
      <c r="QF1281" s="8"/>
      <c r="QG1281" s="8"/>
      <c r="QH1281" s="8"/>
      <c r="QI1281" s="8"/>
      <c r="QJ1281" s="8"/>
      <c r="QK1281" s="8"/>
      <c r="QL1281" s="8"/>
      <c r="QM1281" s="8"/>
      <c r="QN1281" s="8"/>
      <c r="QO1281" s="8"/>
      <c r="QP1281" s="8"/>
      <c r="QQ1281" s="8"/>
      <c r="QR1281" s="8"/>
      <c r="QS1281" s="8"/>
      <c r="QT1281" s="8"/>
      <c r="QU1281" s="8"/>
      <c r="QV1281" s="8"/>
      <c r="QW1281" s="8"/>
      <c r="QX1281" s="8"/>
      <c r="QY1281" s="8"/>
      <c r="QZ1281" s="8"/>
      <c r="RA1281" s="8"/>
      <c r="RB1281" s="8"/>
      <c r="RC1281" s="8"/>
      <c r="RD1281" s="8"/>
      <c r="RE1281" s="8"/>
      <c r="RF1281" s="8"/>
      <c r="RG1281" s="8"/>
      <c r="RH1281" s="8"/>
      <c r="RI1281" s="8"/>
      <c r="RJ1281" s="8"/>
      <c r="RK1281" s="8"/>
      <c r="RL1281" s="8"/>
      <c r="RM1281" s="8"/>
      <c r="RN1281" s="8"/>
      <c r="RO1281" s="8"/>
      <c r="RP1281" s="8"/>
      <c r="RQ1281" s="8"/>
      <c r="RR1281" s="8"/>
      <c r="RS1281" s="8"/>
      <c r="RT1281" s="8"/>
      <c r="RU1281" s="8"/>
      <c r="RV1281" s="8"/>
      <c r="RW1281" s="8"/>
      <c r="RX1281" s="8"/>
      <c r="RY1281" s="8"/>
      <c r="RZ1281" s="8"/>
      <c r="SA1281" s="8"/>
      <c r="SB1281" s="8"/>
      <c r="SC1281" s="8"/>
      <c r="SD1281" s="8"/>
      <c r="SE1281" s="8"/>
      <c r="SF1281" s="8"/>
      <c r="SG1281" s="8"/>
      <c r="SH1281" s="8"/>
      <c r="SI1281" s="8"/>
      <c r="SJ1281" s="8"/>
      <c r="SK1281" s="8"/>
      <c r="SL1281" s="8"/>
      <c r="SM1281" s="8"/>
      <c r="SN1281" s="8"/>
      <c r="SO1281" s="8"/>
      <c r="SP1281" s="8"/>
      <c r="SQ1281" s="8"/>
      <c r="SR1281" s="8"/>
      <c r="SS1281" s="8"/>
      <c r="ST1281" s="8"/>
      <c r="SU1281" s="8"/>
      <c r="SV1281" s="8"/>
      <c r="SW1281" s="8"/>
      <c r="SX1281" s="8"/>
      <c r="SY1281" s="8"/>
      <c r="SZ1281" s="8"/>
      <c r="TA1281" s="8"/>
      <c r="TB1281" s="8"/>
      <c r="TC1281" s="8"/>
      <c r="TD1281" s="8"/>
      <c r="TE1281" s="8"/>
      <c r="TF1281" s="8"/>
      <c r="TG1281" s="8"/>
      <c r="TH1281" s="8"/>
      <c r="TI1281" s="8"/>
      <c r="TJ1281" s="8"/>
      <c r="TK1281" s="8"/>
      <c r="TL1281" s="8"/>
      <c r="TM1281" s="8"/>
      <c r="TN1281" s="8"/>
      <c r="TO1281" s="8"/>
      <c r="TP1281" s="8"/>
      <c r="TQ1281" s="8"/>
      <c r="TR1281" s="8"/>
      <c r="TS1281" s="8"/>
      <c r="TT1281" s="8"/>
      <c r="TU1281" s="8"/>
      <c r="TV1281" s="8"/>
      <c r="TW1281" s="8"/>
      <c r="TX1281" s="8"/>
      <c r="TY1281" s="8"/>
      <c r="TZ1281" s="8"/>
      <c r="UA1281" s="8"/>
      <c r="UB1281" s="8"/>
      <c r="UC1281" s="8"/>
      <c r="UD1281" s="8"/>
      <c r="UE1281" s="8"/>
      <c r="UF1281" s="8"/>
      <c r="UG1281" s="8"/>
      <c r="UH1281" s="8"/>
      <c r="UI1281" s="8"/>
      <c r="UJ1281" s="8"/>
      <c r="UK1281" s="8"/>
      <c r="UL1281" s="8"/>
      <c r="UM1281" s="8"/>
      <c r="UN1281" s="8"/>
      <c r="UO1281" s="8"/>
      <c r="UP1281" s="8"/>
      <c r="UQ1281" s="8"/>
      <c r="UR1281" s="8"/>
      <c r="US1281" s="8"/>
      <c r="UT1281" s="8"/>
      <c r="UU1281" s="8"/>
      <c r="UV1281" s="8"/>
      <c r="UW1281" s="8"/>
      <c r="UX1281" s="8"/>
      <c r="UY1281" s="8"/>
      <c r="UZ1281" s="8"/>
      <c r="VA1281" s="8"/>
      <c r="VB1281" s="8"/>
      <c r="VC1281" s="8"/>
      <c r="VD1281" s="8"/>
      <c r="VE1281" s="8"/>
      <c r="VF1281" s="8"/>
    </row>
    <row r="1282" spans="1:578" s="77" customFormat="1" ht="15">
      <c r="A1282" s="52"/>
      <c r="B1282" s="54"/>
      <c r="C1282" s="54"/>
      <c r="D1282" s="54"/>
      <c r="E1282" s="54"/>
      <c r="F1282" s="54"/>
      <c r="G1282" s="55"/>
      <c r="H1282" s="54"/>
      <c r="I1282" s="56"/>
      <c r="J1282" s="76"/>
      <c r="K1282" s="76"/>
      <c r="L1282" s="54"/>
      <c r="M1282" s="54"/>
      <c r="N1282" s="54"/>
      <c r="O1282" s="4"/>
      <c r="P1282" s="60"/>
      <c r="Q1282" s="54"/>
      <c r="R1282" s="54"/>
      <c r="S1282" s="57"/>
      <c r="T1282" s="57"/>
      <c r="U1282" s="57"/>
      <c r="V1282" s="57"/>
      <c r="W1282" s="57"/>
      <c r="X1282" s="57"/>
      <c r="Y1282" s="57"/>
      <c r="Z1282" s="57"/>
      <c r="AA1282" s="57"/>
      <c r="AB1282" s="62"/>
      <c r="AC1282" s="57"/>
      <c r="AD1282" s="57"/>
      <c r="AE1282" s="57"/>
      <c r="AF1282" s="57"/>
      <c r="AG1282" s="57"/>
      <c r="AH1282" s="57"/>
      <c r="AI1282" s="6"/>
      <c r="AJ1282" s="6"/>
      <c r="AK1282" s="6"/>
      <c r="AL1282" s="6"/>
      <c r="AM1282" s="6"/>
      <c r="AN1282" s="6"/>
      <c r="AO1282" s="6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  <c r="IW1282" s="8"/>
      <c r="IX1282" s="8"/>
      <c r="IY1282" s="8"/>
      <c r="IZ1282" s="8"/>
      <c r="JA1282" s="8"/>
      <c r="JB1282" s="8"/>
      <c r="JC1282" s="8"/>
      <c r="JD1282" s="8"/>
      <c r="JE1282" s="8"/>
      <c r="JF1282" s="8"/>
      <c r="JG1282" s="8"/>
      <c r="JH1282" s="8"/>
      <c r="JI1282" s="8"/>
      <c r="JJ1282" s="8"/>
      <c r="JK1282" s="8"/>
      <c r="JL1282" s="8"/>
      <c r="JM1282" s="8"/>
      <c r="JN1282" s="8"/>
      <c r="JO1282" s="8"/>
      <c r="JP1282" s="8"/>
      <c r="JQ1282" s="8"/>
      <c r="JR1282" s="8"/>
      <c r="JS1282" s="8"/>
      <c r="JT1282" s="8"/>
      <c r="JU1282" s="8"/>
      <c r="JV1282" s="8"/>
      <c r="JW1282" s="8"/>
      <c r="JX1282" s="8"/>
      <c r="JY1282" s="8"/>
      <c r="JZ1282" s="8"/>
      <c r="KA1282" s="8"/>
      <c r="KB1282" s="8"/>
      <c r="KC1282" s="8"/>
      <c r="KD1282" s="8"/>
      <c r="KE1282" s="8"/>
      <c r="KF1282" s="8"/>
      <c r="KG1282" s="8"/>
      <c r="KH1282" s="8"/>
      <c r="KI1282" s="8"/>
      <c r="KJ1282" s="8"/>
      <c r="KK1282" s="8"/>
      <c r="KL1282" s="8"/>
      <c r="KM1282" s="8"/>
      <c r="KN1282" s="8"/>
      <c r="KO1282" s="8"/>
      <c r="KP1282" s="8"/>
      <c r="KQ1282" s="8"/>
      <c r="KR1282" s="8"/>
      <c r="KS1282" s="8"/>
      <c r="KT1282" s="8"/>
      <c r="KU1282" s="8"/>
      <c r="KV1282" s="8"/>
      <c r="KW1282" s="8"/>
      <c r="KX1282" s="8"/>
      <c r="KY1282" s="8"/>
      <c r="KZ1282" s="8"/>
      <c r="LA1282" s="8"/>
      <c r="LB1282" s="8"/>
      <c r="LC1282" s="8"/>
      <c r="LD1282" s="8"/>
      <c r="LE1282" s="8"/>
      <c r="LF1282" s="8"/>
      <c r="LG1282" s="8"/>
      <c r="LH1282" s="8"/>
      <c r="LI1282" s="8"/>
      <c r="LJ1282" s="8"/>
      <c r="LK1282" s="8"/>
      <c r="LL1282" s="8"/>
      <c r="LM1282" s="8"/>
      <c r="LN1282" s="8"/>
      <c r="LO1282" s="8"/>
      <c r="LP1282" s="8"/>
      <c r="LQ1282" s="8"/>
      <c r="LR1282" s="8"/>
      <c r="LS1282" s="8"/>
      <c r="LT1282" s="8"/>
      <c r="LU1282" s="8"/>
      <c r="LV1282" s="8"/>
      <c r="LW1282" s="8"/>
      <c r="LX1282" s="8"/>
      <c r="LY1282" s="8"/>
      <c r="LZ1282" s="8"/>
      <c r="MA1282" s="8"/>
      <c r="MB1282" s="8"/>
      <c r="MC1282" s="8"/>
      <c r="MD1282" s="8"/>
      <c r="ME1282" s="8"/>
      <c r="MF1282" s="8"/>
      <c r="MG1282" s="8"/>
      <c r="MH1282" s="8"/>
      <c r="MI1282" s="8"/>
      <c r="MJ1282" s="8"/>
      <c r="MK1282" s="8"/>
      <c r="ML1282" s="8"/>
      <c r="MM1282" s="8"/>
      <c r="MN1282" s="8"/>
      <c r="MO1282" s="8"/>
      <c r="MP1282" s="8"/>
      <c r="MQ1282" s="8"/>
      <c r="MR1282" s="8"/>
      <c r="MS1282" s="8"/>
      <c r="MT1282" s="8"/>
      <c r="MU1282" s="8"/>
      <c r="MV1282" s="8"/>
      <c r="MW1282" s="8"/>
      <c r="MX1282" s="8"/>
      <c r="MY1282" s="8"/>
      <c r="MZ1282" s="8"/>
      <c r="NA1282" s="8"/>
      <c r="NB1282" s="8"/>
      <c r="NC1282" s="8"/>
      <c r="ND1282" s="8"/>
      <c r="NE1282" s="8"/>
      <c r="NF1282" s="8"/>
      <c r="NG1282" s="8"/>
      <c r="NH1282" s="8"/>
      <c r="NI1282" s="8"/>
      <c r="NJ1282" s="8"/>
      <c r="NK1282" s="8"/>
      <c r="NL1282" s="8"/>
      <c r="NM1282" s="8"/>
      <c r="NN1282" s="8"/>
      <c r="NO1282" s="8"/>
      <c r="NP1282" s="8"/>
      <c r="NQ1282" s="8"/>
      <c r="NR1282" s="8"/>
      <c r="NS1282" s="8"/>
      <c r="NT1282" s="8"/>
      <c r="NU1282" s="8"/>
      <c r="NV1282" s="8"/>
      <c r="NW1282" s="8"/>
      <c r="NX1282" s="8"/>
      <c r="NY1282" s="8"/>
      <c r="NZ1282" s="8"/>
      <c r="OA1282" s="8"/>
      <c r="OB1282" s="8"/>
      <c r="OC1282" s="8"/>
      <c r="OD1282" s="8"/>
      <c r="OE1282" s="8"/>
      <c r="OF1282" s="8"/>
      <c r="OG1282" s="8"/>
      <c r="OH1282" s="8"/>
      <c r="OI1282" s="8"/>
      <c r="OJ1282" s="8"/>
      <c r="OK1282" s="8"/>
      <c r="OL1282" s="8"/>
      <c r="OM1282" s="8"/>
      <c r="ON1282" s="8"/>
      <c r="OO1282" s="8"/>
      <c r="OP1282" s="8"/>
      <c r="OQ1282" s="8"/>
      <c r="OR1282" s="8"/>
      <c r="OS1282" s="8"/>
      <c r="OT1282" s="8"/>
      <c r="OU1282" s="8"/>
      <c r="OV1282" s="8"/>
      <c r="OW1282" s="8"/>
      <c r="OX1282" s="8"/>
      <c r="OY1282" s="8"/>
      <c r="OZ1282" s="8"/>
      <c r="PA1282" s="8"/>
      <c r="PB1282" s="8"/>
      <c r="PC1282" s="8"/>
      <c r="PD1282" s="8"/>
      <c r="PE1282" s="8"/>
      <c r="PF1282" s="8"/>
      <c r="PG1282" s="8"/>
      <c r="PH1282" s="8"/>
      <c r="PI1282" s="8"/>
      <c r="PJ1282" s="8"/>
      <c r="PK1282" s="8"/>
      <c r="PL1282" s="8"/>
      <c r="PM1282" s="8"/>
      <c r="PN1282" s="8"/>
      <c r="PO1282" s="8"/>
      <c r="PP1282" s="8"/>
      <c r="PQ1282" s="8"/>
      <c r="PR1282" s="8"/>
      <c r="PS1282" s="8"/>
      <c r="PT1282" s="8"/>
      <c r="PU1282" s="8"/>
      <c r="PV1282" s="8"/>
      <c r="PW1282" s="8"/>
      <c r="PX1282" s="8"/>
      <c r="PY1282" s="8"/>
      <c r="PZ1282" s="8"/>
      <c r="QA1282" s="8"/>
      <c r="QB1282" s="8"/>
      <c r="QC1282" s="8"/>
      <c r="QD1282" s="8"/>
      <c r="QE1282" s="8"/>
      <c r="QF1282" s="8"/>
      <c r="QG1282" s="8"/>
      <c r="QH1282" s="8"/>
      <c r="QI1282" s="8"/>
      <c r="QJ1282" s="8"/>
      <c r="QK1282" s="8"/>
      <c r="QL1282" s="8"/>
      <c r="QM1282" s="8"/>
      <c r="QN1282" s="8"/>
      <c r="QO1282" s="8"/>
      <c r="QP1282" s="8"/>
      <c r="QQ1282" s="8"/>
      <c r="QR1282" s="8"/>
      <c r="QS1282" s="8"/>
      <c r="QT1282" s="8"/>
      <c r="QU1282" s="8"/>
      <c r="QV1282" s="8"/>
      <c r="QW1282" s="8"/>
      <c r="QX1282" s="8"/>
      <c r="QY1282" s="8"/>
      <c r="QZ1282" s="8"/>
      <c r="RA1282" s="8"/>
      <c r="RB1282" s="8"/>
      <c r="RC1282" s="8"/>
      <c r="RD1282" s="8"/>
      <c r="RE1282" s="8"/>
      <c r="RF1282" s="8"/>
      <c r="RG1282" s="8"/>
      <c r="RH1282" s="8"/>
      <c r="RI1282" s="8"/>
      <c r="RJ1282" s="8"/>
      <c r="RK1282" s="8"/>
      <c r="RL1282" s="8"/>
      <c r="RM1282" s="8"/>
      <c r="RN1282" s="8"/>
      <c r="RO1282" s="8"/>
      <c r="RP1282" s="8"/>
      <c r="RQ1282" s="8"/>
      <c r="RR1282" s="8"/>
      <c r="RS1282" s="8"/>
      <c r="RT1282" s="8"/>
      <c r="RU1282" s="8"/>
      <c r="RV1282" s="8"/>
      <c r="RW1282" s="8"/>
      <c r="RX1282" s="8"/>
      <c r="RY1282" s="8"/>
      <c r="RZ1282" s="8"/>
      <c r="SA1282" s="8"/>
      <c r="SB1282" s="8"/>
      <c r="SC1282" s="8"/>
      <c r="SD1282" s="8"/>
      <c r="SE1282" s="8"/>
      <c r="SF1282" s="8"/>
      <c r="SG1282" s="8"/>
      <c r="SH1282" s="8"/>
      <c r="SI1282" s="8"/>
      <c r="SJ1282" s="8"/>
      <c r="SK1282" s="8"/>
      <c r="SL1282" s="8"/>
      <c r="SM1282" s="8"/>
      <c r="SN1282" s="8"/>
      <c r="SO1282" s="8"/>
      <c r="SP1282" s="8"/>
      <c r="SQ1282" s="8"/>
      <c r="SR1282" s="8"/>
      <c r="SS1282" s="8"/>
      <c r="ST1282" s="8"/>
      <c r="SU1282" s="8"/>
      <c r="SV1282" s="8"/>
      <c r="SW1282" s="8"/>
      <c r="SX1282" s="8"/>
      <c r="SY1282" s="8"/>
      <c r="SZ1282" s="8"/>
      <c r="TA1282" s="8"/>
      <c r="TB1282" s="8"/>
      <c r="TC1282" s="8"/>
      <c r="TD1282" s="8"/>
      <c r="TE1282" s="8"/>
      <c r="TF1282" s="8"/>
      <c r="TG1282" s="8"/>
      <c r="TH1282" s="8"/>
      <c r="TI1282" s="8"/>
      <c r="TJ1282" s="8"/>
      <c r="TK1282" s="8"/>
      <c r="TL1282" s="8"/>
      <c r="TM1282" s="8"/>
      <c r="TN1282" s="8"/>
      <c r="TO1282" s="8"/>
      <c r="TP1282" s="8"/>
      <c r="TQ1282" s="8"/>
      <c r="TR1282" s="8"/>
      <c r="TS1282" s="8"/>
      <c r="TT1282" s="8"/>
      <c r="TU1282" s="8"/>
      <c r="TV1282" s="8"/>
      <c r="TW1282" s="8"/>
      <c r="TX1282" s="8"/>
      <c r="TY1282" s="8"/>
      <c r="TZ1282" s="8"/>
      <c r="UA1282" s="8"/>
      <c r="UB1282" s="8"/>
      <c r="UC1282" s="8"/>
      <c r="UD1282" s="8"/>
      <c r="UE1282" s="8"/>
      <c r="UF1282" s="8"/>
      <c r="UG1282" s="8"/>
      <c r="UH1282" s="8"/>
      <c r="UI1282" s="8"/>
      <c r="UJ1282" s="8"/>
      <c r="UK1282" s="8"/>
      <c r="UL1282" s="8"/>
      <c r="UM1282" s="8"/>
      <c r="UN1282" s="8"/>
      <c r="UO1282" s="8"/>
      <c r="UP1282" s="8"/>
      <c r="UQ1282" s="8"/>
      <c r="UR1282" s="8"/>
      <c r="US1282" s="8"/>
      <c r="UT1282" s="8"/>
      <c r="UU1282" s="8"/>
      <c r="UV1282" s="8"/>
      <c r="UW1282" s="8"/>
      <c r="UX1282" s="8"/>
      <c r="UY1282" s="8"/>
      <c r="UZ1282" s="8"/>
      <c r="VA1282" s="8"/>
      <c r="VB1282" s="8"/>
      <c r="VC1282" s="8"/>
      <c r="VD1282" s="8"/>
      <c r="VE1282" s="8"/>
      <c r="VF1282" s="8"/>
    </row>
    <row r="1283" spans="1:578" s="77" customFormat="1" ht="15">
      <c r="A1283" s="52"/>
      <c r="B1283" s="54"/>
      <c r="C1283" s="54"/>
      <c r="D1283" s="54"/>
      <c r="E1283" s="54"/>
      <c r="F1283" s="54"/>
      <c r="G1283" s="55"/>
      <c r="H1283" s="54"/>
      <c r="I1283" s="56"/>
      <c r="J1283" s="76"/>
      <c r="K1283" s="76"/>
      <c r="L1283" s="54"/>
      <c r="M1283" s="54"/>
      <c r="N1283" s="54"/>
      <c r="O1283" s="4"/>
      <c r="P1283" s="60"/>
      <c r="Q1283" s="54"/>
      <c r="R1283" s="54"/>
      <c r="S1283" s="57"/>
      <c r="T1283" s="57"/>
      <c r="U1283" s="57"/>
      <c r="V1283" s="57"/>
      <c r="W1283" s="57"/>
      <c r="X1283" s="57"/>
      <c r="Y1283" s="57"/>
      <c r="Z1283" s="57"/>
      <c r="AA1283" s="57"/>
      <c r="AB1283" s="62"/>
      <c r="AC1283" s="57"/>
      <c r="AD1283" s="57"/>
      <c r="AE1283" s="57"/>
      <c r="AF1283" s="57"/>
      <c r="AG1283" s="57"/>
      <c r="AH1283" s="57"/>
      <c r="AI1283" s="6"/>
      <c r="AJ1283" s="6"/>
      <c r="AK1283" s="6"/>
      <c r="AL1283" s="6"/>
      <c r="AM1283" s="6"/>
      <c r="AN1283" s="6"/>
      <c r="AO1283" s="6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  <c r="IW1283" s="8"/>
      <c r="IX1283" s="8"/>
      <c r="IY1283" s="8"/>
      <c r="IZ1283" s="8"/>
      <c r="JA1283" s="8"/>
      <c r="JB1283" s="8"/>
      <c r="JC1283" s="8"/>
      <c r="JD1283" s="8"/>
      <c r="JE1283" s="8"/>
      <c r="JF1283" s="8"/>
      <c r="JG1283" s="8"/>
      <c r="JH1283" s="8"/>
      <c r="JI1283" s="8"/>
      <c r="JJ1283" s="8"/>
      <c r="JK1283" s="8"/>
      <c r="JL1283" s="8"/>
      <c r="JM1283" s="8"/>
      <c r="JN1283" s="8"/>
      <c r="JO1283" s="8"/>
      <c r="JP1283" s="8"/>
      <c r="JQ1283" s="8"/>
      <c r="JR1283" s="8"/>
      <c r="JS1283" s="8"/>
      <c r="JT1283" s="8"/>
      <c r="JU1283" s="8"/>
      <c r="JV1283" s="8"/>
      <c r="JW1283" s="8"/>
      <c r="JX1283" s="8"/>
      <c r="JY1283" s="8"/>
      <c r="JZ1283" s="8"/>
      <c r="KA1283" s="8"/>
      <c r="KB1283" s="8"/>
      <c r="KC1283" s="8"/>
      <c r="KD1283" s="8"/>
      <c r="KE1283" s="8"/>
      <c r="KF1283" s="8"/>
      <c r="KG1283" s="8"/>
      <c r="KH1283" s="8"/>
      <c r="KI1283" s="8"/>
      <c r="KJ1283" s="8"/>
      <c r="KK1283" s="8"/>
      <c r="KL1283" s="8"/>
      <c r="KM1283" s="8"/>
      <c r="KN1283" s="8"/>
      <c r="KO1283" s="8"/>
      <c r="KP1283" s="8"/>
      <c r="KQ1283" s="8"/>
      <c r="KR1283" s="8"/>
      <c r="KS1283" s="8"/>
      <c r="KT1283" s="8"/>
      <c r="KU1283" s="8"/>
      <c r="KV1283" s="8"/>
      <c r="KW1283" s="8"/>
      <c r="KX1283" s="8"/>
      <c r="KY1283" s="8"/>
      <c r="KZ1283" s="8"/>
      <c r="LA1283" s="8"/>
      <c r="LB1283" s="8"/>
      <c r="LC1283" s="8"/>
      <c r="LD1283" s="8"/>
      <c r="LE1283" s="8"/>
      <c r="LF1283" s="8"/>
      <c r="LG1283" s="8"/>
      <c r="LH1283" s="8"/>
      <c r="LI1283" s="8"/>
      <c r="LJ1283" s="8"/>
      <c r="LK1283" s="8"/>
      <c r="LL1283" s="8"/>
      <c r="LM1283" s="8"/>
      <c r="LN1283" s="8"/>
      <c r="LO1283" s="8"/>
      <c r="LP1283" s="8"/>
      <c r="LQ1283" s="8"/>
      <c r="LR1283" s="8"/>
      <c r="LS1283" s="8"/>
      <c r="LT1283" s="8"/>
      <c r="LU1283" s="8"/>
      <c r="LV1283" s="8"/>
      <c r="LW1283" s="8"/>
      <c r="LX1283" s="8"/>
      <c r="LY1283" s="8"/>
      <c r="LZ1283" s="8"/>
      <c r="MA1283" s="8"/>
      <c r="MB1283" s="8"/>
      <c r="MC1283" s="8"/>
      <c r="MD1283" s="8"/>
      <c r="ME1283" s="8"/>
      <c r="MF1283" s="8"/>
      <c r="MG1283" s="8"/>
      <c r="MH1283" s="8"/>
      <c r="MI1283" s="8"/>
      <c r="MJ1283" s="8"/>
      <c r="MK1283" s="8"/>
      <c r="ML1283" s="8"/>
      <c r="MM1283" s="8"/>
      <c r="MN1283" s="8"/>
      <c r="MO1283" s="8"/>
      <c r="MP1283" s="8"/>
      <c r="MQ1283" s="8"/>
      <c r="MR1283" s="8"/>
      <c r="MS1283" s="8"/>
      <c r="MT1283" s="8"/>
      <c r="MU1283" s="8"/>
      <c r="MV1283" s="8"/>
      <c r="MW1283" s="8"/>
      <c r="MX1283" s="8"/>
      <c r="MY1283" s="8"/>
      <c r="MZ1283" s="8"/>
      <c r="NA1283" s="8"/>
      <c r="NB1283" s="8"/>
      <c r="NC1283" s="8"/>
      <c r="ND1283" s="8"/>
      <c r="NE1283" s="8"/>
      <c r="NF1283" s="8"/>
      <c r="NG1283" s="8"/>
      <c r="NH1283" s="8"/>
      <c r="NI1283" s="8"/>
      <c r="NJ1283" s="8"/>
      <c r="NK1283" s="8"/>
      <c r="NL1283" s="8"/>
      <c r="NM1283" s="8"/>
      <c r="NN1283" s="8"/>
      <c r="NO1283" s="8"/>
      <c r="NP1283" s="8"/>
      <c r="NQ1283" s="8"/>
      <c r="NR1283" s="8"/>
      <c r="NS1283" s="8"/>
      <c r="NT1283" s="8"/>
      <c r="NU1283" s="8"/>
      <c r="NV1283" s="8"/>
      <c r="NW1283" s="8"/>
      <c r="NX1283" s="8"/>
      <c r="NY1283" s="8"/>
      <c r="NZ1283" s="8"/>
      <c r="OA1283" s="8"/>
      <c r="OB1283" s="8"/>
      <c r="OC1283" s="8"/>
      <c r="OD1283" s="8"/>
      <c r="OE1283" s="8"/>
      <c r="OF1283" s="8"/>
      <c r="OG1283" s="8"/>
      <c r="OH1283" s="8"/>
      <c r="OI1283" s="8"/>
      <c r="OJ1283" s="8"/>
      <c r="OK1283" s="8"/>
      <c r="OL1283" s="8"/>
      <c r="OM1283" s="8"/>
      <c r="ON1283" s="8"/>
      <c r="OO1283" s="8"/>
      <c r="OP1283" s="8"/>
      <c r="OQ1283" s="8"/>
      <c r="OR1283" s="8"/>
      <c r="OS1283" s="8"/>
      <c r="OT1283" s="8"/>
      <c r="OU1283" s="8"/>
      <c r="OV1283" s="8"/>
      <c r="OW1283" s="8"/>
      <c r="OX1283" s="8"/>
      <c r="OY1283" s="8"/>
      <c r="OZ1283" s="8"/>
      <c r="PA1283" s="8"/>
      <c r="PB1283" s="8"/>
      <c r="PC1283" s="8"/>
      <c r="PD1283" s="8"/>
      <c r="PE1283" s="8"/>
      <c r="PF1283" s="8"/>
      <c r="PG1283" s="8"/>
      <c r="PH1283" s="8"/>
      <c r="PI1283" s="8"/>
      <c r="PJ1283" s="8"/>
      <c r="PK1283" s="8"/>
      <c r="PL1283" s="8"/>
      <c r="PM1283" s="8"/>
      <c r="PN1283" s="8"/>
      <c r="PO1283" s="8"/>
      <c r="PP1283" s="8"/>
      <c r="PQ1283" s="8"/>
      <c r="PR1283" s="8"/>
      <c r="PS1283" s="8"/>
      <c r="PT1283" s="8"/>
      <c r="PU1283" s="8"/>
      <c r="PV1283" s="8"/>
      <c r="PW1283" s="8"/>
      <c r="PX1283" s="8"/>
      <c r="PY1283" s="8"/>
      <c r="PZ1283" s="8"/>
      <c r="QA1283" s="8"/>
      <c r="QB1283" s="8"/>
      <c r="QC1283" s="8"/>
      <c r="QD1283" s="8"/>
      <c r="QE1283" s="8"/>
      <c r="QF1283" s="8"/>
      <c r="QG1283" s="8"/>
      <c r="QH1283" s="8"/>
      <c r="QI1283" s="8"/>
      <c r="QJ1283" s="8"/>
      <c r="QK1283" s="8"/>
      <c r="QL1283" s="8"/>
      <c r="QM1283" s="8"/>
      <c r="QN1283" s="8"/>
      <c r="QO1283" s="8"/>
      <c r="QP1283" s="8"/>
      <c r="QQ1283" s="8"/>
      <c r="QR1283" s="8"/>
      <c r="QS1283" s="8"/>
      <c r="QT1283" s="8"/>
      <c r="QU1283" s="8"/>
      <c r="QV1283" s="8"/>
      <c r="QW1283" s="8"/>
      <c r="QX1283" s="8"/>
      <c r="QY1283" s="8"/>
      <c r="QZ1283" s="8"/>
      <c r="RA1283" s="8"/>
      <c r="RB1283" s="8"/>
      <c r="RC1283" s="8"/>
      <c r="RD1283" s="8"/>
      <c r="RE1283" s="8"/>
      <c r="RF1283" s="8"/>
      <c r="RG1283" s="8"/>
      <c r="RH1283" s="8"/>
      <c r="RI1283" s="8"/>
      <c r="RJ1283" s="8"/>
      <c r="RK1283" s="8"/>
      <c r="RL1283" s="8"/>
      <c r="RM1283" s="8"/>
      <c r="RN1283" s="8"/>
      <c r="RO1283" s="8"/>
      <c r="RP1283" s="8"/>
      <c r="RQ1283" s="8"/>
      <c r="RR1283" s="8"/>
      <c r="RS1283" s="8"/>
      <c r="RT1283" s="8"/>
      <c r="RU1283" s="8"/>
      <c r="RV1283" s="8"/>
      <c r="RW1283" s="8"/>
      <c r="RX1283" s="8"/>
      <c r="RY1283" s="8"/>
      <c r="RZ1283" s="8"/>
      <c r="SA1283" s="8"/>
      <c r="SB1283" s="8"/>
      <c r="SC1283" s="8"/>
      <c r="SD1283" s="8"/>
      <c r="SE1283" s="8"/>
      <c r="SF1283" s="8"/>
      <c r="SG1283" s="8"/>
      <c r="SH1283" s="8"/>
      <c r="SI1283" s="8"/>
      <c r="SJ1283" s="8"/>
      <c r="SK1283" s="8"/>
      <c r="SL1283" s="8"/>
      <c r="SM1283" s="8"/>
      <c r="SN1283" s="8"/>
      <c r="SO1283" s="8"/>
      <c r="SP1283" s="8"/>
      <c r="SQ1283" s="8"/>
      <c r="SR1283" s="8"/>
      <c r="SS1283" s="8"/>
      <c r="ST1283" s="8"/>
      <c r="SU1283" s="8"/>
      <c r="SV1283" s="8"/>
      <c r="SW1283" s="8"/>
      <c r="SX1283" s="8"/>
      <c r="SY1283" s="8"/>
      <c r="SZ1283" s="8"/>
      <c r="TA1283" s="8"/>
      <c r="TB1283" s="8"/>
      <c r="TC1283" s="8"/>
      <c r="TD1283" s="8"/>
      <c r="TE1283" s="8"/>
      <c r="TF1283" s="8"/>
      <c r="TG1283" s="8"/>
      <c r="TH1283" s="8"/>
      <c r="TI1283" s="8"/>
      <c r="TJ1283" s="8"/>
      <c r="TK1283" s="8"/>
      <c r="TL1283" s="8"/>
      <c r="TM1283" s="8"/>
      <c r="TN1283" s="8"/>
      <c r="TO1283" s="8"/>
      <c r="TP1283" s="8"/>
      <c r="TQ1283" s="8"/>
      <c r="TR1283" s="8"/>
      <c r="TS1283" s="8"/>
      <c r="TT1283" s="8"/>
      <c r="TU1283" s="8"/>
      <c r="TV1283" s="8"/>
      <c r="TW1283" s="8"/>
      <c r="TX1283" s="8"/>
      <c r="TY1283" s="8"/>
      <c r="TZ1283" s="8"/>
      <c r="UA1283" s="8"/>
      <c r="UB1283" s="8"/>
      <c r="UC1283" s="8"/>
      <c r="UD1283" s="8"/>
      <c r="UE1283" s="8"/>
      <c r="UF1283" s="8"/>
      <c r="UG1283" s="8"/>
      <c r="UH1283" s="8"/>
      <c r="UI1283" s="8"/>
      <c r="UJ1283" s="8"/>
      <c r="UK1283" s="8"/>
      <c r="UL1283" s="8"/>
      <c r="UM1283" s="8"/>
      <c r="UN1283" s="8"/>
      <c r="UO1283" s="8"/>
      <c r="UP1283" s="8"/>
      <c r="UQ1283" s="8"/>
      <c r="UR1283" s="8"/>
      <c r="US1283" s="8"/>
      <c r="UT1283" s="8"/>
      <c r="UU1283" s="8"/>
      <c r="UV1283" s="8"/>
      <c r="UW1283" s="8"/>
      <c r="UX1283" s="8"/>
      <c r="UY1283" s="8"/>
      <c r="UZ1283" s="8"/>
      <c r="VA1283" s="8"/>
      <c r="VB1283" s="8"/>
      <c r="VC1283" s="8"/>
      <c r="VD1283" s="8"/>
      <c r="VE1283" s="8"/>
      <c r="VF1283" s="8"/>
    </row>
    <row r="1284" spans="1:578" s="77" customFormat="1" ht="15">
      <c r="A1284" s="52"/>
      <c r="B1284" s="54"/>
      <c r="C1284" s="54"/>
      <c r="D1284" s="54"/>
      <c r="E1284" s="54"/>
      <c r="F1284" s="54"/>
      <c r="G1284" s="55"/>
      <c r="H1284" s="54"/>
      <c r="I1284" s="56"/>
      <c r="J1284" s="76"/>
      <c r="K1284" s="76"/>
      <c r="L1284" s="54"/>
      <c r="M1284" s="54"/>
      <c r="N1284" s="54"/>
      <c r="O1284" s="4"/>
      <c r="P1284" s="60"/>
      <c r="Q1284" s="54"/>
      <c r="R1284" s="54"/>
      <c r="S1284" s="57"/>
      <c r="T1284" s="57"/>
      <c r="U1284" s="57"/>
      <c r="V1284" s="57"/>
      <c r="W1284" s="57"/>
      <c r="X1284" s="57"/>
      <c r="Y1284" s="57"/>
      <c r="Z1284" s="57"/>
      <c r="AA1284" s="57"/>
      <c r="AB1284" s="62"/>
      <c r="AC1284" s="57"/>
      <c r="AD1284" s="57"/>
      <c r="AE1284" s="57"/>
      <c r="AF1284" s="57"/>
      <c r="AG1284" s="57"/>
      <c r="AH1284" s="57"/>
      <c r="AI1284" s="6"/>
      <c r="AJ1284" s="6"/>
      <c r="AK1284" s="6"/>
      <c r="AL1284" s="6"/>
      <c r="AM1284" s="6"/>
      <c r="AN1284" s="6"/>
      <c r="AO1284" s="6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  <c r="IW1284" s="8"/>
      <c r="IX1284" s="8"/>
      <c r="IY1284" s="8"/>
      <c r="IZ1284" s="8"/>
      <c r="JA1284" s="8"/>
      <c r="JB1284" s="8"/>
      <c r="JC1284" s="8"/>
      <c r="JD1284" s="8"/>
      <c r="JE1284" s="8"/>
      <c r="JF1284" s="8"/>
      <c r="JG1284" s="8"/>
      <c r="JH1284" s="8"/>
      <c r="JI1284" s="8"/>
      <c r="JJ1284" s="8"/>
      <c r="JK1284" s="8"/>
      <c r="JL1284" s="8"/>
      <c r="JM1284" s="8"/>
      <c r="JN1284" s="8"/>
      <c r="JO1284" s="8"/>
      <c r="JP1284" s="8"/>
      <c r="JQ1284" s="8"/>
      <c r="JR1284" s="8"/>
      <c r="JS1284" s="8"/>
      <c r="JT1284" s="8"/>
      <c r="JU1284" s="8"/>
      <c r="JV1284" s="8"/>
      <c r="JW1284" s="8"/>
      <c r="JX1284" s="8"/>
      <c r="JY1284" s="8"/>
      <c r="JZ1284" s="8"/>
      <c r="KA1284" s="8"/>
      <c r="KB1284" s="8"/>
      <c r="KC1284" s="8"/>
      <c r="KD1284" s="8"/>
      <c r="KE1284" s="8"/>
      <c r="KF1284" s="8"/>
      <c r="KG1284" s="8"/>
      <c r="KH1284" s="8"/>
      <c r="KI1284" s="8"/>
      <c r="KJ1284" s="8"/>
      <c r="KK1284" s="8"/>
      <c r="KL1284" s="8"/>
      <c r="KM1284" s="8"/>
      <c r="KN1284" s="8"/>
      <c r="KO1284" s="8"/>
      <c r="KP1284" s="8"/>
      <c r="KQ1284" s="8"/>
      <c r="KR1284" s="8"/>
      <c r="KS1284" s="8"/>
      <c r="KT1284" s="8"/>
      <c r="KU1284" s="8"/>
      <c r="KV1284" s="8"/>
      <c r="KW1284" s="8"/>
      <c r="KX1284" s="8"/>
      <c r="KY1284" s="8"/>
      <c r="KZ1284" s="8"/>
      <c r="LA1284" s="8"/>
      <c r="LB1284" s="8"/>
      <c r="LC1284" s="8"/>
      <c r="LD1284" s="8"/>
      <c r="LE1284" s="8"/>
      <c r="LF1284" s="8"/>
      <c r="LG1284" s="8"/>
      <c r="LH1284" s="8"/>
      <c r="LI1284" s="8"/>
      <c r="LJ1284" s="8"/>
      <c r="LK1284" s="8"/>
      <c r="LL1284" s="8"/>
      <c r="LM1284" s="8"/>
      <c r="LN1284" s="8"/>
      <c r="LO1284" s="8"/>
      <c r="LP1284" s="8"/>
      <c r="LQ1284" s="8"/>
      <c r="LR1284" s="8"/>
      <c r="LS1284" s="8"/>
      <c r="LT1284" s="8"/>
      <c r="LU1284" s="8"/>
      <c r="LV1284" s="8"/>
      <c r="LW1284" s="8"/>
      <c r="LX1284" s="8"/>
      <c r="LY1284" s="8"/>
      <c r="LZ1284" s="8"/>
      <c r="MA1284" s="8"/>
      <c r="MB1284" s="8"/>
      <c r="MC1284" s="8"/>
      <c r="MD1284" s="8"/>
      <c r="ME1284" s="8"/>
      <c r="MF1284" s="8"/>
      <c r="MG1284" s="8"/>
      <c r="MH1284" s="8"/>
      <c r="MI1284" s="8"/>
      <c r="MJ1284" s="8"/>
      <c r="MK1284" s="8"/>
      <c r="ML1284" s="8"/>
      <c r="MM1284" s="8"/>
      <c r="MN1284" s="8"/>
      <c r="MO1284" s="8"/>
      <c r="MP1284" s="8"/>
      <c r="MQ1284" s="8"/>
      <c r="MR1284" s="8"/>
      <c r="MS1284" s="8"/>
      <c r="MT1284" s="8"/>
      <c r="MU1284" s="8"/>
      <c r="MV1284" s="8"/>
      <c r="MW1284" s="8"/>
      <c r="MX1284" s="8"/>
      <c r="MY1284" s="8"/>
      <c r="MZ1284" s="8"/>
      <c r="NA1284" s="8"/>
      <c r="NB1284" s="8"/>
      <c r="NC1284" s="8"/>
      <c r="ND1284" s="8"/>
      <c r="NE1284" s="8"/>
      <c r="NF1284" s="8"/>
      <c r="NG1284" s="8"/>
      <c r="NH1284" s="8"/>
      <c r="NI1284" s="8"/>
      <c r="NJ1284" s="8"/>
      <c r="NK1284" s="8"/>
      <c r="NL1284" s="8"/>
      <c r="NM1284" s="8"/>
      <c r="NN1284" s="8"/>
      <c r="NO1284" s="8"/>
      <c r="NP1284" s="8"/>
      <c r="NQ1284" s="8"/>
      <c r="NR1284" s="8"/>
      <c r="NS1284" s="8"/>
      <c r="NT1284" s="8"/>
      <c r="NU1284" s="8"/>
      <c r="NV1284" s="8"/>
      <c r="NW1284" s="8"/>
      <c r="NX1284" s="8"/>
      <c r="NY1284" s="8"/>
      <c r="NZ1284" s="8"/>
      <c r="OA1284" s="8"/>
      <c r="OB1284" s="8"/>
      <c r="OC1284" s="8"/>
      <c r="OD1284" s="8"/>
      <c r="OE1284" s="8"/>
      <c r="OF1284" s="8"/>
      <c r="OG1284" s="8"/>
      <c r="OH1284" s="8"/>
      <c r="OI1284" s="8"/>
      <c r="OJ1284" s="8"/>
      <c r="OK1284" s="8"/>
      <c r="OL1284" s="8"/>
      <c r="OM1284" s="8"/>
      <c r="ON1284" s="8"/>
      <c r="OO1284" s="8"/>
      <c r="OP1284" s="8"/>
      <c r="OQ1284" s="8"/>
      <c r="OR1284" s="8"/>
      <c r="OS1284" s="8"/>
      <c r="OT1284" s="8"/>
      <c r="OU1284" s="8"/>
      <c r="OV1284" s="8"/>
      <c r="OW1284" s="8"/>
      <c r="OX1284" s="8"/>
      <c r="OY1284" s="8"/>
      <c r="OZ1284" s="8"/>
      <c r="PA1284" s="8"/>
      <c r="PB1284" s="8"/>
      <c r="PC1284" s="8"/>
      <c r="PD1284" s="8"/>
      <c r="PE1284" s="8"/>
      <c r="PF1284" s="8"/>
      <c r="PG1284" s="8"/>
      <c r="PH1284" s="8"/>
      <c r="PI1284" s="8"/>
      <c r="PJ1284" s="8"/>
      <c r="PK1284" s="8"/>
      <c r="PL1284" s="8"/>
      <c r="PM1284" s="8"/>
      <c r="PN1284" s="8"/>
      <c r="PO1284" s="8"/>
      <c r="PP1284" s="8"/>
      <c r="PQ1284" s="8"/>
      <c r="PR1284" s="8"/>
      <c r="PS1284" s="8"/>
      <c r="PT1284" s="8"/>
      <c r="PU1284" s="8"/>
      <c r="PV1284" s="8"/>
      <c r="PW1284" s="8"/>
      <c r="PX1284" s="8"/>
      <c r="PY1284" s="8"/>
      <c r="PZ1284" s="8"/>
      <c r="QA1284" s="8"/>
      <c r="QB1284" s="8"/>
      <c r="QC1284" s="8"/>
      <c r="QD1284" s="8"/>
      <c r="QE1284" s="8"/>
      <c r="QF1284" s="8"/>
      <c r="QG1284" s="8"/>
      <c r="QH1284" s="8"/>
      <c r="QI1284" s="8"/>
      <c r="QJ1284" s="8"/>
      <c r="QK1284" s="8"/>
      <c r="QL1284" s="8"/>
      <c r="QM1284" s="8"/>
      <c r="QN1284" s="8"/>
      <c r="QO1284" s="8"/>
      <c r="QP1284" s="8"/>
      <c r="QQ1284" s="8"/>
      <c r="QR1284" s="8"/>
      <c r="QS1284" s="8"/>
      <c r="QT1284" s="8"/>
      <c r="QU1284" s="8"/>
      <c r="QV1284" s="8"/>
      <c r="QW1284" s="8"/>
      <c r="QX1284" s="8"/>
      <c r="QY1284" s="8"/>
      <c r="QZ1284" s="8"/>
      <c r="RA1284" s="8"/>
      <c r="RB1284" s="8"/>
      <c r="RC1284" s="8"/>
      <c r="RD1284" s="8"/>
      <c r="RE1284" s="8"/>
      <c r="RF1284" s="8"/>
      <c r="RG1284" s="8"/>
      <c r="RH1284" s="8"/>
      <c r="RI1284" s="8"/>
      <c r="RJ1284" s="8"/>
      <c r="RK1284" s="8"/>
      <c r="RL1284" s="8"/>
      <c r="RM1284" s="8"/>
      <c r="RN1284" s="8"/>
      <c r="RO1284" s="8"/>
      <c r="RP1284" s="8"/>
      <c r="RQ1284" s="8"/>
      <c r="RR1284" s="8"/>
      <c r="RS1284" s="8"/>
      <c r="RT1284" s="8"/>
      <c r="RU1284" s="8"/>
      <c r="RV1284" s="8"/>
      <c r="RW1284" s="8"/>
      <c r="RX1284" s="8"/>
      <c r="RY1284" s="8"/>
      <c r="RZ1284" s="8"/>
      <c r="SA1284" s="8"/>
      <c r="SB1284" s="8"/>
      <c r="SC1284" s="8"/>
      <c r="SD1284" s="8"/>
      <c r="SE1284" s="8"/>
      <c r="SF1284" s="8"/>
      <c r="SG1284" s="8"/>
      <c r="SH1284" s="8"/>
      <c r="SI1284" s="8"/>
      <c r="SJ1284" s="8"/>
      <c r="SK1284" s="8"/>
      <c r="SL1284" s="8"/>
      <c r="SM1284" s="8"/>
      <c r="SN1284" s="8"/>
      <c r="SO1284" s="8"/>
      <c r="SP1284" s="8"/>
      <c r="SQ1284" s="8"/>
      <c r="SR1284" s="8"/>
      <c r="SS1284" s="8"/>
      <c r="ST1284" s="8"/>
      <c r="SU1284" s="8"/>
      <c r="SV1284" s="8"/>
      <c r="SW1284" s="8"/>
      <c r="SX1284" s="8"/>
      <c r="SY1284" s="8"/>
      <c r="SZ1284" s="8"/>
      <c r="TA1284" s="8"/>
      <c r="TB1284" s="8"/>
      <c r="TC1284" s="8"/>
      <c r="TD1284" s="8"/>
      <c r="TE1284" s="8"/>
      <c r="TF1284" s="8"/>
      <c r="TG1284" s="8"/>
      <c r="TH1284" s="8"/>
      <c r="TI1284" s="8"/>
      <c r="TJ1284" s="8"/>
      <c r="TK1284" s="8"/>
      <c r="TL1284" s="8"/>
      <c r="TM1284" s="8"/>
      <c r="TN1284" s="8"/>
      <c r="TO1284" s="8"/>
      <c r="TP1284" s="8"/>
      <c r="TQ1284" s="8"/>
      <c r="TR1284" s="8"/>
      <c r="TS1284" s="8"/>
      <c r="TT1284" s="8"/>
      <c r="TU1284" s="8"/>
      <c r="TV1284" s="8"/>
      <c r="TW1284" s="8"/>
      <c r="TX1284" s="8"/>
      <c r="TY1284" s="8"/>
      <c r="TZ1284" s="8"/>
      <c r="UA1284" s="8"/>
      <c r="UB1284" s="8"/>
      <c r="UC1284" s="8"/>
      <c r="UD1284" s="8"/>
      <c r="UE1284" s="8"/>
      <c r="UF1284" s="8"/>
      <c r="UG1284" s="8"/>
      <c r="UH1284" s="8"/>
      <c r="UI1284" s="8"/>
      <c r="UJ1284" s="8"/>
      <c r="UK1284" s="8"/>
      <c r="UL1284" s="8"/>
      <c r="UM1284" s="8"/>
      <c r="UN1284" s="8"/>
      <c r="UO1284" s="8"/>
      <c r="UP1284" s="8"/>
      <c r="UQ1284" s="8"/>
      <c r="UR1284" s="8"/>
      <c r="US1284" s="8"/>
      <c r="UT1284" s="8"/>
      <c r="UU1284" s="8"/>
      <c r="UV1284" s="8"/>
      <c r="UW1284" s="8"/>
      <c r="UX1284" s="8"/>
      <c r="UY1284" s="8"/>
      <c r="UZ1284" s="8"/>
      <c r="VA1284" s="8"/>
      <c r="VB1284" s="8"/>
      <c r="VC1284" s="8"/>
      <c r="VD1284" s="8"/>
      <c r="VE1284" s="8"/>
      <c r="VF1284" s="8"/>
    </row>
    <row r="1285" spans="1:578" s="77" customFormat="1" ht="15">
      <c r="A1285" s="52"/>
      <c r="B1285" s="54"/>
      <c r="C1285" s="54"/>
      <c r="D1285" s="54"/>
      <c r="E1285" s="54"/>
      <c r="F1285" s="54"/>
      <c r="G1285" s="55"/>
      <c r="H1285" s="54"/>
      <c r="I1285" s="56"/>
      <c r="J1285" s="76"/>
      <c r="K1285" s="76"/>
      <c r="L1285" s="54"/>
      <c r="M1285" s="54"/>
      <c r="N1285" s="54"/>
      <c r="O1285" s="4"/>
      <c r="P1285" s="60"/>
      <c r="Q1285" s="54"/>
      <c r="R1285" s="54"/>
      <c r="S1285" s="57"/>
      <c r="T1285" s="57"/>
      <c r="U1285" s="57"/>
      <c r="V1285" s="57"/>
      <c r="W1285" s="57"/>
      <c r="X1285" s="57"/>
      <c r="Y1285" s="57"/>
      <c r="Z1285" s="57"/>
      <c r="AA1285" s="57"/>
      <c r="AB1285" s="62"/>
      <c r="AC1285" s="57"/>
      <c r="AD1285" s="57"/>
      <c r="AE1285" s="57"/>
      <c r="AF1285" s="57"/>
      <c r="AG1285" s="57"/>
      <c r="AH1285" s="57"/>
      <c r="AI1285" s="6"/>
      <c r="AJ1285" s="6"/>
      <c r="AK1285" s="6"/>
      <c r="AL1285" s="6"/>
      <c r="AM1285" s="6"/>
      <c r="AN1285" s="6"/>
      <c r="AO1285" s="6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  <c r="IW1285" s="8"/>
      <c r="IX1285" s="8"/>
      <c r="IY1285" s="8"/>
      <c r="IZ1285" s="8"/>
      <c r="JA1285" s="8"/>
      <c r="JB1285" s="8"/>
      <c r="JC1285" s="8"/>
      <c r="JD1285" s="8"/>
      <c r="JE1285" s="8"/>
      <c r="JF1285" s="8"/>
      <c r="JG1285" s="8"/>
      <c r="JH1285" s="8"/>
      <c r="JI1285" s="8"/>
      <c r="JJ1285" s="8"/>
      <c r="JK1285" s="8"/>
      <c r="JL1285" s="8"/>
      <c r="JM1285" s="8"/>
      <c r="JN1285" s="8"/>
      <c r="JO1285" s="8"/>
      <c r="JP1285" s="8"/>
      <c r="JQ1285" s="8"/>
      <c r="JR1285" s="8"/>
      <c r="JS1285" s="8"/>
      <c r="JT1285" s="8"/>
      <c r="JU1285" s="8"/>
      <c r="JV1285" s="8"/>
      <c r="JW1285" s="8"/>
      <c r="JX1285" s="8"/>
      <c r="JY1285" s="8"/>
      <c r="JZ1285" s="8"/>
      <c r="KA1285" s="8"/>
      <c r="KB1285" s="8"/>
      <c r="KC1285" s="8"/>
      <c r="KD1285" s="8"/>
      <c r="KE1285" s="8"/>
      <c r="KF1285" s="8"/>
      <c r="KG1285" s="8"/>
      <c r="KH1285" s="8"/>
      <c r="KI1285" s="8"/>
      <c r="KJ1285" s="8"/>
      <c r="KK1285" s="8"/>
      <c r="KL1285" s="8"/>
      <c r="KM1285" s="8"/>
      <c r="KN1285" s="8"/>
      <c r="KO1285" s="8"/>
      <c r="KP1285" s="8"/>
      <c r="KQ1285" s="8"/>
      <c r="KR1285" s="8"/>
      <c r="KS1285" s="8"/>
      <c r="KT1285" s="8"/>
      <c r="KU1285" s="8"/>
      <c r="KV1285" s="8"/>
      <c r="KW1285" s="8"/>
      <c r="KX1285" s="8"/>
      <c r="KY1285" s="8"/>
      <c r="KZ1285" s="8"/>
      <c r="LA1285" s="8"/>
      <c r="LB1285" s="8"/>
      <c r="LC1285" s="8"/>
      <c r="LD1285" s="8"/>
      <c r="LE1285" s="8"/>
      <c r="LF1285" s="8"/>
      <c r="LG1285" s="8"/>
      <c r="LH1285" s="8"/>
      <c r="LI1285" s="8"/>
      <c r="LJ1285" s="8"/>
      <c r="LK1285" s="8"/>
      <c r="LL1285" s="8"/>
      <c r="LM1285" s="8"/>
      <c r="LN1285" s="8"/>
      <c r="LO1285" s="8"/>
      <c r="LP1285" s="8"/>
      <c r="LQ1285" s="8"/>
      <c r="LR1285" s="8"/>
      <c r="LS1285" s="8"/>
      <c r="LT1285" s="8"/>
      <c r="LU1285" s="8"/>
      <c r="LV1285" s="8"/>
      <c r="LW1285" s="8"/>
      <c r="LX1285" s="8"/>
      <c r="LY1285" s="8"/>
      <c r="LZ1285" s="8"/>
      <c r="MA1285" s="8"/>
      <c r="MB1285" s="8"/>
      <c r="MC1285" s="8"/>
      <c r="MD1285" s="8"/>
      <c r="ME1285" s="8"/>
      <c r="MF1285" s="8"/>
      <c r="MG1285" s="8"/>
      <c r="MH1285" s="8"/>
      <c r="MI1285" s="8"/>
      <c r="MJ1285" s="8"/>
      <c r="MK1285" s="8"/>
      <c r="ML1285" s="8"/>
      <c r="MM1285" s="8"/>
      <c r="MN1285" s="8"/>
      <c r="MO1285" s="8"/>
      <c r="MP1285" s="8"/>
      <c r="MQ1285" s="8"/>
      <c r="MR1285" s="8"/>
      <c r="MS1285" s="8"/>
      <c r="MT1285" s="8"/>
      <c r="MU1285" s="8"/>
      <c r="MV1285" s="8"/>
      <c r="MW1285" s="8"/>
      <c r="MX1285" s="8"/>
      <c r="MY1285" s="8"/>
      <c r="MZ1285" s="8"/>
      <c r="NA1285" s="8"/>
      <c r="NB1285" s="8"/>
      <c r="NC1285" s="8"/>
      <c r="ND1285" s="8"/>
      <c r="NE1285" s="8"/>
      <c r="NF1285" s="8"/>
      <c r="NG1285" s="8"/>
      <c r="NH1285" s="8"/>
      <c r="NI1285" s="8"/>
      <c r="NJ1285" s="8"/>
      <c r="NK1285" s="8"/>
      <c r="NL1285" s="8"/>
      <c r="NM1285" s="8"/>
      <c r="NN1285" s="8"/>
      <c r="NO1285" s="8"/>
      <c r="NP1285" s="8"/>
      <c r="NQ1285" s="8"/>
      <c r="NR1285" s="8"/>
      <c r="NS1285" s="8"/>
      <c r="NT1285" s="8"/>
      <c r="NU1285" s="8"/>
      <c r="NV1285" s="8"/>
      <c r="NW1285" s="8"/>
      <c r="NX1285" s="8"/>
      <c r="NY1285" s="8"/>
      <c r="NZ1285" s="8"/>
      <c r="OA1285" s="8"/>
      <c r="OB1285" s="8"/>
      <c r="OC1285" s="8"/>
      <c r="OD1285" s="8"/>
      <c r="OE1285" s="8"/>
      <c r="OF1285" s="8"/>
      <c r="OG1285" s="8"/>
      <c r="OH1285" s="8"/>
      <c r="OI1285" s="8"/>
      <c r="OJ1285" s="8"/>
      <c r="OK1285" s="8"/>
      <c r="OL1285" s="8"/>
      <c r="OM1285" s="8"/>
      <c r="ON1285" s="8"/>
      <c r="OO1285" s="8"/>
      <c r="OP1285" s="8"/>
      <c r="OQ1285" s="8"/>
      <c r="OR1285" s="8"/>
      <c r="OS1285" s="8"/>
      <c r="OT1285" s="8"/>
      <c r="OU1285" s="8"/>
      <c r="OV1285" s="8"/>
      <c r="OW1285" s="8"/>
      <c r="OX1285" s="8"/>
      <c r="OY1285" s="8"/>
      <c r="OZ1285" s="8"/>
      <c r="PA1285" s="8"/>
      <c r="PB1285" s="8"/>
      <c r="PC1285" s="8"/>
      <c r="PD1285" s="8"/>
      <c r="PE1285" s="8"/>
      <c r="PF1285" s="8"/>
      <c r="PG1285" s="8"/>
      <c r="PH1285" s="8"/>
      <c r="PI1285" s="8"/>
      <c r="PJ1285" s="8"/>
      <c r="PK1285" s="8"/>
      <c r="PL1285" s="8"/>
      <c r="PM1285" s="8"/>
      <c r="PN1285" s="8"/>
      <c r="PO1285" s="8"/>
      <c r="PP1285" s="8"/>
      <c r="PQ1285" s="8"/>
      <c r="PR1285" s="8"/>
      <c r="PS1285" s="8"/>
      <c r="PT1285" s="8"/>
      <c r="PU1285" s="8"/>
      <c r="PV1285" s="8"/>
      <c r="PW1285" s="8"/>
      <c r="PX1285" s="8"/>
      <c r="PY1285" s="8"/>
      <c r="PZ1285" s="8"/>
      <c r="QA1285" s="8"/>
      <c r="QB1285" s="8"/>
      <c r="QC1285" s="8"/>
      <c r="QD1285" s="8"/>
      <c r="QE1285" s="8"/>
      <c r="QF1285" s="8"/>
      <c r="QG1285" s="8"/>
      <c r="QH1285" s="8"/>
      <c r="QI1285" s="8"/>
      <c r="QJ1285" s="8"/>
      <c r="QK1285" s="8"/>
      <c r="QL1285" s="8"/>
      <c r="QM1285" s="8"/>
      <c r="QN1285" s="8"/>
      <c r="QO1285" s="8"/>
      <c r="QP1285" s="8"/>
      <c r="QQ1285" s="8"/>
      <c r="QR1285" s="8"/>
      <c r="QS1285" s="8"/>
      <c r="QT1285" s="8"/>
      <c r="QU1285" s="8"/>
      <c r="QV1285" s="8"/>
      <c r="QW1285" s="8"/>
      <c r="QX1285" s="8"/>
      <c r="QY1285" s="8"/>
      <c r="QZ1285" s="8"/>
      <c r="RA1285" s="8"/>
      <c r="RB1285" s="8"/>
      <c r="RC1285" s="8"/>
      <c r="RD1285" s="8"/>
      <c r="RE1285" s="8"/>
      <c r="RF1285" s="8"/>
      <c r="RG1285" s="8"/>
      <c r="RH1285" s="8"/>
      <c r="RI1285" s="8"/>
      <c r="RJ1285" s="8"/>
      <c r="RK1285" s="8"/>
      <c r="RL1285" s="8"/>
      <c r="RM1285" s="8"/>
      <c r="RN1285" s="8"/>
      <c r="RO1285" s="8"/>
      <c r="RP1285" s="8"/>
      <c r="RQ1285" s="8"/>
      <c r="RR1285" s="8"/>
      <c r="RS1285" s="8"/>
      <c r="RT1285" s="8"/>
      <c r="RU1285" s="8"/>
      <c r="RV1285" s="8"/>
      <c r="RW1285" s="8"/>
      <c r="RX1285" s="8"/>
      <c r="RY1285" s="8"/>
      <c r="RZ1285" s="8"/>
      <c r="SA1285" s="8"/>
      <c r="SB1285" s="8"/>
      <c r="SC1285" s="8"/>
      <c r="SD1285" s="8"/>
      <c r="SE1285" s="8"/>
      <c r="SF1285" s="8"/>
      <c r="SG1285" s="8"/>
      <c r="SH1285" s="8"/>
      <c r="SI1285" s="8"/>
      <c r="SJ1285" s="8"/>
      <c r="SK1285" s="8"/>
      <c r="SL1285" s="8"/>
      <c r="SM1285" s="8"/>
      <c r="SN1285" s="8"/>
      <c r="SO1285" s="8"/>
      <c r="SP1285" s="8"/>
      <c r="SQ1285" s="8"/>
      <c r="SR1285" s="8"/>
      <c r="SS1285" s="8"/>
      <c r="ST1285" s="8"/>
      <c r="SU1285" s="8"/>
      <c r="SV1285" s="8"/>
      <c r="SW1285" s="8"/>
      <c r="SX1285" s="8"/>
      <c r="SY1285" s="8"/>
      <c r="SZ1285" s="8"/>
      <c r="TA1285" s="8"/>
      <c r="TB1285" s="8"/>
      <c r="TC1285" s="8"/>
      <c r="TD1285" s="8"/>
      <c r="TE1285" s="8"/>
      <c r="TF1285" s="8"/>
      <c r="TG1285" s="8"/>
      <c r="TH1285" s="8"/>
      <c r="TI1285" s="8"/>
      <c r="TJ1285" s="8"/>
      <c r="TK1285" s="8"/>
      <c r="TL1285" s="8"/>
      <c r="TM1285" s="8"/>
      <c r="TN1285" s="8"/>
      <c r="TO1285" s="8"/>
      <c r="TP1285" s="8"/>
      <c r="TQ1285" s="8"/>
      <c r="TR1285" s="8"/>
      <c r="TS1285" s="8"/>
      <c r="TT1285" s="8"/>
      <c r="TU1285" s="8"/>
      <c r="TV1285" s="8"/>
      <c r="TW1285" s="8"/>
      <c r="TX1285" s="8"/>
      <c r="TY1285" s="8"/>
      <c r="TZ1285" s="8"/>
      <c r="UA1285" s="8"/>
      <c r="UB1285" s="8"/>
      <c r="UC1285" s="8"/>
      <c r="UD1285" s="8"/>
      <c r="UE1285" s="8"/>
      <c r="UF1285" s="8"/>
      <c r="UG1285" s="8"/>
      <c r="UH1285" s="8"/>
      <c r="UI1285" s="8"/>
      <c r="UJ1285" s="8"/>
      <c r="UK1285" s="8"/>
      <c r="UL1285" s="8"/>
      <c r="UM1285" s="8"/>
      <c r="UN1285" s="8"/>
      <c r="UO1285" s="8"/>
      <c r="UP1285" s="8"/>
      <c r="UQ1285" s="8"/>
      <c r="UR1285" s="8"/>
      <c r="US1285" s="8"/>
      <c r="UT1285" s="8"/>
      <c r="UU1285" s="8"/>
      <c r="UV1285" s="8"/>
      <c r="UW1285" s="8"/>
      <c r="UX1285" s="8"/>
      <c r="UY1285" s="8"/>
      <c r="UZ1285" s="8"/>
      <c r="VA1285" s="8"/>
      <c r="VB1285" s="8"/>
      <c r="VC1285" s="8"/>
      <c r="VD1285" s="8"/>
      <c r="VE1285" s="8"/>
      <c r="VF1285" s="8"/>
    </row>
    <row r="1286" spans="1:578" s="77" customFormat="1" ht="15">
      <c r="A1286" s="52"/>
      <c r="B1286" s="54"/>
      <c r="C1286" s="54"/>
      <c r="D1286" s="54"/>
      <c r="E1286" s="54"/>
      <c r="F1286" s="54"/>
      <c r="G1286" s="55"/>
      <c r="H1286" s="54"/>
      <c r="I1286" s="56"/>
      <c r="J1286" s="76"/>
      <c r="K1286" s="76"/>
      <c r="L1286" s="54"/>
      <c r="M1286" s="54"/>
      <c r="N1286" s="54"/>
      <c r="O1286" s="4"/>
      <c r="P1286" s="60"/>
      <c r="Q1286" s="54"/>
      <c r="R1286" s="54"/>
      <c r="S1286" s="57"/>
      <c r="T1286" s="57"/>
      <c r="U1286" s="57"/>
      <c r="V1286" s="57"/>
      <c r="W1286" s="57"/>
      <c r="X1286" s="57"/>
      <c r="Y1286" s="57"/>
      <c r="Z1286" s="57"/>
      <c r="AA1286" s="57"/>
      <c r="AB1286" s="62"/>
      <c r="AC1286" s="57"/>
      <c r="AD1286" s="57"/>
      <c r="AE1286" s="57"/>
      <c r="AF1286" s="57"/>
      <c r="AG1286" s="57"/>
      <c r="AH1286" s="57"/>
      <c r="AI1286" s="6"/>
      <c r="AJ1286" s="6"/>
      <c r="AK1286" s="6"/>
      <c r="AL1286" s="6"/>
      <c r="AM1286" s="6"/>
      <c r="AN1286" s="6"/>
      <c r="AO1286" s="6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  <c r="IW1286" s="8"/>
      <c r="IX1286" s="8"/>
      <c r="IY1286" s="8"/>
      <c r="IZ1286" s="8"/>
      <c r="JA1286" s="8"/>
      <c r="JB1286" s="8"/>
      <c r="JC1286" s="8"/>
      <c r="JD1286" s="8"/>
      <c r="JE1286" s="8"/>
      <c r="JF1286" s="8"/>
      <c r="JG1286" s="8"/>
      <c r="JH1286" s="8"/>
      <c r="JI1286" s="8"/>
      <c r="JJ1286" s="8"/>
      <c r="JK1286" s="8"/>
      <c r="JL1286" s="8"/>
      <c r="JM1286" s="8"/>
      <c r="JN1286" s="8"/>
      <c r="JO1286" s="8"/>
      <c r="JP1286" s="8"/>
      <c r="JQ1286" s="8"/>
      <c r="JR1286" s="8"/>
      <c r="JS1286" s="8"/>
      <c r="JT1286" s="8"/>
      <c r="JU1286" s="8"/>
      <c r="JV1286" s="8"/>
      <c r="JW1286" s="8"/>
      <c r="JX1286" s="8"/>
      <c r="JY1286" s="8"/>
      <c r="JZ1286" s="8"/>
      <c r="KA1286" s="8"/>
      <c r="KB1286" s="8"/>
      <c r="KC1286" s="8"/>
      <c r="KD1286" s="8"/>
      <c r="KE1286" s="8"/>
      <c r="KF1286" s="8"/>
      <c r="KG1286" s="8"/>
      <c r="KH1286" s="8"/>
      <c r="KI1286" s="8"/>
      <c r="KJ1286" s="8"/>
      <c r="KK1286" s="8"/>
      <c r="KL1286" s="8"/>
      <c r="KM1286" s="8"/>
      <c r="KN1286" s="8"/>
      <c r="KO1286" s="8"/>
      <c r="KP1286" s="8"/>
      <c r="KQ1286" s="8"/>
      <c r="KR1286" s="8"/>
      <c r="KS1286" s="8"/>
      <c r="KT1286" s="8"/>
      <c r="KU1286" s="8"/>
      <c r="KV1286" s="8"/>
      <c r="KW1286" s="8"/>
      <c r="KX1286" s="8"/>
      <c r="KY1286" s="8"/>
      <c r="KZ1286" s="8"/>
      <c r="LA1286" s="8"/>
      <c r="LB1286" s="8"/>
      <c r="LC1286" s="8"/>
      <c r="LD1286" s="8"/>
      <c r="LE1286" s="8"/>
      <c r="LF1286" s="8"/>
      <c r="LG1286" s="8"/>
      <c r="LH1286" s="8"/>
      <c r="LI1286" s="8"/>
      <c r="LJ1286" s="8"/>
      <c r="LK1286" s="8"/>
      <c r="LL1286" s="8"/>
      <c r="LM1286" s="8"/>
      <c r="LN1286" s="8"/>
      <c r="LO1286" s="8"/>
      <c r="LP1286" s="8"/>
      <c r="LQ1286" s="8"/>
      <c r="LR1286" s="8"/>
      <c r="LS1286" s="8"/>
      <c r="LT1286" s="8"/>
      <c r="LU1286" s="8"/>
      <c r="LV1286" s="8"/>
      <c r="LW1286" s="8"/>
      <c r="LX1286" s="8"/>
      <c r="LY1286" s="8"/>
      <c r="LZ1286" s="8"/>
      <c r="MA1286" s="8"/>
      <c r="MB1286" s="8"/>
      <c r="MC1286" s="8"/>
      <c r="MD1286" s="8"/>
      <c r="ME1286" s="8"/>
      <c r="MF1286" s="8"/>
      <c r="MG1286" s="8"/>
      <c r="MH1286" s="8"/>
      <c r="MI1286" s="8"/>
      <c r="MJ1286" s="8"/>
      <c r="MK1286" s="8"/>
      <c r="ML1286" s="8"/>
      <c r="MM1286" s="8"/>
      <c r="MN1286" s="8"/>
      <c r="MO1286" s="8"/>
      <c r="MP1286" s="8"/>
      <c r="MQ1286" s="8"/>
      <c r="MR1286" s="8"/>
      <c r="MS1286" s="8"/>
      <c r="MT1286" s="8"/>
      <c r="MU1286" s="8"/>
      <c r="MV1286" s="8"/>
      <c r="MW1286" s="8"/>
      <c r="MX1286" s="8"/>
      <c r="MY1286" s="8"/>
      <c r="MZ1286" s="8"/>
      <c r="NA1286" s="8"/>
      <c r="NB1286" s="8"/>
      <c r="NC1286" s="8"/>
      <c r="ND1286" s="8"/>
      <c r="NE1286" s="8"/>
      <c r="NF1286" s="8"/>
      <c r="NG1286" s="8"/>
      <c r="NH1286" s="8"/>
      <c r="NI1286" s="8"/>
      <c r="NJ1286" s="8"/>
      <c r="NK1286" s="8"/>
      <c r="NL1286" s="8"/>
      <c r="NM1286" s="8"/>
      <c r="NN1286" s="8"/>
      <c r="NO1286" s="8"/>
      <c r="NP1286" s="8"/>
      <c r="NQ1286" s="8"/>
      <c r="NR1286" s="8"/>
      <c r="NS1286" s="8"/>
      <c r="NT1286" s="8"/>
      <c r="NU1286" s="8"/>
      <c r="NV1286" s="8"/>
      <c r="NW1286" s="8"/>
      <c r="NX1286" s="8"/>
      <c r="NY1286" s="8"/>
      <c r="NZ1286" s="8"/>
      <c r="OA1286" s="8"/>
      <c r="OB1286" s="8"/>
      <c r="OC1286" s="8"/>
      <c r="OD1286" s="8"/>
      <c r="OE1286" s="8"/>
      <c r="OF1286" s="8"/>
      <c r="OG1286" s="8"/>
      <c r="OH1286" s="8"/>
      <c r="OI1286" s="8"/>
      <c r="OJ1286" s="8"/>
      <c r="OK1286" s="8"/>
      <c r="OL1286" s="8"/>
      <c r="OM1286" s="8"/>
      <c r="ON1286" s="8"/>
      <c r="OO1286" s="8"/>
      <c r="OP1286" s="8"/>
      <c r="OQ1286" s="8"/>
      <c r="OR1286" s="8"/>
      <c r="OS1286" s="8"/>
      <c r="OT1286" s="8"/>
      <c r="OU1286" s="8"/>
      <c r="OV1286" s="8"/>
      <c r="OW1286" s="8"/>
      <c r="OX1286" s="8"/>
      <c r="OY1286" s="8"/>
      <c r="OZ1286" s="8"/>
      <c r="PA1286" s="8"/>
      <c r="PB1286" s="8"/>
      <c r="PC1286" s="8"/>
      <c r="PD1286" s="8"/>
      <c r="PE1286" s="8"/>
      <c r="PF1286" s="8"/>
      <c r="PG1286" s="8"/>
      <c r="PH1286" s="8"/>
      <c r="PI1286" s="8"/>
      <c r="PJ1286" s="8"/>
      <c r="PK1286" s="8"/>
      <c r="PL1286" s="8"/>
      <c r="PM1286" s="8"/>
      <c r="PN1286" s="8"/>
      <c r="PO1286" s="8"/>
      <c r="PP1286" s="8"/>
      <c r="PQ1286" s="8"/>
      <c r="PR1286" s="8"/>
      <c r="PS1286" s="8"/>
      <c r="PT1286" s="8"/>
      <c r="PU1286" s="8"/>
      <c r="PV1286" s="8"/>
      <c r="PW1286" s="8"/>
      <c r="PX1286" s="8"/>
      <c r="PY1286" s="8"/>
      <c r="PZ1286" s="8"/>
      <c r="QA1286" s="8"/>
      <c r="QB1286" s="8"/>
      <c r="QC1286" s="8"/>
      <c r="QD1286" s="8"/>
      <c r="QE1286" s="8"/>
      <c r="QF1286" s="8"/>
      <c r="QG1286" s="8"/>
      <c r="QH1286" s="8"/>
      <c r="QI1286" s="8"/>
      <c r="QJ1286" s="8"/>
      <c r="QK1286" s="8"/>
      <c r="QL1286" s="8"/>
      <c r="QM1286" s="8"/>
      <c r="QN1286" s="8"/>
      <c r="QO1286" s="8"/>
      <c r="QP1286" s="8"/>
      <c r="QQ1286" s="8"/>
      <c r="QR1286" s="8"/>
      <c r="QS1286" s="8"/>
      <c r="QT1286" s="8"/>
      <c r="QU1286" s="8"/>
      <c r="QV1286" s="8"/>
      <c r="QW1286" s="8"/>
      <c r="QX1286" s="8"/>
      <c r="QY1286" s="8"/>
      <c r="QZ1286" s="8"/>
      <c r="RA1286" s="8"/>
      <c r="RB1286" s="8"/>
      <c r="RC1286" s="8"/>
      <c r="RD1286" s="8"/>
      <c r="RE1286" s="8"/>
      <c r="RF1286" s="8"/>
      <c r="RG1286" s="8"/>
      <c r="RH1286" s="8"/>
      <c r="RI1286" s="8"/>
      <c r="RJ1286" s="8"/>
      <c r="RK1286" s="8"/>
      <c r="RL1286" s="8"/>
      <c r="RM1286" s="8"/>
      <c r="RN1286" s="8"/>
      <c r="RO1286" s="8"/>
      <c r="RP1286" s="8"/>
      <c r="RQ1286" s="8"/>
      <c r="RR1286" s="8"/>
      <c r="RS1286" s="8"/>
      <c r="RT1286" s="8"/>
      <c r="RU1286" s="8"/>
      <c r="RV1286" s="8"/>
      <c r="RW1286" s="8"/>
      <c r="RX1286" s="8"/>
      <c r="RY1286" s="8"/>
      <c r="RZ1286" s="8"/>
      <c r="SA1286" s="8"/>
      <c r="SB1286" s="8"/>
      <c r="SC1286" s="8"/>
      <c r="SD1286" s="8"/>
      <c r="SE1286" s="8"/>
      <c r="SF1286" s="8"/>
      <c r="SG1286" s="8"/>
      <c r="SH1286" s="8"/>
      <c r="SI1286" s="8"/>
      <c r="SJ1286" s="8"/>
      <c r="SK1286" s="8"/>
      <c r="SL1286" s="8"/>
      <c r="SM1286" s="8"/>
      <c r="SN1286" s="8"/>
      <c r="SO1286" s="8"/>
      <c r="SP1286" s="8"/>
      <c r="SQ1286" s="8"/>
      <c r="SR1286" s="8"/>
      <c r="SS1286" s="8"/>
      <c r="ST1286" s="8"/>
      <c r="SU1286" s="8"/>
      <c r="SV1286" s="8"/>
      <c r="SW1286" s="8"/>
      <c r="SX1286" s="8"/>
      <c r="SY1286" s="8"/>
      <c r="SZ1286" s="8"/>
      <c r="TA1286" s="8"/>
      <c r="TB1286" s="8"/>
      <c r="TC1286" s="8"/>
      <c r="TD1286" s="8"/>
      <c r="TE1286" s="8"/>
      <c r="TF1286" s="8"/>
      <c r="TG1286" s="8"/>
      <c r="TH1286" s="8"/>
      <c r="TI1286" s="8"/>
      <c r="TJ1286" s="8"/>
      <c r="TK1286" s="8"/>
      <c r="TL1286" s="8"/>
      <c r="TM1286" s="8"/>
      <c r="TN1286" s="8"/>
      <c r="TO1286" s="8"/>
      <c r="TP1286" s="8"/>
      <c r="TQ1286" s="8"/>
      <c r="TR1286" s="8"/>
      <c r="TS1286" s="8"/>
      <c r="TT1286" s="8"/>
      <c r="TU1286" s="8"/>
      <c r="TV1286" s="8"/>
      <c r="TW1286" s="8"/>
      <c r="TX1286" s="8"/>
      <c r="TY1286" s="8"/>
      <c r="TZ1286" s="8"/>
      <c r="UA1286" s="8"/>
      <c r="UB1286" s="8"/>
      <c r="UC1286" s="8"/>
      <c r="UD1286" s="8"/>
      <c r="UE1286" s="8"/>
      <c r="UF1286" s="8"/>
      <c r="UG1286" s="8"/>
      <c r="UH1286" s="8"/>
      <c r="UI1286" s="8"/>
      <c r="UJ1286" s="8"/>
      <c r="UK1286" s="8"/>
      <c r="UL1286" s="8"/>
      <c r="UM1286" s="8"/>
      <c r="UN1286" s="8"/>
      <c r="UO1286" s="8"/>
      <c r="UP1286" s="8"/>
      <c r="UQ1286" s="8"/>
      <c r="UR1286" s="8"/>
      <c r="US1286" s="8"/>
      <c r="UT1286" s="8"/>
      <c r="UU1286" s="8"/>
      <c r="UV1286" s="8"/>
      <c r="UW1286" s="8"/>
      <c r="UX1286" s="8"/>
      <c r="UY1286" s="8"/>
      <c r="UZ1286" s="8"/>
      <c r="VA1286" s="8"/>
      <c r="VB1286" s="8"/>
      <c r="VC1286" s="8"/>
      <c r="VD1286" s="8"/>
      <c r="VE1286" s="8"/>
      <c r="VF1286" s="8"/>
    </row>
    <row r="1287" spans="1:578" s="77" customFormat="1" ht="15">
      <c r="A1287" s="52"/>
      <c r="B1287" s="54"/>
      <c r="C1287" s="54"/>
      <c r="D1287" s="54"/>
      <c r="E1287" s="54"/>
      <c r="F1287" s="54"/>
      <c r="G1287" s="55"/>
      <c r="H1287" s="54"/>
      <c r="I1287" s="56"/>
      <c r="J1287" s="76"/>
      <c r="K1287" s="76"/>
      <c r="L1287" s="54"/>
      <c r="M1287" s="54"/>
      <c r="N1287" s="54"/>
      <c r="O1287" s="4"/>
      <c r="P1287" s="60"/>
      <c r="Q1287" s="54"/>
      <c r="R1287" s="54"/>
      <c r="S1287" s="57"/>
      <c r="T1287" s="57"/>
      <c r="U1287" s="57"/>
      <c r="V1287" s="57"/>
      <c r="W1287" s="57"/>
      <c r="X1287" s="57"/>
      <c r="Y1287" s="57"/>
      <c r="Z1287" s="57"/>
      <c r="AA1287" s="57"/>
      <c r="AB1287" s="62"/>
      <c r="AC1287" s="57"/>
      <c r="AD1287" s="57"/>
      <c r="AE1287" s="57"/>
      <c r="AF1287" s="57"/>
      <c r="AG1287" s="57"/>
      <c r="AH1287" s="57"/>
      <c r="AI1287" s="6"/>
      <c r="AJ1287" s="6"/>
      <c r="AK1287" s="6"/>
      <c r="AL1287" s="6"/>
      <c r="AM1287" s="6"/>
      <c r="AN1287" s="6"/>
      <c r="AO1287" s="6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  <c r="IW1287" s="8"/>
      <c r="IX1287" s="8"/>
      <c r="IY1287" s="8"/>
      <c r="IZ1287" s="8"/>
      <c r="JA1287" s="8"/>
      <c r="JB1287" s="8"/>
      <c r="JC1287" s="8"/>
      <c r="JD1287" s="8"/>
      <c r="JE1287" s="8"/>
      <c r="JF1287" s="8"/>
      <c r="JG1287" s="8"/>
      <c r="JH1287" s="8"/>
      <c r="JI1287" s="8"/>
      <c r="JJ1287" s="8"/>
      <c r="JK1287" s="8"/>
      <c r="JL1287" s="8"/>
      <c r="JM1287" s="8"/>
      <c r="JN1287" s="8"/>
      <c r="JO1287" s="8"/>
      <c r="JP1287" s="8"/>
      <c r="JQ1287" s="8"/>
      <c r="JR1287" s="8"/>
      <c r="JS1287" s="8"/>
      <c r="JT1287" s="8"/>
      <c r="JU1287" s="8"/>
      <c r="JV1287" s="8"/>
      <c r="JW1287" s="8"/>
      <c r="JX1287" s="8"/>
      <c r="JY1287" s="8"/>
      <c r="JZ1287" s="8"/>
      <c r="KA1287" s="8"/>
      <c r="KB1287" s="8"/>
      <c r="KC1287" s="8"/>
      <c r="KD1287" s="8"/>
      <c r="KE1287" s="8"/>
      <c r="KF1287" s="8"/>
      <c r="KG1287" s="8"/>
      <c r="KH1287" s="8"/>
      <c r="KI1287" s="8"/>
      <c r="KJ1287" s="8"/>
      <c r="KK1287" s="8"/>
      <c r="KL1287" s="8"/>
      <c r="KM1287" s="8"/>
      <c r="KN1287" s="8"/>
      <c r="KO1287" s="8"/>
      <c r="KP1287" s="8"/>
      <c r="KQ1287" s="8"/>
      <c r="KR1287" s="8"/>
      <c r="KS1287" s="8"/>
      <c r="KT1287" s="8"/>
      <c r="KU1287" s="8"/>
      <c r="KV1287" s="8"/>
      <c r="KW1287" s="8"/>
      <c r="KX1287" s="8"/>
      <c r="KY1287" s="8"/>
      <c r="KZ1287" s="8"/>
      <c r="LA1287" s="8"/>
      <c r="LB1287" s="8"/>
      <c r="LC1287" s="8"/>
      <c r="LD1287" s="8"/>
      <c r="LE1287" s="8"/>
      <c r="LF1287" s="8"/>
      <c r="LG1287" s="8"/>
      <c r="LH1287" s="8"/>
      <c r="LI1287" s="8"/>
      <c r="LJ1287" s="8"/>
      <c r="LK1287" s="8"/>
      <c r="LL1287" s="8"/>
      <c r="LM1287" s="8"/>
      <c r="LN1287" s="8"/>
      <c r="LO1287" s="8"/>
      <c r="LP1287" s="8"/>
      <c r="LQ1287" s="8"/>
      <c r="LR1287" s="8"/>
      <c r="LS1287" s="8"/>
      <c r="LT1287" s="8"/>
      <c r="LU1287" s="8"/>
      <c r="LV1287" s="8"/>
      <c r="LW1287" s="8"/>
      <c r="LX1287" s="8"/>
      <c r="LY1287" s="8"/>
      <c r="LZ1287" s="8"/>
      <c r="MA1287" s="8"/>
      <c r="MB1287" s="8"/>
      <c r="MC1287" s="8"/>
      <c r="MD1287" s="8"/>
      <c r="ME1287" s="8"/>
      <c r="MF1287" s="8"/>
      <c r="MG1287" s="8"/>
      <c r="MH1287" s="8"/>
      <c r="MI1287" s="8"/>
      <c r="MJ1287" s="8"/>
      <c r="MK1287" s="8"/>
      <c r="ML1287" s="8"/>
      <c r="MM1287" s="8"/>
      <c r="MN1287" s="8"/>
      <c r="MO1287" s="8"/>
      <c r="MP1287" s="8"/>
      <c r="MQ1287" s="8"/>
      <c r="MR1287" s="8"/>
      <c r="MS1287" s="8"/>
      <c r="MT1287" s="8"/>
      <c r="MU1287" s="8"/>
      <c r="MV1287" s="8"/>
      <c r="MW1287" s="8"/>
      <c r="MX1287" s="8"/>
      <c r="MY1287" s="8"/>
      <c r="MZ1287" s="8"/>
      <c r="NA1287" s="8"/>
      <c r="NB1287" s="8"/>
      <c r="NC1287" s="8"/>
      <c r="ND1287" s="8"/>
      <c r="NE1287" s="8"/>
      <c r="NF1287" s="8"/>
      <c r="NG1287" s="8"/>
      <c r="NH1287" s="8"/>
      <c r="NI1287" s="8"/>
      <c r="NJ1287" s="8"/>
      <c r="NK1287" s="8"/>
      <c r="NL1287" s="8"/>
      <c r="NM1287" s="8"/>
      <c r="NN1287" s="8"/>
      <c r="NO1287" s="8"/>
      <c r="NP1287" s="8"/>
      <c r="NQ1287" s="8"/>
      <c r="NR1287" s="8"/>
      <c r="NS1287" s="8"/>
      <c r="NT1287" s="8"/>
      <c r="NU1287" s="8"/>
      <c r="NV1287" s="8"/>
      <c r="NW1287" s="8"/>
      <c r="NX1287" s="8"/>
      <c r="NY1287" s="8"/>
      <c r="NZ1287" s="8"/>
      <c r="OA1287" s="8"/>
      <c r="OB1287" s="8"/>
      <c r="OC1287" s="8"/>
      <c r="OD1287" s="8"/>
      <c r="OE1287" s="8"/>
      <c r="OF1287" s="8"/>
      <c r="OG1287" s="8"/>
      <c r="OH1287" s="8"/>
      <c r="OI1287" s="8"/>
      <c r="OJ1287" s="8"/>
      <c r="OK1287" s="8"/>
      <c r="OL1287" s="8"/>
      <c r="OM1287" s="8"/>
      <c r="ON1287" s="8"/>
      <c r="OO1287" s="8"/>
      <c r="OP1287" s="8"/>
      <c r="OQ1287" s="8"/>
      <c r="OR1287" s="8"/>
      <c r="OS1287" s="8"/>
      <c r="OT1287" s="8"/>
      <c r="OU1287" s="8"/>
      <c r="OV1287" s="8"/>
      <c r="OW1287" s="8"/>
      <c r="OX1287" s="8"/>
      <c r="OY1287" s="8"/>
      <c r="OZ1287" s="8"/>
      <c r="PA1287" s="8"/>
      <c r="PB1287" s="8"/>
      <c r="PC1287" s="8"/>
      <c r="PD1287" s="8"/>
      <c r="PE1287" s="8"/>
      <c r="PF1287" s="8"/>
      <c r="PG1287" s="8"/>
      <c r="PH1287" s="8"/>
      <c r="PI1287" s="8"/>
      <c r="PJ1287" s="8"/>
      <c r="PK1287" s="8"/>
      <c r="PL1287" s="8"/>
      <c r="PM1287" s="8"/>
      <c r="PN1287" s="8"/>
      <c r="PO1287" s="8"/>
      <c r="PP1287" s="8"/>
      <c r="PQ1287" s="8"/>
      <c r="PR1287" s="8"/>
      <c r="PS1287" s="8"/>
      <c r="PT1287" s="8"/>
      <c r="PU1287" s="8"/>
      <c r="PV1287" s="8"/>
      <c r="PW1287" s="8"/>
      <c r="PX1287" s="8"/>
      <c r="PY1287" s="8"/>
      <c r="PZ1287" s="8"/>
      <c r="QA1287" s="8"/>
      <c r="QB1287" s="8"/>
      <c r="QC1287" s="8"/>
      <c r="QD1287" s="8"/>
      <c r="QE1287" s="8"/>
      <c r="QF1287" s="8"/>
      <c r="QG1287" s="8"/>
      <c r="QH1287" s="8"/>
      <c r="QI1287" s="8"/>
      <c r="QJ1287" s="8"/>
      <c r="QK1287" s="8"/>
      <c r="QL1287" s="8"/>
      <c r="QM1287" s="8"/>
      <c r="QN1287" s="8"/>
      <c r="QO1287" s="8"/>
      <c r="QP1287" s="8"/>
      <c r="QQ1287" s="8"/>
      <c r="QR1287" s="8"/>
      <c r="QS1287" s="8"/>
      <c r="QT1287" s="8"/>
      <c r="QU1287" s="8"/>
      <c r="QV1287" s="8"/>
      <c r="QW1287" s="8"/>
      <c r="QX1287" s="8"/>
      <c r="QY1287" s="8"/>
      <c r="QZ1287" s="8"/>
      <c r="RA1287" s="8"/>
      <c r="RB1287" s="8"/>
      <c r="RC1287" s="8"/>
      <c r="RD1287" s="8"/>
      <c r="RE1287" s="8"/>
      <c r="RF1287" s="8"/>
      <c r="RG1287" s="8"/>
      <c r="RH1287" s="8"/>
      <c r="RI1287" s="8"/>
      <c r="RJ1287" s="8"/>
      <c r="RK1287" s="8"/>
      <c r="RL1287" s="8"/>
      <c r="RM1287" s="8"/>
      <c r="RN1287" s="8"/>
      <c r="RO1287" s="8"/>
      <c r="RP1287" s="8"/>
      <c r="RQ1287" s="8"/>
      <c r="RR1287" s="8"/>
      <c r="RS1287" s="8"/>
      <c r="RT1287" s="8"/>
      <c r="RU1287" s="8"/>
      <c r="RV1287" s="8"/>
      <c r="RW1287" s="8"/>
      <c r="RX1287" s="8"/>
      <c r="RY1287" s="8"/>
      <c r="RZ1287" s="8"/>
      <c r="SA1287" s="8"/>
      <c r="SB1287" s="8"/>
      <c r="SC1287" s="8"/>
      <c r="SD1287" s="8"/>
      <c r="SE1287" s="8"/>
      <c r="SF1287" s="8"/>
      <c r="SG1287" s="8"/>
      <c r="SH1287" s="8"/>
      <c r="SI1287" s="8"/>
      <c r="SJ1287" s="8"/>
      <c r="SK1287" s="8"/>
      <c r="SL1287" s="8"/>
      <c r="SM1287" s="8"/>
      <c r="SN1287" s="8"/>
      <c r="SO1287" s="8"/>
      <c r="SP1287" s="8"/>
      <c r="SQ1287" s="8"/>
      <c r="SR1287" s="8"/>
      <c r="SS1287" s="8"/>
      <c r="ST1287" s="8"/>
      <c r="SU1287" s="8"/>
      <c r="SV1287" s="8"/>
      <c r="SW1287" s="8"/>
      <c r="SX1287" s="8"/>
      <c r="SY1287" s="8"/>
      <c r="SZ1287" s="8"/>
      <c r="TA1287" s="8"/>
      <c r="TB1287" s="8"/>
      <c r="TC1287" s="8"/>
      <c r="TD1287" s="8"/>
      <c r="TE1287" s="8"/>
      <c r="TF1287" s="8"/>
      <c r="TG1287" s="8"/>
      <c r="TH1287" s="8"/>
      <c r="TI1287" s="8"/>
      <c r="TJ1287" s="8"/>
      <c r="TK1287" s="8"/>
      <c r="TL1287" s="8"/>
      <c r="TM1287" s="8"/>
      <c r="TN1287" s="8"/>
      <c r="TO1287" s="8"/>
      <c r="TP1287" s="8"/>
      <c r="TQ1287" s="8"/>
      <c r="TR1287" s="8"/>
      <c r="TS1287" s="8"/>
      <c r="TT1287" s="8"/>
      <c r="TU1287" s="8"/>
      <c r="TV1287" s="8"/>
      <c r="TW1287" s="8"/>
      <c r="TX1287" s="8"/>
      <c r="TY1287" s="8"/>
      <c r="TZ1287" s="8"/>
      <c r="UA1287" s="8"/>
      <c r="UB1287" s="8"/>
      <c r="UC1287" s="8"/>
      <c r="UD1287" s="8"/>
      <c r="UE1287" s="8"/>
      <c r="UF1287" s="8"/>
      <c r="UG1287" s="8"/>
      <c r="UH1287" s="8"/>
      <c r="UI1287" s="8"/>
      <c r="UJ1287" s="8"/>
      <c r="UK1287" s="8"/>
      <c r="UL1287" s="8"/>
      <c r="UM1287" s="8"/>
      <c r="UN1287" s="8"/>
      <c r="UO1287" s="8"/>
      <c r="UP1287" s="8"/>
      <c r="UQ1287" s="8"/>
      <c r="UR1287" s="8"/>
      <c r="US1287" s="8"/>
      <c r="UT1287" s="8"/>
      <c r="UU1287" s="8"/>
      <c r="UV1287" s="8"/>
      <c r="UW1287" s="8"/>
      <c r="UX1287" s="8"/>
      <c r="UY1287" s="8"/>
      <c r="UZ1287" s="8"/>
      <c r="VA1287" s="8"/>
      <c r="VB1287" s="8"/>
      <c r="VC1287" s="8"/>
      <c r="VD1287" s="8"/>
      <c r="VE1287" s="8"/>
      <c r="VF1287" s="8"/>
    </row>
    <row r="1288" spans="1:578" s="77" customFormat="1" ht="15">
      <c r="A1288" s="52"/>
      <c r="B1288" s="54"/>
      <c r="C1288" s="54"/>
      <c r="D1288" s="54"/>
      <c r="E1288" s="54"/>
      <c r="F1288" s="54"/>
      <c r="G1288" s="55"/>
      <c r="H1288" s="54"/>
      <c r="I1288" s="56"/>
      <c r="J1288" s="76"/>
      <c r="K1288" s="76"/>
      <c r="L1288" s="54"/>
      <c r="M1288" s="54"/>
      <c r="N1288" s="54"/>
      <c r="O1288" s="4"/>
      <c r="P1288" s="60"/>
      <c r="Q1288" s="54"/>
      <c r="R1288" s="54"/>
      <c r="S1288" s="57"/>
      <c r="T1288" s="57"/>
      <c r="U1288" s="57"/>
      <c r="V1288" s="57"/>
      <c r="W1288" s="57"/>
      <c r="X1288" s="57"/>
      <c r="Y1288" s="57"/>
      <c r="Z1288" s="57"/>
      <c r="AA1288" s="57"/>
      <c r="AB1288" s="62"/>
      <c r="AC1288" s="57"/>
      <c r="AD1288" s="57"/>
      <c r="AE1288" s="57"/>
      <c r="AF1288" s="57"/>
      <c r="AG1288" s="57"/>
      <c r="AH1288" s="57"/>
      <c r="AI1288" s="6"/>
      <c r="AJ1288" s="6"/>
      <c r="AK1288" s="6"/>
      <c r="AL1288" s="6"/>
      <c r="AM1288" s="6"/>
      <c r="AN1288" s="6"/>
      <c r="AO1288" s="6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  <c r="IW1288" s="8"/>
      <c r="IX1288" s="8"/>
      <c r="IY1288" s="8"/>
      <c r="IZ1288" s="8"/>
      <c r="JA1288" s="8"/>
      <c r="JB1288" s="8"/>
      <c r="JC1288" s="8"/>
      <c r="JD1288" s="8"/>
      <c r="JE1288" s="8"/>
      <c r="JF1288" s="8"/>
      <c r="JG1288" s="8"/>
      <c r="JH1288" s="8"/>
      <c r="JI1288" s="8"/>
      <c r="JJ1288" s="8"/>
      <c r="JK1288" s="8"/>
      <c r="JL1288" s="8"/>
      <c r="JM1288" s="8"/>
      <c r="JN1288" s="8"/>
      <c r="JO1288" s="8"/>
      <c r="JP1288" s="8"/>
      <c r="JQ1288" s="8"/>
      <c r="JR1288" s="8"/>
      <c r="JS1288" s="8"/>
      <c r="JT1288" s="8"/>
      <c r="JU1288" s="8"/>
      <c r="JV1288" s="8"/>
      <c r="JW1288" s="8"/>
      <c r="JX1288" s="8"/>
      <c r="JY1288" s="8"/>
      <c r="JZ1288" s="8"/>
      <c r="KA1288" s="8"/>
      <c r="KB1288" s="8"/>
      <c r="KC1288" s="8"/>
      <c r="KD1288" s="8"/>
      <c r="KE1288" s="8"/>
      <c r="KF1288" s="8"/>
      <c r="KG1288" s="8"/>
      <c r="KH1288" s="8"/>
      <c r="KI1288" s="8"/>
      <c r="KJ1288" s="8"/>
      <c r="KK1288" s="8"/>
      <c r="KL1288" s="8"/>
      <c r="KM1288" s="8"/>
      <c r="KN1288" s="8"/>
      <c r="KO1288" s="8"/>
      <c r="KP1288" s="8"/>
      <c r="KQ1288" s="8"/>
      <c r="KR1288" s="8"/>
      <c r="KS1288" s="8"/>
      <c r="KT1288" s="8"/>
      <c r="KU1288" s="8"/>
      <c r="KV1288" s="8"/>
      <c r="KW1288" s="8"/>
      <c r="KX1288" s="8"/>
      <c r="KY1288" s="8"/>
      <c r="KZ1288" s="8"/>
      <c r="LA1288" s="8"/>
      <c r="LB1288" s="8"/>
      <c r="LC1288" s="8"/>
      <c r="LD1288" s="8"/>
      <c r="LE1288" s="8"/>
      <c r="LF1288" s="8"/>
      <c r="LG1288" s="8"/>
      <c r="LH1288" s="8"/>
      <c r="LI1288" s="8"/>
      <c r="LJ1288" s="8"/>
      <c r="LK1288" s="8"/>
      <c r="LL1288" s="8"/>
      <c r="LM1288" s="8"/>
      <c r="LN1288" s="8"/>
      <c r="LO1288" s="8"/>
      <c r="LP1288" s="8"/>
      <c r="LQ1288" s="8"/>
      <c r="LR1288" s="8"/>
      <c r="LS1288" s="8"/>
      <c r="LT1288" s="8"/>
      <c r="LU1288" s="8"/>
      <c r="LV1288" s="8"/>
      <c r="LW1288" s="8"/>
      <c r="LX1288" s="8"/>
      <c r="LY1288" s="8"/>
      <c r="LZ1288" s="8"/>
      <c r="MA1288" s="8"/>
      <c r="MB1288" s="8"/>
      <c r="MC1288" s="8"/>
      <c r="MD1288" s="8"/>
      <c r="ME1288" s="8"/>
      <c r="MF1288" s="8"/>
      <c r="MG1288" s="8"/>
      <c r="MH1288" s="8"/>
      <c r="MI1288" s="8"/>
      <c r="MJ1288" s="8"/>
      <c r="MK1288" s="8"/>
      <c r="ML1288" s="8"/>
      <c r="MM1288" s="8"/>
      <c r="MN1288" s="8"/>
      <c r="MO1288" s="8"/>
      <c r="MP1288" s="8"/>
      <c r="MQ1288" s="8"/>
      <c r="MR1288" s="8"/>
      <c r="MS1288" s="8"/>
      <c r="MT1288" s="8"/>
      <c r="MU1288" s="8"/>
      <c r="MV1288" s="8"/>
      <c r="MW1288" s="8"/>
      <c r="MX1288" s="8"/>
      <c r="MY1288" s="8"/>
      <c r="MZ1288" s="8"/>
      <c r="NA1288" s="8"/>
      <c r="NB1288" s="8"/>
      <c r="NC1288" s="8"/>
      <c r="ND1288" s="8"/>
      <c r="NE1288" s="8"/>
      <c r="NF1288" s="8"/>
      <c r="NG1288" s="8"/>
      <c r="NH1288" s="8"/>
      <c r="NI1288" s="8"/>
      <c r="NJ1288" s="8"/>
      <c r="NK1288" s="8"/>
      <c r="NL1288" s="8"/>
      <c r="NM1288" s="8"/>
      <c r="NN1288" s="8"/>
      <c r="NO1288" s="8"/>
      <c r="NP1288" s="8"/>
      <c r="NQ1288" s="8"/>
      <c r="NR1288" s="8"/>
      <c r="NS1288" s="8"/>
      <c r="NT1288" s="8"/>
      <c r="NU1288" s="8"/>
      <c r="NV1288" s="8"/>
      <c r="NW1288" s="8"/>
      <c r="NX1288" s="8"/>
      <c r="NY1288" s="8"/>
      <c r="NZ1288" s="8"/>
      <c r="OA1288" s="8"/>
      <c r="OB1288" s="8"/>
      <c r="OC1288" s="8"/>
      <c r="OD1288" s="8"/>
      <c r="OE1288" s="8"/>
      <c r="OF1288" s="8"/>
      <c r="OG1288" s="8"/>
      <c r="OH1288" s="8"/>
      <c r="OI1288" s="8"/>
      <c r="OJ1288" s="8"/>
      <c r="OK1288" s="8"/>
      <c r="OL1288" s="8"/>
      <c r="OM1288" s="8"/>
      <c r="ON1288" s="8"/>
      <c r="OO1288" s="8"/>
      <c r="OP1288" s="8"/>
      <c r="OQ1288" s="8"/>
      <c r="OR1288" s="8"/>
      <c r="OS1288" s="8"/>
      <c r="OT1288" s="8"/>
      <c r="OU1288" s="8"/>
      <c r="OV1288" s="8"/>
      <c r="OW1288" s="8"/>
      <c r="OX1288" s="8"/>
      <c r="OY1288" s="8"/>
      <c r="OZ1288" s="8"/>
      <c r="PA1288" s="8"/>
      <c r="PB1288" s="8"/>
      <c r="PC1288" s="8"/>
      <c r="PD1288" s="8"/>
      <c r="PE1288" s="8"/>
      <c r="PF1288" s="8"/>
      <c r="PG1288" s="8"/>
      <c r="PH1288" s="8"/>
      <c r="PI1288" s="8"/>
      <c r="PJ1288" s="8"/>
      <c r="PK1288" s="8"/>
      <c r="PL1288" s="8"/>
      <c r="PM1288" s="8"/>
      <c r="PN1288" s="8"/>
      <c r="PO1288" s="8"/>
      <c r="PP1288" s="8"/>
      <c r="PQ1288" s="8"/>
      <c r="PR1288" s="8"/>
      <c r="PS1288" s="8"/>
      <c r="PT1288" s="8"/>
      <c r="PU1288" s="8"/>
      <c r="PV1288" s="8"/>
      <c r="PW1288" s="8"/>
      <c r="PX1288" s="8"/>
      <c r="PY1288" s="8"/>
      <c r="PZ1288" s="8"/>
      <c r="QA1288" s="8"/>
      <c r="QB1288" s="8"/>
      <c r="QC1288" s="8"/>
      <c r="QD1288" s="8"/>
      <c r="QE1288" s="8"/>
      <c r="QF1288" s="8"/>
      <c r="QG1288" s="8"/>
      <c r="QH1288" s="8"/>
      <c r="QI1288" s="8"/>
      <c r="QJ1288" s="8"/>
      <c r="QK1288" s="8"/>
      <c r="QL1288" s="8"/>
      <c r="QM1288" s="8"/>
      <c r="QN1288" s="8"/>
      <c r="QO1288" s="8"/>
      <c r="QP1288" s="8"/>
      <c r="QQ1288" s="8"/>
      <c r="QR1288" s="8"/>
      <c r="QS1288" s="8"/>
      <c r="QT1288" s="8"/>
      <c r="QU1288" s="8"/>
      <c r="QV1288" s="8"/>
      <c r="QW1288" s="8"/>
      <c r="QX1288" s="8"/>
      <c r="QY1288" s="8"/>
      <c r="QZ1288" s="8"/>
      <c r="RA1288" s="8"/>
      <c r="RB1288" s="8"/>
      <c r="RC1288" s="8"/>
      <c r="RD1288" s="8"/>
      <c r="RE1288" s="8"/>
      <c r="RF1288" s="8"/>
      <c r="RG1288" s="8"/>
      <c r="RH1288" s="8"/>
      <c r="RI1288" s="8"/>
      <c r="RJ1288" s="8"/>
      <c r="RK1288" s="8"/>
      <c r="RL1288" s="8"/>
      <c r="RM1288" s="8"/>
      <c r="RN1288" s="8"/>
      <c r="RO1288" s="8"/>
      <c r="RP1288" s="8"/>
      <c r="RQ1288" s="8"/>
      <c r="RR1288" s="8"/>
      <c r="RS1288" s="8"/>
      <c r="RT1288" s="8"/>
      <c r="RU1288" s="8"/>
      <c r="RV1288" s="8"/>
      <c r="RW1288" s="8"/>
      <c r="RX1288" s="8"/>
      <c r="RY1288" s="8"/>
      <c r="RZ1288" s="8"/>
      <c r="SA1288" s="8"/>
      <c r="SB1288" s="8"/>
      <c r="SC1288" s="8"/>
      <c r="SD1288" s="8"/>
      <c r="SE1288" s="8"/>
      <c r="SF1288" s="8"/>
      <c r="SG1288" s="8"/>
      <c r="SH1288" s="8"/>
      <c r="SI1288" s="8"/>
      <c r="SJ1288" s="8"/>
      <c r="SK1288" s="8"/>
      <c r="SL1288" s="8"/>
      <c r="SM1288" s="8"/>
      <c r="SN1288" s="8"/>
      <c r="SO1288" s="8"/>
      <c r="SP1288" s="8"/>
      <c r="SQ1288" s="8"/>
      <c r="SR1288" s="8"/>
      <c r="SS1288" s="8"/>
      <c r="ST1288" s="8"/>
      <c r="SU1288" s="8"/>
      <c r="SV1288" s="8"/>
      <c r="SW1288" s="8"/>
      <c r="SX1288" s="8"/>
      <c r="SY1288" s="8"/>
      <c r="SZ1288" s="8"/>
      <c r="TA1288" s="8"/>
      <c r="TB1288" s="8"/>
      <c r="TC1288" s="8"/>
      <c r="TD1288" s="8"/>
      <c r="TE1288" s="8"/>
      <c r="TF1288" s="8"/>
      <c r="TG1288" s="8"/>
      <c r="TH1288" s="8"/>
      <c r="TI1288" s="8"/>
      <c r="TJ1288" s="8"/>
      <c r="TK1288" s="8"/>
      <c r="TL1288" s="8"/>
      <c r="TM1288" s="8"/>
      <c r="TN1288" s="8"/>
      <c r="TO1288" s="8"/>
      <c r="TP1288" s="8"/>
      <c r="TQ1288" s="8"/>
      <c r="TR1288" s="8"/>
      <c r="TS1288" s="8"/>
      <c r="TT1288" s="8"/>
      <c r="TU1288" s="8"/>
      <c r="TV1288" s="8"/>
      <c r="TW1288" s="8"/>
      <c r="TX1288" s="8"/>
      <c r="TY1288" s="8"/>
      <c r="TZ1288" s="8"/>
      <c r="UA1288" s="8"/>
      <c r="UB1288" s="8"/>
      <c r="UC1288" s="8"/>
      <c r="UD1288" s="8"/>
      <c r="UE1288" s="8"/>
      <c r="UF1288" s="8"/>
      <c r="UG1288" s="8"/>
      <c r="UH1288" s="8"/>
      <c r="UI1288" s="8"/>
      <c r="UJ1288" s="8"/>
      <c r="UK1288" s="8"/>
      <c r="UL1288" s="8"/>
      <c r="UM1288" s="8"/>
      <c r="UN1288" s="8"/>
      <c r="UO1288" s="8"/>
      <c r="UP1288" s="8"/>
      <c r="UQ1288" s="8"/>
      <c r="UR1288" s="8"/>
      <c r="US1288" s="8"/>
      <c r="UT1288" s="8"/>
      <c r="UU1288" s="8"/>
      <c r="UV1288" s="8"/>
      <c r="UW1288" s="8"/>
      <c r="UX1288" s="8"/>
      <c r="UY1288" s="8"/>
      <c r="UZ1288" s="8"/>
      <c r="VA1288" s="8"/>
      <c r="VB1288" s="8"/>
      <c r="VC1288" s="8"/>
      <c r="VD1288" s="8"/>
      <c r="VE1288" s="8"/>
      <c r="VF1288" s="8"/>
    </row>
    <row r="1289" spans="1:578" s="77" customFormat="1" ht="15">
      <c r="A1289" s="52"/>
      <c r="B1289" s="54"/>
      <c r="C1289" s="54"/>
      <c r="D1289" s="54"/>
      <c r="E1289" s="54"/>
      <c r="F1289" s="54"/>
      <c r="G1289" s="55"/>
      <c r="H1289" s="54"/>
      <c r="I1289" s="56"/>
      <c r="J1289" s="76"/>
      <c r="K1289" s="76"/>
      <c r="L1289" s="54"/>
      <c r="M1289" s="54"/>
      <c r="N1289" s="54"/>
      <c r="O1289" s="4"/>
      <c r="P1289" s="60"/>
      <c r="Q1289" s="54"/>
      <c r="R1289" s="54"/>
      <c r="S1289" s="57"/>
      <c r="T1289" s="57"/>
      <c r="U1289" s="57"/>
      <c r="V1289" s="57"/>
      <c r="W1289" s="57"/>
      <c r="X1289" s="57"/>
      <c r="Y1289" s="57"/>
      <c r="Z1289" s="57"/>
      <c r="AA1289" s="57"/>
      <c r="AB1289" s="62"/>
      <c r="AC1289" s="57"/>
      <c r="AD1289" s="57"/>
      <c r="AE1289" s="57"/>
      <c r="AF1289" s="57"/>
      <c r="AG1289" s="57"/>
      <c r="AH1289" s="57"/>
      <c r="AI1289" s="6"/>
      <c r="AJ1289" s="6"/>
      <c r="AK1289" s="6"/>
      <c r="AL1289" s="6"/>
      <c r="AM1289" s="6"/>
      <c r="AN1289" s="6"/>
      <c r="AO1289" s="6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  <c r="IW1289" s="8"/>
      <c r="IX1289" s="8"/>
      <c r="IY1289" s="8"/>
      <c r="IZ1289" s="8"/>
      <c r="JA1289" s="8"/>
      <c r="JB1289" s="8"/>
      <c r="JC1289" s="8"/>
      <c r="JD1289" s="8"/>
      <c r="JE1289" s="8"/>
      <c r="JF1289" s="8"/>
      <c r="JG1289" s="8"/>
      <c r="JH1289" s="8"/>
      <c r="JI1289" s="8"/>
      <c r="JJ1289" s="8"/>
      <c r="JK1289" s="8"/>
      <c r="JL1289" s="8"/>
      <c r="JM1289" s="8"/>
      <c r="JN1289" s="8"/>
      <c r="JO1289" s="8"/>
      <c r="JP1289" s="8"/>
      <c r="JQ1289" s="8"/>
      <c r="JR1289" s="8"/>
      <c r="JS1289" s="8"/>
      <c r="JT1289" s="8"/>
      <c r="JU1289" s="8"/>
      <c r="JV1289" s="8"/>
      <c r="JW1289" s="8"/>
      <c r="JX1289" s="8"/>
      <c r="JY1289" s="8"/>
      <c r="JZ1289" s="8"/>
      <c r="KA1289" s="8"/>
      <c r="KB1289" s="8"/>
      <c r="KC1289" s="8"/>
      <c r="KD1289" s="8"/>
      <c r="KE1289" s="8"/>
      <c r="KF1289" s="8"/>
      <c r="KG1289" s="8"/>
      <c r="KH1289" s="8"/>
      <c r="KI1289" s="8"/>
      <c r="KJ1289" s="8"/>
      <c r="KK1289" s="8"/>
      <c r="KL1289" s="8"/>
      <c r="KM1289" s="8"/>
      <c r="KN1289" s="8"/>
      <c r="KO1289" s="8"/>
      <c r="KP1289" s="8"/>
      <c r="KQ1289" s="8"/>
      <c r="KR1289" s="8"/>
      <c r="KS1289" s="8"/>
      <c r="KT1289" s="8"/>
      <c r="KU1289" s="8"/>
      <c r="KV1289" s="8"/>
      <c r="KW1289" s="8"/>
      <c r="KX1289" s="8"/>
      <c r="KY1289" s="8"/>
      <c r="KZ1289" s="8"/>
      <c r="LA1289" s="8"/>
      <c r="LB1289" s="8"/>
      <c r="LC1289" s="8"/>
      <c r="LD1289" s="8"/>
      <c r="LE1289" s="8"/>
      <c r="LF1289" s="8"/>
      <c r="LG1289" s="8"/>
      <c r="LH1289" s="8"/>
      <c r="LI1289" s="8"/>
      <c r="LJ1289" s="8"/>
      <c r="LK1289" s="8"/>
      <c r="LL1289" s="8"/>
      <c r="LM1289" s="8"/>
      <c r="LN1289" s="8"/>
      <c r="LO1289" s="8"/>
      <c r="LP1289" s="8"/>
      <c r="LQ1289" s="8"/>
      <c r="LR1289" s="8"/>
      <c r="LS1289" s="8"/>
      <c r="LT1289" s="8"/>
      <c r="LU1289" s="8"/>
      <c r="LV1289" s="8"/>
      <c r="LW1289" s="8"/>
      <c r="LX1289" s="8"/>
      <c r="LY1289" s="8"/>
      <c r="LZ1289" s="8"/>
      <c r="MA1289" s="8"/>
      <c r="MB1289" s="8"/>
      <c r="MC1289" s="8"/>
      <c r="MD1289" s="8"/>
      <c r="ME1289" s="8"/>
      <c r="MF1289" s="8"/>
      <c r="MG1289" s="8"/>
      <c r="MH1289" s="8"/>
      <c r="MI1289" s="8"/>
      <c r="MJ1289" s="8"/>
      <c r="MK1289" s="8"/>
      <c r="ML1289" s="8"/>
      <c r="MM1289" s="8"/>
      <c r="MN1289" s="8"/>
      <c r="MO1289" s="8"/>
      <c r="MP1289" s="8"/>
      <c r="MQ1289" s="8"/>
      <c r="MR1289" s="8"/>
      <c r="MS1289" s="8"/>
      <c r="MT1289" s="8"/>
      <c r="MU1289" s="8"/>
      <c r="MV1289" s="8"/>
      <c r="MW1289" s="8"/>
      <c r="MX1289" s="8"/>
      <c r="MY1289" s="8"/>
      <c r="MZ1289" s="8"/>
      <c r="NA1289" s="8"/>
      <c r="NB1289" s="8"/>
      <c r="NC1289" s="8"/>
      <c r="ND1289" s="8"/>
      <c r="NE1289" s="8"/>
      <c r="NF1289" s="8"/>
      <c r="NG1289" s="8"/>
      <c r="NH1289" s="8"/>
      <c r="NI1289" s="8"/>
      <c r="NJ1289" s="8"/>
      <c r="NK1289" s="8"/>
      <c r="NL1289" s="8"/>
      <c r="NM1289" s="8"/>
      <c r="NN1289" s="8"/>
      <c r="NO1289" s="8"/>
      <c r="NP1289" s="8"/>
      <c r="NQ1289" s="8"/>
      <c r="NR1289" s="8"/>
      <c r="NS1289" s="8"/>
      <c r="NT1289" s="8"/>
      <c r="NU1289" s="8"/>
      <c r="NV1289" s="8"/>
      <c r="NW1289" s="8"/>
      <c r="NX1289" s="8"/>
      <c r="NY1289" s="8"/>
      <c r="NZ1289" s="8"/>
      <c r="OA1289" s="8"/>
      <c r="OB1289" s="8"/>
      <c r="OC1289" s="8"/>
      <c r="OD1289" s="8"/>
      <c r="OE1289" s="8"/>
      <c r="OF1289" s="8"/>
      <c r="OG1289" s="8"/>
      <c r="OH1289" s="8"/>
      <c r="OI1289" s="8"/>
      <c r="OJ1289" s="8"/>
      <c r="OK1289" s="8"/>
      <c r="OL1289" s="8"/>
      <c r="OM1289" s="8"/>
      <c r="ON1289" s="8"/>
      <c r="OO1289" s="8"/>
      <c r="OP1289" s="8"/>
      <c r="OQ1289" s="8"/>
      <c r="OR1289" s="8"/>
      <c r="OS1289" s="8"/>
      <c r="OT1289" s="8"/>
      <c r="OU1289" s="8"/>
      <c r="OV1289" s="8"/>
      <c r="OW1289" s="8"/>
      <c r="OX1289" s="8"/>
      <c r="OY1289" s="8"/>
      <c r="OZ1289" s="8"/>
      <c r="PA1289" s="8"/>
      <c r="PB1289" s="8"/>
      <c r="PC1289" s="8"/>
      <c r="PD1289" s="8"/>
      <c r="PE1289" s="8"/>
      <c r="PF1289" s="8"/>
      <c r="PG1289" s="8"/>
      <c r="PH1289" s="8"/>
      <c r="PI1289" s="8"/>
      <c r="PJ1289" s="8"/>
      <c r="PK1289" s="8"/>
      <c r="PL1289" s="8"/>
      <c r="PM1289" s="8"/>
      <c r="PN1289" s="8"/>
      <c r="PO1289" s="8"/>
      <c r="PP1289" s="8"/>
      <c r="PQ1289" s="8"/>
      <c r="PR1289" s="8"/>
      <c r="PS1289" s="8"/>
      <c r="PT1289" s="8"/>
      <c r="PU1289" s="8"/>
      <c r="PV1289" s="8"/>
      <c r="PW1289" s="8"/>
      <c r="PX1289" s="8"/>
      <c r="PY1289" s="8"/>
      <c r="PZ1289" s="8"/>
      <c r="QA1289" s="8"/>
      <c r="QB1289" s="8"/>
      <c r="QC1289" s="8"/>
      <c r="QD1289" s="8"/>
      <c r="QE1289" s="8"/>
      <c r="QF1289" s="8"/>
      <c r="QG1289" s="8"/>
      <c r="QH1289" s="8"/>
      <c r="QI1289" s="8"/>
      <c r="QJ1289" s="8"/>
      <c r="QK1289" s="8"/>
      <c r="QL1289" s="8"/>
      <c r="QM1289" s="8"/>
      <c r="QN1289" s="8"/>
      <c r="QO1289" s="8"/>
      <c r="QP1289" s="8"/>
      <c r="QQ1289" s="8"/>
      <c r="QR1289" s="8"/>
      <c r="QS1289" s="8"/>
      <c r="QT1289" s="8"/>
      <c r="QU1289" s="8"/>
      <c r="QV1289" s="8"/>
      <c r="QW1289" s="8"/>
      <c r="QX1289" s="8"/>
      <c r="QY1289" s="8"/>
      <c r="QZ1289" s="8"/>
      <c r="RA1289" s="8"/>
      <c r="RB1289" s="8"/>
      <c r="RC1289" s="8"/>
      <c r="RD1289" s="8"/>
      <c r="RE1289" s="8"/>
      <c r="RF1289" s="8"/>
      <c r="RG1289" s="8"/>
      <c r="RH1289" s="8"/>
      <c r="RI1289" s="8"/>
      <c r="RJ1289" s="8"/>
      <c r="RK1289" s="8"/>
      <c r="RL1289" s="8"/>
      <c r="RM1289" s="8"/>
      <c r="RN1289" s="8"/>
      <c r="RO1289" s="8"/>
      <c r="RP1289" s="8"/>
      <c r="RQ1289" s="8"/>
      <c r="RR1289" s="8"/>
      <c r="RS1289" s="8"/>
      <c r="RT1289" s="8"/>
      <c r="RU1289" s="8"/>
      <c r="RV1289" s="8"/>
      <c r="RW1289" s="8"/>
      <c r="RX1289" s="8"/>
      <c r="RY1289" s="8"/>
      <c r="RZ1289" s="8"/>
      <c r="SA1289" s="8"/>
      <c r="SB1289" s="8"/>
      <c r="SC1289" s="8"/>
      <c r="SD1289" s="8"/>
      <c r="SE1289" s="8"/>
      <c r="SF1289" s="8"/>
      <c r="SG1289" s="8"/>
      <c r="SH1289" s="8"/>
      <c r="SI1289" s="8"/>
      <c r="SJ1289" s="8"/>
      <c r="SK1289" s="8"/>
      <c r="SL1289" s="8"/>
      <c r="SM1289" s="8"/>
      <c r="SN1289" s="8"/>
      <c r="SO1289" s="8"/>
      <c r="SP1289" s="8"/>
      <c r="SQ1289" s="8"/>
      <c r="SR1289" s="8"/>
      <c r="SS1289" s="8"/>
      <c r="ST1289" s="8"/>
      <c r="SU1289" s="8"/>
      <c r="SV1289" s="8"/>
      <c r="SW1289" s="8"/>
      <c r="SX1289" s="8"/>
      <c r="SY1289" s="8"/>
      <c r="SZ1289" s="8"/>
      <c r="TA1289" s="8"/>
      <c r="TB1289" s="8"/>
      <c r="TC1289" s="8"/>
      <c r="TD1289" s="8"/>
      <c r="TE1289" s="8"/>
      <c r="TF1289" s="8"/>
      <c r="TG1289" s="8"/>
      <c r="TH1289" s="8"/>
      <c r="TI1289" s="8"/>
      <c r="TJ1289" s="8"/>
      <c r="TK1289" s="8"/>
      <c r="TL1289" s="8"/>
      <c r="TM1289" s="8"/>
      <c r="TN1289" s="8"/>
      <c r="TO1289" s="8"/>
      <c r="TP1289" s="8"/>
      <c r="TQ1289" s="8"/>
      <c r="TR1289" s="8"/>
      <c r="TS1289" s="8"/>
      <c r="TT1289" s="8"/>
      <c r="TU1289" s="8"/>
      <c r="TV1289" s="8"/>
      <c r="TW1289" s="8"/>
      <c r="TX1289" s="8"/>
      <c r="TY1289" s="8"/>
      <c r="TZ1289" s="8"/>
      <c r="UA1289" s="8"/>
      <c r="UB1289" s="8"/>
      <c r="UC1289" s="8"/>
      <c r="UD1289" s="8"/>
      <c r="UE1289" s="8"/>
      <c r="UF1289" s="8"/>
      <c r="UG1289" s="8"/>
      <c r="UH1289" s="8"/>
      <c r="UI1289" s="8"/>
      <c r="UJ1289" s="8"/>
      <c r="UK1289" s="8"/>
      <c r="UL1289" s="8"/>
      <c r="UM1289" s="8"/>
      <c r="UN1289" s="8"/>
      <c r="UO1289" s="8"/>
      <c r="UP1289" s="8"/>
      <c r="UQ1289" s="8"/>
      <c r="UR1289" s="8"/>
      <c r="US1289" s="8"/>
      <c r="UT1289" s="8"/>
      <c r="UU1289" s="8"/>
      <c r="UV1289" s="8"/>
      <c r="UW1289" s="8"/>
      <c r="UX1289" s="8"/>
      <c r="UY1289" s="8"/>
      <c r="UZ1289" s="8"/>
      <c r="VA1289" s="8"/>
      <c r="VB1289" s="8"/>
      <c r="VC1289" s="8"/>
      <c r="VD1289" s="8"/>
      <c r="VE1289" s="8"/>
      <c r="VF1289" s="8"/>
    </row>
    <row r="1290" spans="1:578" s="77" customFormat="1" ht="15">
      <c r="A1290" s="52"/>
      <c r="B1290" s="54"/>
      <c r="C1290" s="54"/>
      <c r="D1290" s="54"/>
      <c r="E1290" s="54"/>
      <c r="F1290" s="54"/>
      <c r="G1290" s="55"/>
      <c r="H1290" s="54"/>
      <c r="I1290" s="56"/>
      <c r="J1290" s="76"/>
      <c r="K1290" s="76"/>
      <c r="L1290" s="54"/>
      <c r="M1290" s="54"/>
      <c r="N1290" s="54"/>
      <c r="O1290" s="4"/>
      <c r="P1290" s="60"/>
      <c r="Q1290" s="54"/>
      <c r="R1290" s="54"/>
      <c r="S1290" s="57"/>
      <c r="T1290" s="57"/>
      <c r="U1290" s="57"/>
      <c r="V1290" s="57"/>
      <c r="W1290" s="57"/>
      <c r="X1290" s="57"/>
      <c r="Y1290" s="57"/>
      <c r="Z1290" s="57"/>
      <c r="AA1290" s="57"/>
      <c r="AB1290" s="62"/>
      <c r="AC1290" s="57"/>
      <c r="AD1290" s="57"/>
      <c r="AE1290" s="57"/>
      <c r="AF1290" s="57"/>
      <c r="AG1290" s="57"/>
      <c r="AH1290" s="57"/>
      <c r="AI1290" s="6"/>
      <c r="AJ1290" s="6"/>
      <c r="AK1290" s="6"/>
      <c r="AL1290" s="6"/>
      <c r="AM1290" s="6"/>
      <c r="AN1290" s="6"/>
      <c r="AO1290" s="6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  <c r="IW1290" s="8"/>
      <c r="IX1290" s="8"/>
      <c r="IY1290" s="8"/>
      <c r="IZ1290" s="8"/>
      <c r="JA1290" s="8"/>
      <c r="JB1290" s="8"/>
      <c r="JC1290" s="8"/>
      <c r="JD1290" s="8"/>
      <c r="JE1290" s="8"/>
      <c r="JF1290" s="8"/>
      <c r="JG1290" s="8"/>
      <c r="JH1290" s="8"/>
      <c r="JI1290" s="8"/>
      <c r="JJ1290" s="8"/>
      <c r="JK1290" s="8"/>
      <c r="JL1290" s="8"/>
      <c r="JM1290" s="8"/>
      <c r="JN1290" s="8"/>
      <c r="JO1290" s="8"/>
      <c r="JP1290" s="8"/>
      <c r="JQ1290" s="8"/>
      <c r="JR1290" s="8"/>
      <c r="JS1290" s="8"/>
      <c r="JT1290" s="8"/>
      <c r="JU1290" s="8"/>
      <c r="JV1290" s="8"/>
      <c r="JW1290" s="8"/>
      <c r="JX1290" s="8"/>
      <c r="JY1290" s="8"/>
      <c r="JZ1290" s="8"/>
      <c r="KA1290" s="8"/>
      <c r="KB1290" s="8"/>
      <c r="KC1290" s="8"/>
      <c r="KD1290" s="8"/>
      <c r="KE1290" s="8"/>
      <c r="KF1290" s="8"/>
      <c r="KG1290" s="8"/>
      <c r="KH1290" s="8"/>
      <c r="KI1290" s="8"/>
      <c r="KJ1290" s="8"/>
      <c r="KK1290" s="8"/>
      <c r="KL1290" s="8"/>
      <c r="KM1290" s="8"/>
      <c r="KN1290" s="8"/>
      <c r="KO1290" s="8"/>
      <c r="KP1290" s="8"/>
      <c r="KQ1290" s="8"/>
      <c r="KR1290" s="8"/>
      <c r="KS1290" s="8"/>
      <c r="KT1290" s="8"/>
      <c r="KU1290" s="8"/>
      <c r="KV1290" s="8"/>
      <c r="KW1290" s="8"/>
      <c r="KX1290" s="8"/>
      <c r="KY1290" s="8"/>
      <c r="KZ1290" s="8"/>
      <c r="LA1290" s="8"/>
      <c r="LB1290" s="8"/>
      <c r="LC1290" s="8"/>
      <c r="LD1290" s="8"/>
      <c r="LE1290" s="8"/>
      <c r="LF1290" s="8"/>
      <c r="LG1290" s="8"/>
      <c r="LH1290" s="8"/>
      <c r="LI1290" s="8"/>
      <c r="LJ1290" s="8"/>
      <c r="LK1290" s="8"/>
      <c r="LL1290" s="8"/>
      <c r="LM1290" s="8"/>
      <c r="LN1290" s="8"/>
      <c r="LO1290" s="8"/>
      <c r="LP1290" s="8"/>
      <c r="LQ1290" s="8"/>
      <c r="LR1290" s="8"/>
      <c r="LS1290" s="8"/>
      <c r="LT1290" s="8"/>
      <c r="LU1290" s="8"/>
      <c r="LV1290" s="8"/>
      <c r="LW1290" s="8"/>
      <c r="LX1290" s="8"/>
      <c r="LY1290" s="8"/>
      <c r="LZ1290" s="8"/>
      <c r="MA1290" s="8"/>
      <c r="MB1290" s="8"/>
      <c r="MC1290" s="8"/>
      <c r="MD1290" s="8"/>
      <c r="ME1290" s="8"/>
      <c r="MF1290" s="8"/>
      <c r="MG1290" s="8"/>
      <c r="MH1290" s="8"/>
      <c r="MI1290" s="8"/>
      <c r="MJ1290" s="8"/>
      <c r="MK1290" s="8"/>
      <c r="ML1290" s="8"/>
      <c r="MM1290" s="8"/>
      <c r="MN1290" s="8"/>
      <c r="MO1290" s="8"/>
      <c r="MP1290" s="8"/>
      <c r="MQ1290" s="8"/>
      <c r="MR1290" s="8"/>
      <c r="MS1290" s="8"/>
      <c r="MT1290" s="8"/>
      <c r="MU1290" s="8"/>
      <c r="MV1290" s="8"/>
      <c r="MW1290" s="8"/>
      <c r="MX1290" s="8"/>
      <c r="MY1290" s="8"/>
      <c r="MZ1290" s="8"/>
      <c r="NA1290" s="8"/>
      <c r="NB1290" s="8"/>
      <c r="NC1290" s="8"/>
      <c r="ND1290" s="8"/>
      <c r="NE1290" s="8"/>
      <c r="NF1290" s="8"/>
      <c r="NG1290" s="8"/>
      <c r="NH1290" s="8"/>
      <c r="NI1290" s="8"/>
      <c r="NJ1290" s="8"/>
      <c r="NK1290" s="8"/>
      <c r="NL1290" s="8"/>
      <c r="NM1290" s="8"/>
      <c r="NN1290" s="8"/>
      <c r="NO1290" s="8"/>
      <c r="NP1290" s="8"/>
      <c r="NQ1290" s="8"/>
      <c r="NR1290" s="8"/>
      <c r="NS1290" s="8"/>
      <c r="NT1290" s="8"/>
      <c r="NU1290" s="8"/>
      <c r="NV1290" s="8"/>
      <c r="NW1290" s="8"/>
      <c r="NX1290" s="8"/>
      <c r="NY1290" s="8"/>
      <c r="NZ1290" s="8"/>
      <c r="OA1290" s="8"/>
      <c r="OB1290" s="8"/>
      <c r="OC1290" s="8"/>
      <c r="OD1290" s="8"/>
      <c r="OE1290" s="8"/>
      <c r="OF1290" s="8"/>
      <c r="OG1290" s="8"/>
      <c r="OH1290" s="8"/>
      <c r="OI1290" s="8"/>
      <c r="OJ1290" s="8"/>
      <c r="OK1290" s="8"/>
      <c r="OL1290" s="8"/>
      <c r="OM1290" s="8"/>
      <c r="ON1290" s="8"/>
      <c r="OO1290" s="8"/>
      <c r="OP1290" s="8"/>
      <c r="OQ1290" s="8"/>
      <c r="OR1290" s="8"/>
      <c r="OS1290" s="8"/>
      <c r="OT1290" s="8"/>
      <c r="OU1290" s="8"/>
      <c r="OV1290" s="8"/>
      <c r="OW1290" s="8"/>
      <c r="OX1290" s="8"/>
      <c r="OY1290" s="8"/>
      <c r="OZ1290" s="8"/>
      <c r="PA1290" s="8"/>
      <c r="PB1290" s="8"/>
      <c r="PC1290" s="8"/>
      <c r="PD1290" s="8"/>
      <c r="PE1290" s="8"/>
      <c r="PF1290" s="8"/>
      <c r="PG1290" s="8"/>
      <c r="PH1290" s="8"/>
      <c r="PI1290" s="8"/>
      <c r="PJ1290" s="8"/>
      <c r="PK1290" s="8"/>
      <c r="PL1290" s="8"/>
      <c r="PM1290" s="8"/>
      <c r="PN1290" s="8"/>
      <c r="PO1290" s="8"/>
      <c r="PP1290" s="8"/>
      <c r="PQ1290" s="8"/>
      <c r="PR1290" s="8"/>
      <c r="PS1290" s="8"/>
      <c r="PT1290" s="8"/>
      <c r="PU1290" s="8"/>
      <c r="PV1290" s="8"/>
      <c r="PW1290" s="8"/>
      <c r="PX1290" s="8"/>
      <c r="PY1290" s="8"/>
      <c r="PZ1290" s="8"/>
      <c r="QA1290" s="8"/>
      <c r="QB1290" s="8"/>
      <c r="QC1290" s="8"/>
      <c r="QD1290" s="8"/>
      <c r="QE1290" s="8"/>
      <c r="QF1290" s="8"/>
      <c r="QG1290" s="8"/>
      <c r="QH1290" s="8"/>
      <c r="QI1290" s="8"/>
      <c r="QJ1290" s="8"/>
      <c r="QK1290" s="8"/>
      <c r="QL1290" s="8"/>
      <c r="QM1290" s="8"/>
      <c r="QN1290" s="8"/>
      <c r="QO1290" s="8"/>
      <c r="QP1290" s="8"/>
      <c r="QQ1290" s="8"/>
      <c r="QR1290" s="8"/>
      <c r="QS1290" s="8"/>
      <c r="QT1290" s="8"/>
      <c r="QU1290" s="8"/>
      <c r="QV1290" s="8"/>
      <c r="QW1290" s="8"/>
      <c r="QX1290" s="8"/>
      <c r="QY1290" s="8"/>
      <c r="QZ1290" s="8"/>
      <c r="RA1290" s="8"/>
      <c r="RB1290" s="8"/>
      <c r="RC1290" s="8"/>
      <c r="RD1290" s="8"/>
      <c r="RE1290" s="8"/>
      <c r="RF1290" s="8"/>
      <c r="RG1290" s="8"/>
      <c r="RH1290" s="8"/>
      <c r="RI1290" s="8"/>
      <c r="RJ1290" s="8"/>
      <c r="RK1290" s="8"/>
      <c r="RL1290" s="8"/>
      <c r="RM1290" s="8"/>
      <c r="RN1290" s="8"/>
      <c r="RO1290" s="8"/>
      <c r="RP1290" s="8"/>
      <c r="RQ1290" s="8"/>
      <c r="RR1290" s="8"/>
      <c r="RS1290" s="8"/>
      <c r="RT1290" s="8"/>
      <c r="RU1290" s="8"/>
      <c r="RV1290" s="8"/>
      <c r="RW1290" s="8"/>
      <c r="RX1290" s="8"/>
      <c r="RY1290" s="8"/>
      <c r="RZ1290" s="8"/>
      <c r="SA1290" s="8"/>
      <c r="SB1290" s="8"/>
      <c r="SC1290" s="8"/>
      <c r="SD1290" s="8"/>
      <c r="SE1290" s="8"/>
      <c r="SF1290" s="8"/>
      <c r="SG1290" s="8"/>
      <c r="SH1290" s="8"/>
      <c r="SI1290" s="8"/>
      <c r="SJ1290" s="8"/>
      <c r="SK1290" s="8"/>
      <c r="SL1290" s="8"/>
      <c r="SM1290" s="8"/>
      <c r="SN1290" s="8"/>
      <c r="SO1290" s="8"/>
      <c r="SP1290" s="8"/>
      <c r="SQ1290" s="8"/>
      <c r="SR1290" s="8"/>
      <c r="SS1290" s="8"/>
      <c r="ST1290" s="8"/>
      <c r="SU1290" s="8"/>
      <c r="SV1290" s="8"/>
      <c r="SW1290" s="8"/>
      <c r="SX1290" s="8"/>
      <c r="SY1290" s="8"/>
      <c r="SZ1290" s="8"/>
      <c r="TA1290" s="8"/>
      <c r="TB1290" s="8"/>
      <c r="TC1290" s="8"/>
      <c r="TD1290" s="8"/>
      <c r="TE1290" s="8"/>
      <c r="TF1290" s="8"/>
      <c r="TG1290" s="8"/>
      <c r="TH1290" s="8"/>
      <c r="TI1290" s="8"/>
      <c r="TJ1290" s="8"/>
      <c r="TK1290" s="8"/>
      <c r="TL1290" s="8"/>
      <c r="TM1290" s="8"/>
      <c r="TN1290" s="8"/>
      <c r="TO1290" s="8"/>
      <c r="TP1290" s="8"/>
      <c r="TQ1290" s="8"/>
      <c r="TR1290" s="8"/>
      <c r="TS1290" s="8"/>
      <c r="TT1290" s="8"/>
      <c r="TU1290" s="8"/>
      <c r="TV1290" s="8"/>
      <c r="TW1290" s="8"/>
      <c r="TX1290" s="8"/>
      <c r="TY1290" s="8"/>
      <c r="TZ1290" s="8"/>
      <c r="UA1290" s="8"/>
      <c r="UB1290" s="8"/>
      <c r="UC1290" s="8"/>
      <c r="UD1290" s="8"/>
      <c r="UE1290" s="8"/>
      <c r="UF1290" s="8"/>
      <c r="UG1290" s="8"/>
      <c r="UH1290" s="8"/>
      <c r="UI1290" s="8"/>
      <c r="UJ1290" s="8"/>
      <c r="UK1290" s="8"/>
      <c r="UL1290" s="8"/>
      <c r="UM1290" s="8"/>
      <c r="UN1290" s="8"/>
      <c r="UO1290" s="8"/>
      <c r="UP1290" s="8"/>
      <c r="UQ1290" s="8"/>
      <c r="UR1290" s="8"/>
      <c r="US1290" s="8"/>
      <c r="UT1290" s="8"/>
      <c r="UU1290" s="8"/>
      <c r="UV1290" s="8"/>
      <c r="UW1290" s="8"/>
      <c r="UX1290" s="8"/>
      <c r="UY1290" s="8"/>
      <c r="UZ1290" s="8"/>
      <c r="VA1290" s="8"/>
      <c r="VB1290" s="8"/>
      <c r="VC1290" s="8"/>
      <c r="VD1290" s="8"/>
      <c r="VE1290" s="8"/>
      <c r="VF1290" s="8"/>
    </row>
    <row r="1291" spans="1:578" s="77" customFormat="1" ht="15">
      <c r="A1291" s="52"/>
      <c r="B1291" s="54"/>
      <c r="C1291" s="54"/>
      <c r="D1291" s="54"/>
      <c r="E1291" s="54"/>
      <c r="F1291" s="54"/>
      <c r="G1291" s="55"/>
      <c r="H1291" s="54"/>
      <c r="I1291" s="56"/>
      <c r="J1291" s="76"/>
      <c r="K1291" s="76"/>
      <c r="L1291" s="54"/>
      <c r="M1291" s="54"/>
      <c r="N1291" s="54"/>
      <c r="O1291" s="4"/>
      <c r="P1291" s="60"/>
      <c r="Q1291" s="54"/>
      <c r="R1291" s="54"/>
      <c r="S1291" s="57"/>
      <c r="T1291" s="57"/>
      <c r="U1291" s="57"/>
      <c r="V1291" s="57"/>
      <c r="W1291" s="57"/>
      <c r="X1291" s="57"/>
      <c r="Y1291" s="57"/>
      <c r="Z1291" s="57"/>
      <c r="AA1291" s="57"/>
      <c r="AB1291" s="62"/>
      <c r="AC1291" s="57"/>
      <c r="AD1291" s="57"/>
      <c r="AE1291" s="57"/>
      <c r="AF1291" s="57"/>
      <c r="AG1291" s="57"/>
      <c r="AH1291" s="57"/>
      <c r="AI1291" s="6"/>
      <c r="AJ1291" s="6"/>
      <c r="AK1291" s="6"/>
      <c r="AL1291" s="6"/>
      <c r="AM1291" s="6"/>
      <c r="AN1291" s="6"/>
      <c r="AO1291" s="6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  <c r="IW1291" s="8"/>
      <c r="IX1291" s="8"/>
      <c r="IY1291" s="8"/>
      <c r="IZ1291" s="8"/>
      <c r="JA1291" s="8"/>
      <c r="JB1291" s="8"/>
      <c r="JC1291" s="8"/>
      <c r="JD1291" s="8"/>
      <c r="JE1291" s="8"/>
      <c r="JF1291" s="8"/>
      <c r="JG1291" s="8"/>
      <c r="JH1291" s="8"/>
      <c r="JI1291" s="8"/>
      <c r="JJ1291" s="8"/>
      <c r="JK1291" s="8"/>
      <c r="JL1291" s="8"/>
      <c r="JM1291" s="8"/>
      <c r="JN1291" s="8"/>
      <c r="JO1291" s="8"/>
      <c r="JP1291" s="8"/>
      <c r="JQ1291" s="8"/>
      <c r="JR1291" s="8"/>
      <c r="JS1291" s="8"/>
      <c r="JT1291" s="8"/>
      <c r="JU1291" s="8"/>
      <c r="JV1291" s="8"/>
      <c r="JW1291" s="8"/>
      <c r="JX1291" s="8"/>
      <c r="JY1291" s="8"/>
      <c r="JZ1291" s="8"/>
      <c r="KA1291" s="8"/>
      <c r="KB1291" s="8"/>
      <c r="KC1291" s="8"/>
      <c r="KD1291" s="8"/>
      <c r="KE1291" s="8"/>
      <c r="KF1291" s="8"/>
      <c r="KG1291" s="8"/>
      <c r="KH1291" s="8"/>
      <c r="KI1291" s="8"/>
      <c r="KJ1291" s="8"/>
      <c r="KK1291" s="8"/>
      <c r="KL1291" s="8"/>
      <c r="KM1291" s="8"/>
      <c r="KN1291" s="8"/>
      <c r="KO1291" s="8"/>
      <c r="KP1291" s="8"/>
      <c r="KQ1291" s="8"/>
      <c r="KR1291" s="8"/>
      <c r="KS1291" s="8"/>
      <c r="KT1291" s="8"/>
      <c r="KU1291" s="8"/>
      <c r="KV1291" s="8"/>
      <c r="KW1291" s="8"/>
      <c r="KX1291" s="8"/>
      <c r="KY1291" s="8"/>
      <c r="KZ1291" s="8"/>
      <c r="LA1291" s="8"/>
      <c r="LB1291" s="8"/>
      <c r="LC1291" s="8"/>
      <c r="LD1291" s="8"/>
      <c r="LE1291" s="8"/>
      <c r="LF1291" s="8"/>
      <c r="LG1291" s="8"/>
      <c r="LH1291" s="8"/>
      <c r="LI1291" s="8"/>
      <c r="LJ1291" s="8"/>
      <c r="LK1291" s="8"/>
      <c r="LL1291" s="8"/>
      <c r="LM1291" s="8"/>
      <c r="LN1291" s="8"/>
      <c r="LO1291" s="8"/>
      <c r="LP1291" s="8"/>
      <c r="LQ1291" s="8"/>
      <c r="LR1291" s="8"/>
      <c r="LS1291" s="8"/>
      <c r="LT1291" s="8"/>
      <c r="LU1291" s="8"/>
      <c r="LV1291" s="8"/>
      <c r="LW1291" s="8"/>
      <c r="LX1291" s="8"/>
      <c r="LY1291" s="8"/>
      <c r="LZ1291" s="8"/>
      <c r="MA1291" s="8"/>
      <c r="MB1291" s="8"/>
      <c r="MC1291" s="8"/>
      <c r="MD1291" s="8"/>
      <c r="ME1291" s="8"/>
      <c r="MF1291" s="8"/>
      <c r="MG1291" s="8"/>
      <c r="MH1291" s="8"/>
      <c r="MI1291" s="8"/>
      <c r="MJ1291" s="8"/>
      <c r="MK1291" s="8"/>
      <c r="ML1291" s="8"/>
      <c r="MM1291" s="8"/>
      <c r="MN1291" s="8"/>
      <c r="MO1291" s="8"/>
      <c r="MP1291" s="8"/>
      <c r="MQ1291" s="8"/>
      <c r="MR1291" s="8"/>
      <c r="MS1291" s="8"/>
      <c r="MT1291" s="8"/>
      <c r="MU1291" s="8"/>
      <c r="MV1291" s="8"/>
      <c r="MW1291" s="8"/>
      <c r="MX1291" s="8"/>
      <c r="MY1291" s="8"/>
      <c r="MZ1291" s="8"/>
      <c r="NA1291" s="8"/>
      <c r="NB1291" s="8"/>
      <c r="NC1291" s="8"/>
      <c r="ND1291" s="8"/>
      <c r="NE1291" s="8"/>
      <c r="NF1291" s="8"/>
      <c r="NG1291" s="8"/>
      <c r="NH1291" s="8"/>
      <c r="NI1291" s="8"/>
      <c r="NJ1291" s="8"/>
      <c r="NK1291" s="8"/>
      <c r="NL1291" s="8"/>
      <c r="NM1291" s="8"/>
      <c r="NN1291" s="8"/>
      <c r="NO1291" s="8"/>
      <c r="NP1291" s="8"/>
      <c r="NQ1291" s="8"/>
      <c r="NR1291" s="8"/>
      <c r="NS1291" s="8"/>
      <c r="NT1291" s="8"/>
      <c r="NU1291" s="8"/>
      <c r="NV1291" s="8"/>
      <c r="NW1291" s="8"/>
      <c r="NX1291" s="8"/>
      <c r="NY1291" s="8"/>
      <c r="NZ1291" s="8"/>
      <c r="OA1291" s="8"/>
      <c r="OB1291" s="8"/>
      <c r="OC1291" s="8"/>
      <c r="OD1291" s="8"/>
      <c r="OE1291" s="8"/>
      <c r="OF1291" s="8"/>
      <c r="OG1291" s="8"/>
      <c r="OH1291" s="8"/>
      <c r="OI1291" s="8"/>
      <c r="OJ1291" s="8"/>
      <c r="OK1291" s="8"/>
      <c r="OL1291" s="8"/>
      <c r="OM1291" s="8"/>
      <c r="ON1291" s="8"/>
      <c r="OO1291" s="8"/>
      <c r="OP1291" s="8"/>
      <c r="OQ1291" s="8"/>
      <c r="OR1291" s="8"/>
      <c r="OS1291" s="8"/>
      <c r="OT1291" s="8"/>
      <c r="OU1291" s="8"/>
      <c r="OV1291" s="8"/>
      <c r="OW1291" s="8"/>
      <c r="OX1291" s="8"/>
      <c r="OY1291" s="8"/>
      <c r="OZ1291" s="8"/>
      <c r="PA1291" s="8"/>
      <c r="PB1291" s="8"/>
      <c r="PC1291" s="8"/>
      <c r="PD1291" s="8"/>
      <c r="PE1291" s="8"/>
      <c r="PF1291" s="8"/>
      <c r="PG1291" s="8"/>
      <c r="PH1291" s="8"/>
      <c r="PI1291" s="8"/>
      <c r="PJ1291" s="8"/>
      <c r="PK1291" s="8"/>
      <c r="PL1291" s="8"/>
      <c r="PM1291" s="8"/>
      <c r="PN1291" s="8"/>
      <c r="PO1291" s="8"/>
      <c r="PP1291" s="8"/>
      <c r="PQ1291" s="8"/>
      <c r="PR1291" s="8"/>
      <c r="PS1291" s="8"/>
      <c r="PT1291" s="8"/>
      <c r="PU1291" s="8"/>
      <c r="PV1291" s="8"/>
      <c r="PW1291" s="8"/>
      <c r="PX1291" s="8"/>
      <c r="PY1291" s="8"/>
      <c r="PZ1291" s="8"/>
      <c r="QA1291" s="8"/>
      <c r="QB1291" s="8"/>
      <c r="QC1291" s="8"/>
      <c r="QD1291" s="8"/>
      <c r="QE1291" s="8"/>
      <c r="QF1291" s="8"/>
      <c r="QG1291" s="8"/>
      <c r="QH1291" s="8"/>
      <c r="QI1291" s="8"/>
      <c r="QJ1291" s="8"/>
      <c r="QK1291" s="8"/>
      <c r="QL1291" s="8"/>
      <c r="QM1291" s="8"/>
      <c r="QN1291" s="8"/>
      <c r="QO1291" s="8"/>
      <c r="QP1291" s="8"/>
      <c r="QQ1291" s="8"/>
      <c r="QR1291" s="8"/>
      <c r="QS1291" s="8"/>
      <c r="QT1291" s="8"/>
      <c r="QU1291" s="8"/>
      <c r="QV1291" s="8"/>
      <c r="QW1291" s="8"/>
      <c r="QX1291" s="8"/>
      <c r="QY1291" s="8"/>
      <c r="QZ1291" s="8"/>
      <c r="RA1291" s="8"/>
      <c r="RB1291" s="8"/>
      <c r="RC1291" s="8"/>
      <c r="RD1291" s="8"/>
      <c r="RE1291" s="8"/>
      <c r="RF1291" s="8"/>
      <c r="RG1291" s="8"/>
      <c r="RH1291" s="8"/>
      <c r="RI1291" s="8"/>
      <c r="RJ1291" s="8"/>
      <c r="RK1291" s="8"/>
      <c r="RL1291" s="8"/>
      <c r="RM1291" s="8"/>
      <c r="RN1291" s="8"/>
      <c r="RO1291" s="8"/>
      <c r="RP1291" s="8"/>
      <c r="RQ1291" s="8"/>
      <c r="RR1291" s="8"/>
      <c r="RS1291" s="8"/>
      <c r="RT1291" s="8"/>
      <c r="RU1291" s="8"/>
      <c r="RV1291" s="8"/>
      <c r="RW1291" s="8"/>
      <c r="RX1291" s="8"/>
      <c r="RY1291" s="8"/>
      <c r="RZ1291" s="8"/>
      <c r="SA1291" s="8"/>
      <c r="SB1291" s="8"/>
      <c r="SC1291" s="8"/>
      <c r="SD1291" s="8"/>
      <c r="SE1291" s="8"/>
      <c r="SF1291" s="8"/>
      <c r="SG1291" s="8"/>
      <c r="SH1291" s="8"/>
      <c r="SI1291" s="8"/>
      <c r="SJ1291" s="8"/>
      <c r="SK1291" s="8"/>
      <c r="SL1291" s="8"/>
      <c r="SM1291" s="8"/>
      <c r="SN1291" s="8"/>
      <c r="SO1291" s="8"/>
      <c r="SP1291" s="8"/>
      <c r="SQ1291" s="8"/>
      <c r="SR1291" s="8"/>
      <c r="SS1291" s="8"/>
      <c r="ST1291" s="8"/>
      <c r="SU1291" s="8"/>
      <c r="SV1291" s="8"/>
      <c r="SW1291" s="8"/>
      <c r="SX1291" s="8"/>
      <c r="SY1291" s="8"/>
      <c r="SZ1291" s="8"/>
      <c r="TA1291" s="8"/>
      <c r="TB1291" s="8"/>
      <c r="TC1291" s="8"/>
      <c r="TD1291" s="8"/>
      <c r="TE1291" s="8"/>
      <c r="TF1291" s="8"/>
      <c r="TG1291" s="8"/>
      <c r="TH1291" s="8"/>
      <c r="TI1291" s="8"/>
      <c r="TJ1291" s="8"/>
      <c r="TK1291" s="8"/>
      <c r="TL1291" s="8"/>
      <c r="TM1291" s="8"/>
      <c r="TN1291" s="8"/>
      <c r="TO1291" s="8"/>
      <c r="TP1291" s="8"/>
      <c r="TQ1291" s="8"/>
      <c r="TR1291" s="8"/>
      <c r="TS1291" s="8"/>
      <c r="TT1291" s="8"/>
      <c r="TU1291" s="8"/>
      <c r="TV1291" s="8"/>
      <c r="TW1291" s="8"/>
      <c r="TX1291" s="8"/>
      <c r="TY1291" s="8"/>
      <c r="TZ1291" s="8"/>
      <c r="UA1291" s="8"/>
      <c r="UB1291" s="8"/>
      <c r="UC1291" s="8"/>
      <c r="UD1291" s="8"/>
      <c r="UE1291" s="8"/>
      <c r="UF1291" s="8"/>
      <c r="UG1291" s="8"/>
      <c r="UH1291" s="8"/>
      <c r="UI1291" s="8"/>
      <c r="UJ1291" s="8"/>
      <c r="UK1291" s="8"/>
      <c r="UL1291" s="8"/>
      <c r="UM1291" s="8"/>
      <c r="UN1291" s="8"/>
      <c r="UO1291" s="8"/>
      <c r="UP1291" s="8"/>
      <c r="UQ1291" s="8"/>
      <c r="UR1291" s="8"/>
      <c r="US1291" s="8"/>
      <c r="UT1291" s="8"/>
      <c r="UU1291" s="8"/>
      <c r="UV1291" s="8"/>
      <c r="UW1291" s="8"/>
      <c r="UX1291" s="8"/>
      <c r="UY1291" s="8"/>
      <c r="UZ1291" s="8"/>
      <c r="VA1291" s="8"/>
      <c r="VB1291" s="8"/>
      <c r="VC1291" s="8"/>
      <c r="VD1291" s="8"/>
      <c r="VE1291" s="8"/>
      <c r="VF1291" s="8"/>
    </row>
    <row r="1292" spans="1:578" s="77" customFormat="1" ht="15">
      <c r="A1292" s="52"/>
      <c r="B1292" s="54"/>
      <c r="C1292" s="54"/>
      <c r="D1292" s="54"/>
      <c r="E1292" s="54"/>
      <c r="F1292" s="54"/>
      <c r="G1292" s="55"/>
      <c r="H1292" s="54"/>
      <c r="I1292" s="56"/>
      <c r="J1292" s="76"/>
      <c r="K1292" s="76"/>
      <c r="L1292" s="54"/>
      <c r="M1292" s="54"/>
      <c r="N1292" s="54"/>
      <c r="O1292" s="4"/>
      <c r="P1292" s="60"/>
      <c r="Q1292" s="54"/>
      <c r="R1292" s="54"/>
      <c r="S1292" s="57"/>
      <c r="T1292" s="57"/>
      <c r="U1292" s="57"/>
      <c r="V1292" s="57"/>
      <c r="W1292" s="57"/>
      <c r="X1292" s="57"/>
      <c r="Y1292" s="57"/>
      <c r="Z1292" s="57"/>
      <c r="AA1292" s="57"/>
      <c r="AB1292" s="62"/>
      <c r="AC1292" s="57"/>
      <c r="AD1292" s="57"/>
      <c r="AE1292" s="57"/>
      <c r="AF1292" s="57"/>
      <c r="AG1292" s="57"/>
      <c r="AH1292" s="57"/>
      <c r="AI1292" s="6"/>
      <c r="AJ1292" s="6"/>
      <c r="AK1292" s="6"/>
      <c r="AL1292" s="6"/>
      <c r="AM1292" s="6"/>
      <c r="AN1292" s="6"/>
      <c r="AO1292" s="6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  <c r="IW1292" s="8"/>
      <c r="IX1292" s="8"/>
      <c r="IY1292" s="8"/>
      <c r="IZ1292" s="8"/>
      <c r="JA1292" s="8"/>
      <c r="JB1292" s="8"/>
      <c r="JC1292" s="8"/>
      <c r="JD1292" s="8"/>
      <c r="JE1292" s="8"/>
      <c r="JF1292" s="8"/>
      <c r="JG1292" s="8"/>
      <c r="JH1292" s="8"/>
      <c r="JI1292" s="8"/>
      <c r="JJ1292" s="8"/>
      <c r="JK1292" s="8"/>
      <c r="JL1292" s="8"/>
      <c r="JM1292" s="8"/>
      <c r="JN1292" s="8"/>
      <c r="JO1292" s="8"/>
      <c r="JP1292" s="8"/>
      <c r="JQ1292" s="8"/>
      <c r="JR1292" s="8"/>
      <c r="JS1292" s="8"/>
      <c r="JT1292" s="8"/>
      <c r="JU1292" s="8"/>
      <c r="JV1292" s="8"/>
      <c r="JW1292" s="8"/>
      <c r="JX1292" s="8"/>
      <c r="JY1292" s="8"/>
      <c r="JZ1292" s="8"/>
      <c r="KA1292" s="8"/>
      <c r="KB1292" s="8"/>
      <c r="KC1292" s="8"/>
      <c r="KD1292" s="8"/>
      <c r="KE1292" s="8"/>
      <c r="KF1292" s="8"/>
      <c r="KG1292" s="8"/>
      <c r="KH1292" s="8"/>
      <c r="KI1292" s="8"/>
      <c r="KJ1292" s="8"/>
      <c r="KK1292" s="8"/>
      <c r="KL1292" s="8"/>
      <c r="KM1292" s="8"/>
      <c r="KN1292" s="8"/>
      <c r="KO1292" s="8"/>
      <c r="KP1292" s="8"/>
      <c r="KQ1292" s="8"/>
      <c r="KR1292" s="8"/>
      <c r="KS1292" s="8"/>
      <c r="KT1292" s="8"/>
      <c r="KU1292" s="8"/>
      <c r="KV1292" s="8"/>
      <c r="KW1292" s="8"/>
      <c r="KX1292" s="8"/>
      <c r="KY1292" s="8"/>
      <c r="KZ1292" s="8"/>
      <c r="LA1292" s="8"/>
      <c r="LB1292" s="8"/>
      <c r="LC1292" s="8"/>
      <c r="LD1292" s="8"/>
      <c r="LE1292" s="8"/>
      <c r="LF1292" s="8"/>
      <c r="LG1292" s="8"/>
      <c r="LH1292" s="8"/>
      <c r="LI1292" s="8"/>
      <c r="LJ1292" s="8"/>
      <c r="LK1292" s="8"/>
      <c r="LL1292" s="8"/>
      <c r="LM1292" s="8"/>
      <c r="LN1292" s="8"/>
      <c r="LO1292" s="8"/>
      <c r="LP1292" s="8"/>
      <c r="LQ1292" s="8"/>
      <c r="LR1292" s="8"/>
      <c r="LS1292" s="8"/>
      <c r="LT1292" s="8"/>
      <c r="LU1292" s="8"/>
      <c r="LV1292" s="8"/>
      <c r="LW1292" s="8"/>
      <c r="LX1292" s="8"/>
      <c r="LY1292" s="8"/>
      <c r="LZ1292" s="8"/>
      <c r="MA1292" s="8"/>
      <c r="MB1292" s="8"/>
      <c r="MC1292" s="8"/>
      <c r="MD1292" s="8"/>
      <c r="ME1292" s="8"/>
      <c r="MF1292" s="8"/>
      <c r="MG1292" s="8"/>
      <c r="MH1292" s="8"/>
      <c r="MI1292" s="8"/>
      <c r="MJ1292" s="8"/>
      <c r="MK1292" s="8"/>
      <c r="ML1292" s="8"/>
      <c r="MM1292" s="8"/>
      <c r="MN1292" s="8"/>
      <c r="MO1292" s="8"/>
      <c r="MP1292" s="8"/>
      <c r="MQ1292" s="8"/>
      <c r="MR1292" s="8"/>
      <c r="MS1292" s="8"/>
      <c r="MT1292" s="8"/>
      <c r="MU1292" s="8"/>
      <c r="MV1292" s="8"/>
      <c r="MW1292" s="8"/>
      <c r="MX1292" s="8"/>
      <c r="MY1292" s="8"/>
      <c r="MZ1292" s="8"/>
      <c r="NA1292" s="8"/>
      <c r="NB1292" s="8"/>
      <c r="NC1292" s="8"/>
      <c r="ND1292" s="8"/>
      <c r="NE1292" s="8"/>
      <c r="NF1292" s="8"/>
      <c r="NG1292" s="8"/>
      <c r="NH1292" s="8"/>
      <c r="NI1292" s="8"/>
      <c r="NJ1292" s="8"/>
      <c r="NK1292" s="8"/>
      <c r="NL1292" s="8"/>
      <c r="NM1292" s="8"/>
      <c r="NN1292" s="8"/>
      <c r="NO1292" s="8"/>
      <c r="NP1292" s="8"/>
      <c r="NQ1292" s="8"/>
      <c r="NR1292" s="8"/>
      <c r="NS1292" s="8"/>
      <c r="NT1292" s="8"/>
      <c r="NU1292" s="8"/>
      <c r="NV1292" s="8"/>
      <c r="NW1292" s="8"/>
      <c r="NX1292" s="8"/>
      <c r="NY1292" s="8"/>
      <c r="NZ1292" s="8"/>
      <c r="OA1292" s="8"/>
      <c r="OB1292" s="8"/>
      <c r="OC1292" s="8"/>
      <c r="OD1292" s="8"/>
      <c r="OE1292" s="8"/>
      <c r="OF1292" s="8"/>
      <c r="OG1292" s="8"/>
      <c r="OH1292" s="8"/>
      <c r="OI1292" s="8"/>
      <c r="OJ1292" s="8"/>
      <c r="OK1292" s="8"/>
      <c r="OL1292" s="8"/>
      <c r="OM1292" s="8"/>
      <c r="ON1292" s="8"/>
      <c r="OO1292" s="8"/>
      <c r="OP1292" s="8"/>
      <c r="OQ1292" s="8"/>
      <c r="OR1292" s="8"/>
      <c r="OS1292" s="8"/>
      <c r="OT1292" s="8"/>
      <c r="OU1292" s="8"/>
      <c r="OV1292" s="8"/>
      <c r="OW1292" s="8"/>
      <c r="OX1292" s="8"/>
      <c r="OY1292" s="8"/>
      <c r="OZ1292" s="8"/>
      <c r="PA1292" s="8"/>
      <c r="PB1292" s="8"/>
      <c r="PC1292" s="8"/>
      <c r="PD1292" s="8"/>
      <c r="PE1292" s="8"/>
      <c r="PF1292" s="8"/>
      <c r="PG1292" s="8"/>
      <c r="PH1292" s="8"/>
      <c r="PI1292" s="8"/>
      <c r="PJ1292" s="8"/>
      <c r="PK1292" s="8"/>
      <c r="PL1292" s="8"/>
      <c r="PM1292" s="8"/>
      <c r="PN1292" s="8"/>
      <c r="PO1292" s="8"/>
      <c r="PP1292" s="8"/>
      <c r="PQ1292" s="8"/>
      <c r="PR1292" s="8"/>
      <c r="PS1292" s="8"/>
      <c r="PT1292" s="8"/>
      <c r="PU1292" s="8"/>
      <c r="PV1292" s="8"/>
      <c r="PW1292" s="8"/>
      <c r="PX1292" s="8"/>
      <c r="PY1292" s="8"/>
      <c r="PZ1292" s="8"/>
      <c r="QA1292" s="8"/>
      <c r="QB1292" s="8"/>
      <c r="QC1292" s="8"/>
      <c r="QD1292" s="8"/>
      <c r="QE1292" s="8"/>
      <c r="QF1292" s="8"/>
      <c r="QG1292" s="8"/>
      <c r="QH1292" s="8"/>
      <c r="QI1292" s="8"/>
      <c r="QJ1292" s="8"/>
      <c r="QK1292" s="8"/>
      <c r="QL1292" s="8"/>
      <c r="QM1292" s="8"/>
      <c r="QN1292" s="8"/>
      <c r="QO1292" s="8"/>
      <c r="QP1292" s="8"/>
      <c r="QQ1292" s="8"/>
      <c r="QR1292" s="8"/>
      <c r="QS1292" s="8"/>
      <c r="QT1292" s="8"/>
      <c r="QU1292" s="8"/>
      <c r="QV1292" s="8"/>
      <c r="QW1292" s="8"/>
      <c r="QX1292" s="8"/>
      <c r="QY1292" s="8"/>
      <c r="QZ1292" s="8"/>
      <c r="RA1292" s="8"/>
      <c r="RB1292" s="8"/>
      <c r="RC1292" s="8"/>
      <c r="RD1292" s="8"/>
      <c r="RE1292" s="8"/>
      <c r="RF1292" s="8"/>
      <c r="RG1292" s="8"/>
      <c r="RH1292" s="8"/>
      <c r="RI1292" s="8"/>
      <c r="RJ1292" s="8"/>
      <c r="RK1292" s="8"/>
      <c r="RL1292" s="8"/>
      <c r="RM1292" s="8"/>
      <c r="RN1292" s="8"/>
      <c r="RO1292" s="8"/>
      <c r="RP1292" s="8"/>
      <c r="RQ1292" s="8"/>
      <c r="RR1292" s="8"/>
      <c r="RS1292" s="8"/>
      <c r="RT1292" s="8"/>
      <c r="RU1292" s="8"/>
      <c r="RV1292" s="8"/>
      <c r="RW1292" s="8"/>
      <c r="RX1292" s="8"/>
      <c r="RY1292" s="8"/>
      <c r="RZ1292" s="8"/>
      <c r="SA1292" s="8"/>
      <c r="SB1292" s="8"/>
      <c r="SC1292" s="8"/>
      <c r="SD1292" s="8"/>
      <c r="SE1292" s="8"/>
      <c r="SF1292" s="8"/>
      <c r="SG1292" s="8"/>
      <c r="SH1292" s="8"/>
      <c r="SI1292" s="8"/>
      <c r="SJ1292" s="8"/>
      <c r="SK1292" s="8"/>
      <c r="SL1292" s="8"/>
      <c r="SM1292" s="8"/>
      <c r="SN1292" s="8"/>
      <c r="SO1292" s="8"/>
      <c r="SP1292" s="8"/>
      <c r="SQ1292" s="8"/>
      <c r="SR1292" s="8"/>
      <c r="SS1292" s="8"/>
      <c r="ST1292" s="8"/>
      <c r="SU1292" s="8"/>
      <c r="SV1292" s="8"/>
      <c r="SW1292" s="8"/>
      <c r="SX1292" s="8"/>
      <c r="SY1292" s="8"/>
      <c r="SZ1292" s="8"/>
      <c r="TA1292" s="8"/>
      <c r="TB1292" s="8"/>
      <c r="TC1292" s="8"/>
      <c r="TD1292" s="8"/>
      <c r="TE1292" s="8"/>
      <c r="TF1292" s="8"/>
      <c r="TG1292" s="8"/>
      <c r="TH1292" s="8"/>
      <c r="TI1292" s="8"/>
      <c r="TJ1292" s="8"/>
      <c r="TK1292" s="8"/>
      <c r="TL1292" s="8"/>
      <c r="TM1292" s="8"/>
      <c r="TN1292" s="8"/>
      <c r="TO1292" s="8"/>
      <c r="TP1292" s="8"/>
      <c r="TQ1292" s="8"/>
      <c r="TR1292" s="8"/>
      <c r="TS1292" s="8"/>
      <c r="TT1292" s="8"/>
      <c r="TU1292" s="8"/>
      <c r="TV1292" s="8"/>
      <c r="TW1292" s="8"/>
      <c r="TX1292" s="8"/>
      <c r="TY1292" s="8"/>
      <c r="TZ1292" s="8"/>
      <c r="UA1292" s="8"/>
      <c r="UB1292" s="8"/>
      <c r="UC1292" s="8"/>
      <c r="UD1292" s="8"/>
      <c r="UE1292" s="8"/>
      <c r="UF1292" s="8"/>
      <c r="UG1292" s="8"/>
      <c r="UH1292" s="8"/>
      <c r="UI1292" s="8"/>
      <c r="UJ1292" s="8"/>
      <c r="UK1292" s="8"/>
      <c r="UL1292" s="8"/>
      <c r="UM1292" s="8"/>
      <c r="UN1292" s="8"/>
      <c r="UO1292" s="8"/>
      <c r="UP1292" s="8"/>
      <c r="UQ1292" s="8"/>
      <c r="UR1292" s="8"/>
      <c r="US1292" s="8"/>
      <c r="UT1292" s="8"/>
      <c r="UU1292" s="8"/>
      <c r="UV1292" s="8"/>
      <c r="UW1292" s="8"/>
      <c r="UX1292" s="8"/>
      <c r="UY1292" s="8"/>
      <c r="UZ1292" s="8"/>
      <c r="VA1292" s="8"/>
      <c r="VB1292" s="8"/>
      <c r="VC1292" s="8"/>
      <c r="VD1292" s="8"/>
      <c r="VE1292" s="8"/>
      <c r="VF1292" s="8"/>
    </row>
    <row r="1293" spans="1:578" s="77" customFormat="1" ht="15">
      <c r="A1293" s="52"/>
      <c r="B1293" s="54"/>
      <c r="C1293" s="54"/>
      <c r="D1293" s="54"/>
      <c r="E1293" s="54"/>
      <c r="F1293" s="54"/>
      <c r="G1293" s="55"/>
      <c r="H1293" s="54"/>
      <c r="I1293" s="56"/>
      <c r="J1293" s="76"/>
      <c r="K1293" s="76"/>
      <c r="L1293" s="54"/>
      <c r="M1293" s="54"/>
      <c r="N1293" s="54"/>
      <c r="O1293" s="4"/>
      <c r="P1293" s="60"/>
      <c r="Q1293" s="54"/>
      <c r="R1293" s="54"/>
      <c r="S1293" s="57"/>
      <c r="T1293" s="57"/>
      <c r="U1293" s="57"/>
      <c r="V1293" s="57"/>
      <c r="W1293" s="57"/>
      <c r="X1293" s="57"/>
      <c r="Y1293" s="57"/>
      <c r="Z1293" s="57"/>
      <c r="AA1293" s="57"/>
      <c r="AB1293" s="62"/>
      <c r="AC1293" s="57"/>
      <c r="AD1293" s="57"/>
      <c r="AE1293" s="57"/>
      <c r="AF1293" s="57"/>
      <c r="AG1293" s="57"/>
      <c r="AH1293" s="57"/>
      <c r="AI1293" s="6"/>
      <c r="AJ1293" s="6"/>
      <c r="AK1293" s="6"/>
      <c r="AL1293" s="6"/>
      <c r="AM1293" s="6"/>
      <c r="AN1293" s="6"/>
      <c r="AO1293" s="6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  <c r="IW1293" s="8"/>
      <c r="IX1293" s="8"/>
      <c r="IY1293" s="8"/>
      <c r="IZ1293" s="8"/>
      <c r="JA1293" s="8"/>
      <c r="JB1293" s="8"/>
      <c r="JC1293" s="8"/>
      <c r="JD1293" s="8"/>
      <c r="JE1293" s="8"/>
      <c r="JF1293" s="8"/>
      <c r="JG1293" s="8"/>
      <c r="JH1293" s="8"/>
      <c r="JI1293" s="8"/>
      <c r="JJ1293" s="8"/>
      <c r="JK1293" s="8"/>
      <c r="JL1293" s="8"/>
      <c r="JM1293" s="8"/>
      <c r="JN1293" s="8"/>
      <c r="JO1293" s="8"/>
      <c r="JP1293" s="8"/>
      <c r="JQ1293" s="8"/>
      <c r="JR1293" s="8"/>
      <c r="JS1293" s="8"/>
      <c r="JT1293" s="8"/>
      <c r="JU1293" s="8"/>
      <c r="JV1293" s="8"/>
      <c r="JW1293" s="8"/>
      <c r="JX1293" s="8"/>
      <c r="JY1293" s="8"/>
      <c r="JZ1293" s="8"/>
      <c r="KA1293" s="8"/>
      <c r="KB1293" s="8"/>
      <c r="KC1293" s="8"/>
      <c r="KD1293" s="8"/>
      <c r="KE1293" s="8"/>
      <c r="KF1293" s="8"/>
      <c r="KG1293" s="8"/>
      <c r="KH1293" s="8"/>
      <c r="KI1293" s="8"/>
      <c r="KJ1293" s="8"/>
      <c r="KK1293" s="8"/>
      <c r="KL1293" s="8"/>
      <c r="KM1293" s="8"/>
      <c r="KN1293" s="8"/>
      <c r="KO1293" s="8"/>
      <c r="KP1293" s="8"/>
      <c r="KQ1293" s="8"/>
      <c r="KR1293" s="8"/>
      <c r="KS1293" s="8"/>
      <c r="KT1293" s="8"/>
      <c r="KU1293" s="8"/>
      <c r="KV1293" s="8"/>
      <c r="KW1293" s="8"/>
      <c r="KX1293" s="8"/>
      <c r="KY1293" s="8"/>
      <c r="KZ1293" s="8"/>
      <c r="LA1293" s="8"/>
      <c r="LB1293" s="8"/>
      <c r="LC1293" s="8"/>
      <c r="LD1293" s="8"/>
      <c r="LE1293" s="8"/>
      <c r="LF1293" s="8"/>
      <c r="LG1293" s="8"/>
      <c r="LH1293" s="8"/>
      <c r="LI1293" s="8"/>
      <c r="LJ1293" s="8"/>
      <c r="LK1293" s="8"/>
      <c r="LL1293" s="8"/>
      <c r="LM1293" s="8"/>
      <c r="LN1293" s="8"/>
      <c r="LO1293" s="8"/>
      <c r="LP1293" s="8"/>
      <c r="LQ1293" s="8"/>
      <c r="LR1293" s="8"/>
      <c r="LS1293" s="8"/>
      <c r="LT1293" s="8"/>
      <c r="LU1293" s="8"/>
      <c r="LV1293" s="8"/>
      <c r="LW1293" s="8"/>
      <c r="LX1293" s="8"/>
      <c r="LY1293" s="8"/>
      <c r="LZ1293" s="8"/>
      <c r="MA1293" s="8"/>
      <c r="MB1293" s="8"/>
      <c r="MC1293" s="8"/>
      <c r="MD1293" s="8"/>
      <c r="ME1293" s="8"/>
      <c r="MF1293" s="8"/>
      <c r="MG1293" s="8"/>
      <c r="MH1293" s="8"/>
      <c r="MI1293" s="8"/>
      <c r="MJ1293" s="8"/>
      <c r="MK1293" s="8"/>
      <c r="ML1293" s="8"/>
      <c r="MM1293" s="8"/>
      <c r="MN1293" s="8"/>
      <c r="MO1293" s="8"/>
      <c r="MP1293" s="8"/>
      <c r="MQ1293" s="8"/>
      <c r="MR1293" s="8"/>
      <c r="MS1293" s="8"/>
      <c r="MT1293" s="8"/>
      <c r="MU1293" s="8"/>
      <c r="MV1293" s="8"/>
      <c r="MW1293" s="8"/>
      <c r="MX1293" s="8"/>
      <c r="MY1293" s="8"/>
      <c r="MZ1293" s="8"/>
      <c r="NA1293" s="8"/>
      <c r="NB1293" s="8"/>
      <c r="NC1293" s="8"/>
      <c r="ND1293" s="8"/>
      <c r="NE1293" s="8"/>
      <c r="NF1293" s="8"/>
      <c r="NG1293" s="8"/>
      <c r="NH1293" s="8"/>
      <c r="NI1293" s="8"/>
      <c r="NJ1293" s="8"/>
      <c r="NK1293" s="8"/>
      <c r="NL1293" s="8"/>
      <c r="NM1293" s="8"/>
      <c r="NN1293" s="8"/>
      <c r="NO1293" s="8"/>
      <c r="NP1293" s="8"/>
      <c r="NQ1293" s="8"/>
      <c r="NR1293" s="8"/>
      <c r="NS1293" s="8"/>
      <c r="NT1293" s="8"/>
      <c r="NU1293" s="8"/>
      <c r="NV1293" s="8"/>
      <c r="NW1293" s="8"/>
      <c r="NX1293" s="8"/>
      <c r="NY1293" s="8"/>
      <c r="NZ1293" s="8"/>
      <c r="OA1293" s="8"/>
      <c r="OB1293" s="8"/>
      <c r="OC1293" s="8"/>
      <c r="OD1293" s="8"/>
      <c r="OE1293" s="8"/>
      <c r="OF1293" s="8"/>
      <c r="OG1293" s="8"/>
      <c r="OH1293" s="8"/>
      <c r="OI1293" s="8"/>
      <c r="OJ1293" s="8"/>
      <c r="OK1293" s="8"/>
      <c r="OL1293" s="8"/>
      <c r="OM1293" s="8"/>
      <c r="ON1293" s="8"/>
      <c r="OO1293" s="8"/>
      <c r="OP1293" s="8"/>
      <c r="OQ1293" s="8"/>
      <c r="OR1293" s="8"/>
      <c r="OS1293" s="8"/>
      <c r="OT1293" s="8"/>
      <c r="OU1293" s="8"/>
      <c r="OV1293" s="8"/>
      <c r="OW1293" s="8"/>
      <c r="OX1293" s="8"/>
      <c r="OY1293" s="8"/>
      <c r="OZ1293" s="8"/>
      <c r="PA1293" s="8"/>
      <c r="PB1293" s="8"/>
      <c r="PC1293" s="8"/>
      <c r="PD1293" s="8"/>
      <c r="PE1293" s="8"/>
      <c r="PF1293" s="8"/>
      <c r="PG1293" s="8"/>
      <c r="PH1293" s="8"/>
      <c r="PI1293" s="8"/>
      <c r="PJ1293" s="8"/>
      <c r="PK1293" s="8"/>
      <c r="PL1293" s="8"/>
      <c r="PM1293" s="8"/>
      <c r="PN1293" s="8"/>
      <c r="PO1293" s="8"/>
      <c r="PP1293" s="8"/>
      <c r="PQ1293" s="8"/>
      <c r="PR1293" s="8"/>
      <c r="PS1293" s="8"/>
      <c r="PT1293" s="8"/>
      <c r="PU1293" s="8"/>
      <c r="PV1293" s="8"/>
      <c r="PW1293" s="8"/>
      <c r="PX1293" s="8"/>
      <c r="PY1293" s="8"/>
      <c r="PZ1293" s="8"/>
      <c r="QA1293" s="8"/>
      <c r="QB1293" s="8"/>
      <c r="QC1293" s="8"/>
      <c r="QD1293" s="8"/>
      <c r="QE1293" s="8"/>
      <c r="QF1293" s="8"/>
      <c r="QG1293" s="8"/>
      <c r="QH1293" s="8"/>
      <c r="QI1293" s="8"/>
      <c r="QJ1293" s="8"/>
      <c r="QK1293" s="8"/>
      <c r="QL1293" s="8"/>
      <c r="QM1293" s="8"/>
      <c r="QN1293" s="8"/>
      <c r="QO1293" s="8"/>
      <c r="QP1293" s="8"/>
      <c r="QQ1293" s="8"/>
      <c r="QR1293" s="8"/>
      <c r="QS1293" s="8"/>
      <c r="QT1293" s="8"/>
      <c r="QU1293" s="8"/>
      <c r="QV1293" s="8"/>
      <c r="QW1293" s="8"/>
      <c r="QX1293" s="8"/>
      <c r="QY1293" s="8"/>
      <c r="QZ1293" s="8"/>
      <c r="RA1293" s="8"/>
      <c r="RB1293" s="8"/>
      <c r="RC1293" s="8"/>
      <c r="RD1293" s="8"/>
      <c r="RE1293" s="8"/>
      <c r="RF1293" s="8"/>
      <c r="RG1293" s="8"/>
      <c r="RH1293" s="8"/>
      <c r="RI1293" s="8"/>
      <c r="RJ1293" s="8"/>
      <c r="RK1293" s="8"/>
      <c r="RL1293" s="8"/>
      <c r="RM1293" s="8"/>
      <c r="RN1293" s="8"/>
      <c r="RO1293" s="8"/>
      <c r="RP1293" s="8"/>
      <c r="RQ1293" s="8"/>
      <c r="RR1293" s="8"/>
      <c r="RS1293" s="8"/>
      <c r="RT1293" s="8"/>
      <c r="RU1293" s="8"/>
      <c r="RV1293" s="8"/>
      <c r="RW1293" s="8"/>
      <c r="RX1293" s="8"/>
      <c r="RY1293" s="8"/>
      <c r="RZ1293" s="8"/>
      <c r="SA1293" s="8"/>
      <c r="SB1293" s="8"/>
      <c r="SC1293" s="8"/>
      <c r="SD1293" s="8"/>
      <c r="SE1293" s="8"/>
      <c r="SF1293" s="8"/>
      <c r="SG1293" s="8"/>
      <c r="SH1293" s="8"/>
      <c r="SI1293" s="8"/>
      <c r="SJ1293" s="8"/>
      <c r="SK1293" s="8"/>
      <c r="SL1293" s="8"/>
      <c r="SM1293" s="8"/>
      <c r="SN1293" s="8"/>
      <c r="SO1293" s="8"/>
      <c r="SP1293" s="8"/>
      <c r="SQ1293" s="8"/>
      <c r="SR1293" s="8"/>
      <c r="SS1293" s="8"/>
      <c r="ST1293" s="8"/>
      <c r="SU1293" s="8"/>
      <c r="SV1293" s="8"/>
      <c r="SW1293" s="8"/>
      <c r="SX1293" s="8"/>
      <c r="SY1293" s="8"/>
      <c r="SZ1293" s="8"/>
      <c r="TA1293" s="8"/>
      <c r="TB1293" s="8"/>
      <c r="TC1293" s="8"/>
      <c r="TD1293" s="8"/>
      <c r="TE1293" s="8"/>
      <c r="TF1293" s="8"/>
      <c r="TG1293" s="8"/>
      <c r="TH1293" s="8"/>
      <c r="TI1293" s="8"/>
      <c r="TJ1293" s="8"/>
      <c r="TK1293" s="8"/>
      <c r="TL1293" s="8"/>
      <c r="TM1293" s="8"/>
      <c r="TN1293" s="8"/>
      <c r="TO1293" s="8"/>
      <c r="TP1293" s="8"/>
      <c r="TQ1293" s="8"/>
      <c r="TR1293" s="8"/>
      <c r="TS1293" s="8"/>
      <c r="TT1293" s="8"/>
      <c r="TU1293" s="8"/>
      <c r="TV1293" s="8"/>
      <c r="TW1293" s="8"/>
      <c r="TX1293" s="8"/>
      <c r="TY1293" s="8"/>
      <c r="TZ1293" s="8"/>
      <c r="UA1293" s="8"/>
      <c r="UB1293" s="8"/>
      <c r="UC1293" s="8"/>
      <c r="UD1293" s="8"/>
      <c r="UE1293" s="8"/>
      <c r="UF1293" s="8"/>
      <c r="UG1293" s="8"/>
      <c r="UH1293" s="8"/>
      <c r="UI1293" s="8"/>
      <c r="UJ1293" s="8"/>
      <c r="UK1293" s="8"/>
      <c r="UL1293" s="8"/>
      <c r="UM1293" s="8"/>
      <c r="UN1293" s="8"/>
      <c r="UO1293" s="8"/>
      <c r="UP1293" s="8"/>
      <c r="UQ1293" s="8"/>
      <c r="UR1293" s="8"/>
      <c r="US1293" s="8"/>
      <c r="UT1293" s="8"/>
      <c r="UU1293" s="8"/>
      <c r="UV1293" s="8"/>
      <c r="UW1293" s="8"/>
      <c r="UX1293" s="8"/>
      <c r="UY1293" s="8"/>
      <c r="UZ1293" s="8"/>
      <c r="VA1293" s="8"/>
      <c r="VB1293" s="8"/>
      <c r="VC1293" s="8"/>
      <c r="VD1293" s="8"/>
      <c r="VE1293" s="8"/>
      <c r="VF1293" s="8"/>
    </row>
    <row r="1294" spans="1:578" s="77" customFormat="1" ht="15">
      <c r="A1294" s="52"/>
      <c r="B1294" s="54"/>
      <c r="C1294" s="54"/>
      <c r="D1294" s="54"/>
      <c r="E1294" s="54"/>
      <c r="F1294" s="54"/>
      <c r="G1294" s="55"/>
      <c r="H1294" s="54"/>
      <c r="I1294" s="56"/>
      <c r="J1294" s="76"/>
      <c r="K1294" s="76"/>
      <c r="L1294" s="54"/>
      <c r="M1294" s="54"/>
      <c r="N1294" s="54"/>
      <c r="O1294" s="4"/>
      <c r="P1294" s="60"/>
      <c r="Q1294" s="54"/>
      <c r="R1294" s="54"/>
      <c r="S1294" s="57"/>
      <c r="T1294" s="57"/>
      <c r="U1294" s="57"/>
      <c r="V1294" s="57"/>
      <c r="W1294" s="57"/>
      <c r="X1294" s="57"/>
      <c r="Y1294" s="57"/>
      <c r="Z1294" s="57"/>
      <c r="AA1294" s="57"/>
      <c r="AB1294" s="62"/>
      <c r="AC1294" s="57"/>
      <c r="AD1294" s="57"/>
      <c r="AE1294" s="57"/>
      <c r="AF1294" s="57"/>
      <c r="AG1294" s="57"/>
      <c r="AH1294" s="57"/>
      <c r="AI1294" s="6"/>
      <c r="AJ1294" s="6"/>
      <c r="AK1294" s="6"/>
      <c r="AL1294" s="6"/>
      <c r="AM1294" s="6"/>
      <c r="AN1294" s="6"/>
      <c r="AO1294" s="6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  <c r="IW1294" s="8"/>
      <c r="IX1294" s="8"/>
      <c r="IY1294" s="8"/>
      <c r="IZ1294" s="8"/>
      <c r="JA1294" s="8"/>
      <c r="JB1294" s="8"/>
      <c r="JC1294" s="8"/>
      <c r="JD1294" s="8"/>
      <c r="JE1294" s="8"/>
      <c r="JF1294" s="8"/>
      <c r="JG1294" s="8"/>
      <c r="JH1294" s="8"/>
      <c r="JI1294" s="8"/>
      <c r="JJ1294" s="8"/>
      <c r="JK1294" s="8"/>
      <c r="JL1294" s="8"/>
      <c r="JM1294" s="8"/>
      <c r="JN1294" s="8"/>
      <c r="JO1294" s="8"/>
      <c r="JP1294" s="8"/>
      <c r="JQ1294" s="8"/>
      <c r="JR1294" s="8"/>
      <c r="JS1294" s="8"/>
      <c r="JT1294" s="8"/>
      <c r="JU1294" s="8"/>
      <c r="JV1294" s="8"/>
      <c r="JW1294" s="8"/>
      <c r="JX1294" s="8"/>
      <c r="JY1294" s="8"/>
      <c r="JZ1294" s="8"/>
      <c r="KA1294" s="8"/>
      <c r="KB1294" s="8"/>
      <c r="KC1294" s="8"/>
      <c r="KD1294" s="8"/>
      <c r="KE1294" s="8"/>
      <c r="KF1294" s="8"/>
      <c r="KG1294" s="8"/>
      <c r="KH1294" s="8"/>
      <c r="KI1294" s="8"/>
      <c r="KJ1294" s="8"/>
      <c r="KK1294" s="8"/>
      <c r="KL1294" s="8"/>
      <c r="KM1294" s="8"/>
      <c r="KN1294" s="8"/>
      <c r="KO1294" s="8"/>
      <c r="KP1294" s="8"/>
      <c r="KQ1294" s="8"/>
      <c r="KR1294" s="8"/>
      <c r="KS1294" s="8"/>
      <c r="KT1294" s="8"/>
      <c r="KU1294" s="8"/>
      <c r="KV1294" s="8"/>
      <c r="KW1294" s="8"/>
      <c r="KX1294" s="8"/>
      <c r="KY1294" s="8"/>
      <c r="KZ1294" s="8"/>
      <c r="LA1294" s="8"/>
      <c r="LB1294" s="8"/>
      <c r="LC1294" s="8"/>
      <c r="LD1294" s="8"/>
      <c r="LE1294" s="8"/>
      <c r="LF1294" s="8"/>
      <c r="LG1294" s="8"/>
      <c r="LH1294" s="8"/>
      <c r="LI1294" s="8"/>
      <c r="LJ1294" s="8"/>
      <c r="LK1294" s="8"/>
      <c r="LL1294" s="8"/>
      <c r="LM1294" s="8"/>
      <c r="LN1294" s="8"/>
      <c r="LO1294" s="8"/>
      <c r="LP1294" s="8"/>
      <c r="LQ1294" s="8"/>
      <c r="LR1294" s="8"/>
      <c r="LS1294" s="8"/>
      <c r="LT1294" s="8"/>
      <c r="LU1294" s="8"/>
      <c r="LV1294" s="8"/>
      <c r="LW1294" s="8"/>
      <c r="LX1294" s="8"/>
      <c r="LY1294" s="8"/>
      <c r="LZ1294" s="8"/>
      <c r="MA1294" s="8"/>
      <c r="MB1294" s="8"/>
      <c r="MC1294" s="8"/>
      <c r="MD1294" s="8"/>
      <c r="ME1294" s="8"/>
      <c r="MF1294" s="8"/>
      <c r="MG1294" s="8"/>
      <c r="MH1294" s="8"/>
      <c r="MI1294" s="8"/>
      <c r="MJ1294" s="8"/>
      <c r="MK1294" s="8"/>
      <c r="ML1294" s="8"/>
      <c r="MM1294" s="8"/>
      <c r="MN1294" s="8"/>
      <c r="MO1294" s="8"/>
      <c r="MP1294" s="8"/>
      <c r="MQ1294" s="8"/>
      <c r="MR1294" s="8"/>
      <c r="MS1294" s="8"/>
      <c r="MT1294" s="8"/>
      <c r="MU1294" s="8"/>
      <c r="MV1294" s="8"/>
      <c r="MW1294" s="8"/>
      <c r="MX1294" s="8"/>
      <c r="MY1294" s="8"/>
      <c r="MZ1294" s="8"/>
      <c r="NA1294" s="8"/>
      <c r="NB1294" s="8"/>
      <c r="NC1294" s="8"/>
      <c r="ND1294" s="8"/>
      <c r="NE1294" s="8"/>
      <c r="NF1294" s="8"/>
      <c r="NG1294" s="8"/>
      <c r="NH1294" s="8"/>
      <c r="NI1294" s="8"/>
      <c r="NJ1294" s="8"/>
      <c r="NK1294" s="8"/>
      <c r="NL1294" s="8"/>
      <c r="NM1294" s="8"/>
      <c r="NN1294" s="8"/>
      <c r="NO1294" s="8"/>
      <c r="NP1294" s="8"/>
      <c r="NQ1294" s="8"/>
      <c r="NR1294" s="8"/>
      <c r="NS1294" s="8"/>
      <c r="NT1294" s="8"/>
      <c r="NU1294" s="8"/>
      <c r="NV1294" s="8"/>
      <c r="NW1294" s="8"/>
      <c r="NX1294" s="8"/>
      <c r="NY1294" s="8"/>
      <c r="NZ1294" s="8"/>
      <c r="OA1294" s="8"/>
      <c r="OB1294" s="8"/>
      <c r="OC1294" s="8"/>
      <c r="OD1294" s="8"/>
      <c r="OE1294" s="8"/>
      <c r="OF1294" s="8"/>
      <c r="OG1294" s="8"/>
      <c r="OH1294" s="8"/>
      <c r="OI1294" s="8"/>
      <c r="OJ1294" s="8"/>
      <c r="OK1294" s="8"/>
      <c r="OL1294" s="8"/>
      <c r="OM1294" s="8"/>
      <c r="ON1294" s="8"/>
      <c r="OO1294" s="8"/>
      <c r="OP1294" s="8"/>
      <c r="OQ1294" s="8"/>
      <c r="OR1294" s="8"/>
      <c r="OS1294" s="8"/>
      <c r="OT1294" s="8"/>
      <c r="OU1294" s="8"/>
      <c r="OV1294" s="8"/>
      <c r="OW1294" s="8"/>
      <c r="OX1294" s="8"/>
      <c r="OY1294" s="8"/>
      <c r="OZ1294" s="8"/>
      <c r="PA1294" s="8"/>
      <c r="PB1294" s="8"/>
      <c r="PC1294" s="8"/>
      <c r="PD1294" s="8"/>
      <c r="PE1294" s="8"/>
      <c r="PF1294" s="8"/>
      <c r="PG1294" s="8"/>
      <c r="PH1294" s="8"/>
      <c r="PI1294" s="8"/>
      <c r="PJ1294" s="8"/>
      <c r="PK1294" s="8"/>
      <c r="PL1294" s="8"/>
      <c r="PM1294" s="8"/>
      <c r="PN1294" s="8"/>
      <c r="PO1294" s="8"/>
      <c r="PP1294" s="8"/>
      <c r="PQ1294" s="8"/>
      <c r="PR1294" s="8"/>
      <c r="PS1294" s="8"/>
      <c r="PT1294" s="8"/>
      <c r="PU1294" s="8"/>
      <c r="PV1294" s="8"/>
      <c r="PW1294" s="8"/>
      <c r="PX1294" s="8"/>
      <c r="PY1294" s="8"/>
      <c r="PZ1294" s="8"/>
      <c r="QA1294" s="8"/>
      <c r="QB1294" s="8"/>
      <c r="QC1294" s="8"/>
      <c r="QD1294" s="8"/>
      <c r="QE1294" s="8"/>
      <c r="QF1294" s="8"/>
      <c r="QG1294" s="8"/>
      <c r="QH1294" s="8"/>
      <c r="QI1294" s="8"/>
      <c r="QJ1294" s="8"/>
      <c r="QK1294" s="8"/>
      <c r="QL1294" s="8"/>
      <c r="QM1294" s="8"/>
      <c r="QN1294" s="8"/>
      <c r="QO1294" s="8"/>
      <c r="QP1294" s="8"/>
      <c r="QQ1294" s="8"/>
      <c r="QR1294" s="8"/>
      <c r="QS1294" s="8"/>
      <c r="QT1294" s="8"/>
      <c r="QU1294" s="8"/>
      <c r="QV1294" s="8"/>
      <c r="QW1294" s="8"/>
      <c r="QX1294" s="8"/>
      <c r="QY1294" s="8"/>
      <c r="QZ1294" s="8"/>
      <c r="RA1294" s="8"/>
      <c r="RB1294" s="8"/>
      <c r="RC1294" s="8"/>
      <c r="RD1294" s="8"/>
      <c r="RE1294" s="8"/>
      <c r="RF1294" s="8"/>
      <c r="RG1294" s="8"/>
      <c r="RH1294" s="8"/>
      <c r="RI1294" s="8"/>
      <c r="RJ1294" s="8"/>
      <c r="RK1294" s="8"/>
      <c r="RL1294" s="8"/>
      <c r="RM1294" s="8"/>
      <c r="RN1294" s="8"/>
      <c r="RO1294" s="8"/>
      <c r="RP1294" s="8"/>
      <c r="RQ1294" s="8"/>
      <c r="RR1294" s="8"/>
      <c r="RS1294" s="8"/>
      <c r="RT1294" s="8"/>
      <c r="RU1294" s="8"/>
      <c r="RV1294" s="8"/>
      <c r="RW1294" s="8"/>
      <c r="RX1294" s="8"/>
      <c r="RY1294" s="8"/>
      <c r="RZ1294" s="8"/>
      <c r="SA1294" s="8"/>
      <c r="SB1294" s="8"/>
      <c r="SC1294" s="8"/>
      <c r="SD1294" s="8"/>
      <c r="SE1294" s="8"/>
      <c r="SF1294" s="8"/>
      <c r="SG1294" s="8"/>
      <c r="SH1294" s="8"/>
      <c r="SI1294" s="8"/>
      <c r="SJ1294" s="8"/>
      <c r="SK1294" s="8"/>
      <c r="SL1294" s="8"/>
      <c r="SM1294" s="8"/>
      <c r="SN1294" s="8"/>
      <c r="SO1294" s="8"/>
      <c r="SP1294" s="8"/>
      <c r="SQ1294" s="8"/>
      <c r="SR1294" s="8"/>
      <c r="SS1294" s="8"/>
      <c r="ST1294" s="8"/>
      <c r="SU1294" s="8"/>
      <c r="SV1294" s="8"/>
      <c r="SW1294" s="8"/>
      <c r="SX1294" s="8"/>
      <c r="SY1294" s="8"/>
      <c r="SZ1294" s="8"/>
      <c r="TA1294" s="8"/>
      <c r="TB1294" s="8"/>
      <c r="TC1294" s="8"/>
      <c r="TD1294" s="8"/>
      <c r="TE1294" s="8"/>
      <c r="TF1294" s="8"/>
      <c r="TG1294" s="8"/>
      <c r="TH1294" s="8"/>
      <c r="TI1294" s="8"/>
      <c r="TJ1294" s="8"/>
      <c r="TK1294" s="8"/>
      <c r="TL1294" s="8"/>
      <c r="TM1294" s="8"/>
      <c r="TN1294" s="8"/>
      <c r="TO1294" s="8"/>
      <c r="TP1294" s="8"/>
      <c r="TQ1294" s="8"/>
      <c r="TR1294" s="8"/>
      <c r="TS1294" s="8"/>
      <c r="TT1294" s="8"/>
      <c r="TU1294" s="8"/>
      <c r="TV1294" s="8"/>
      <c r="TW1294" s="8"/>
      <c r="TX1294" s="8"/>
      <c r="TY1294" s="8"/>
      <c r="TZ1294" s="8"/>
      <c r="UA1294" s="8"/>
      <c r="UB1294" s="8"/>
      <c r="UC1294" s="8"/>
      <c r="UD1294" s="8"/>
      <c r="UE1294" s="8"/>
      <c r="UF1294" s="8"/>
      <c r="UG1294" s="8"/>
      <c r="UH1294" s="8"/>
      <c r="UI1294" s="8"/>
      <c r="UJ1294" s="8"/>
      <c r="UK1294" s="8"/>
      <c r="UL1294" s="8"/>
      <c r="UM1294" s="8"/>
      <c r="UN1294" s="8"/>
      <c r="UO1294" s="8"/>
      <c r="UP1294" s="8"/>
      <c r="UQ1294" s="8"/>
      <c r="UR1294" s="8"/>
      <c r="US1294" s="8"/>
      <c r="UT1294" s="8"/>
      <c r="UU1294" s="8"/>
      <c r="UV1294" s="8"/>
      <c r="UW1294" s="8"/>
      <c r="UX1294" s="8"/>
      <c r="UY1294" s="8"/>
      <c r="UZ1294" s="8"/>
      <c r="VA1294" s="8"/>
      <c r="VB1294" s="8"/>
      <c r="VC1294" s="8"/>
      <c r="VD1294" s="8"/>
      <c r="VE1294" s="8"/>
      <c r="VF1294" s="8"/>
    </row>
    <row r="1295" spans="1:578" s="77" customFormat="1" ht="15">
      <c r="A1295" s="52"/>
      <c r="B1295" s="54"/>
      <c r="C1295" s="54"/>
      <c r="D1295" s="54"/>
      <c r="E1295" s="54"/>
      <c r="F1295" s="54"/>
      <c r="G1295" s="55"/>
      <c r="H1295" s="54"/>
      <c r="I1295" s="56"/>
      <c r="J1295" s="76"/>
      <c r="K1295" s="76"/>
      <c r="L1295" s="54"/>
      <c r="M1295" s="54"/>
      <c r="N1295" s="54"/>
      <c r="O1295" s="4"/>
      <c r="P1295" s="60"/>
      <c r="Q1295" s="54"/>
      <c r="R1295" s="54"/>
      <c r="S1295" s="57"/>
      <c r="T1295" s="57"/>
      <c r="U1295" s="57"/>
      <c r="V1295" s="57"/>
      <c r="W1295" s="57"/>
      <c r="X1295" s="57"/>
      <c r="Y1295" s="57"/>
      <c r="Z1295" s="57"/>
      <c r="AA1295" s="57"/>
      <c r="AB1295" s="62"/>
      <c r="AC1295" s="57"/>
      <c r="AD1295" s="57"/>
      <c r="AE1295" s="57"/>
      <c r="AF1295" s="57"/>
      <c r="AG1295" s="57"/>
      <c r="AH1295" s="57"/>
      <c r="AI1295" s="6"/>
      <c r="AJ1295" s="6"/>
      <c r="AK1295" s="6"/>
      <c r="AL1295" s="6"/>
      <c r="AM1295" s="6"/>
      <c r="AN1295" s="6"/>
      <c r="AO1295" s="6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  <c r="IW1295" s="8"/>
      <c r="IX1295" s="8"/>
      <c r="IY1295" s="8"/>
      <c r="IZ1295" s="8"/>
      <c r="JA1295" s="8"/>
      <c r="JB1295" s="8"/>
      <c r="JC1295" s="8"/>
      <c r="JD1295" s="8"/>
      <c r="JE1295" s="8"/>
      <c r="JF1295" s="8"/>
      <c r="JG1295" s="8"/>
      <c r="JH1295" s="8"/>
      <c r="JI1295" s="8"/>
      <c r="JJ1295" s="8"/>
      <c r="JK1295" s="8"/>
      <c r="JL1295" s="8"/>
      <c r="JM1295" s="8"/>
      <c r="JN1295" s="8"/>
      <c r="JO1295" s="8"/>
      <c r="JP1295" s="8"/>
      <c r="JQ1295" s="8"/>
      <c r="JR1295" s="8"/>
      <c r="JS1295" s="8"/>
      <c r="JT1295" s="8"/>
      <c r="JU1295" s="8"/>
      <c r="JV1295" s="8"/>
      <c r="JW1295" s="8"/>
      <c r="JX1295" s="8"/>
      <c r="JY1295" s="8"/>
      <c r="JZ1295" s="8"/>
      <c r="KA1295" s="8"/>
      <c r="KB1295" s="8"/>
      <c r="KC1295" s="8"/>
      <c r="KD1295" s="8"/>
      <c r="KE1295" s="8"/>
      <c r="KF1295" s="8"/>
      <c r="KG1295" s="8"/>
      <c r="KH1295" s="8"/>
      <c r="KI1295" s="8"/>
      <c r="KJ1295" s="8"/>
      <c r="KK1295" s="8"/>
      <c r="KL1295" s="8"/>
      <c r="KM1295" s="8"/>
      <c r="KN1295" s="8"/>
      <c r="KO1295" s="8"/>
      <c r="KP1295" s="8"/>
      <c r="KQ1295" s="8"/>
      <c r="KR1295" s="8"/>
      <c r="KS1295" s="8"/>
      <c r="KT1295" s="8"/>
      <c r="KU1295" s="8"/>
      <c r="KV1295" s="8"/>
      <c r="KW1295" s="8"/>
      <c r="KX1295" s="8"/>
      <c r="KY1295" s="8"/>
      <c r="KZ1295" s="8"/>
      <c r="LA1295" s="8"/>
      <c r="LB1295" s="8"/>
      <c r="LC1295" s="8"/>
      <c r="LD1295" s="8"/>
      <c r="LE1295" s="8"/>
      <c r="LF1295" s="8"/>
      <c r="LG1295" s="8"/>
      <c r="LH1295" s="8"/>
      <c r="LI1295" s="8"/>
      <c r="LJ1295" s="8"/>
      <c r="LK1295" s="8"/>
      <c r="LL1295" s="8"/>
      <c r="LM1295" s="8"/>
      <c r="LN1295" s="8"/>
      <c r="LO1295" s="8"/>
      <c r="LP1295" s="8"/>
      <c r="LQ1295" s="8"/>
      <c r="LR1295" s="8"/>
      <c r="LS1295" s="8"/>
      <c r="LT1295" s="8"/>
      <c r="LU1295" s="8"/>
      <c r="LV1295" s="8"/>
      <c r="LW1295" s="8"/>
      <c r="LX1295" s="8"/>
      <c r="LY1295" s="8"/>
      <c r="LZ1295" s="8"/>
      <c r="MA1295" s="8"/>
      <c r="MB1295" s="8"/>
      <c r="MC1295" s="8"/>
      <c r="MD1295" s="8"/>
      <c r="ME1295" s="8"/>
      <c r="MF1295" s="8"/>
      <c r="MG1295" s="8"/>
      <c r="MH1295" s="8"/>
      <c r="MI1295" s="8"/>
      <c r="MJ1295" s="8"/>
      <c r="MK1295" s="8"/>
      <c r="ML1295" s="8"/>
      <c r="MM1295" s="8"/>
      <c r="MN1295" s="8"/>
      <c r="MO1295" s="8"/>
      <c r="MP1295" s="8"/>
      <c r="MQ1295" s="8"/>
      <c r="MR1295" s="8"/>
      <c r="MS1295" s="8"/>
      <c r="MT1295" s="8"/>
      <c r="MU1295" s="8"/>
      <c r="MV1295" s="8"/>
      <c r="MW1295" s="8"/>
      <c r="MX1295" s="8"/>
      <c r="MY1295" s="8"/>
      <c r="MZ1295" s="8"/>
      <c r="NA1295" s="8"/>
      <c r="NB1295" s="8"/>
      <c r="NC1295" s="8"/>
      <c r="ND1295" s="8"/>
      <c r="NE1295" s="8"/>
      <c r="NF1295" s="8"/>
      <c r="NG1295" s="8"/>
      <c r="NH1295" s="8"/>
      <c r="NI1295" s="8"/>
      <c r="NJ1295" s="8"/>
      <c r="NK1295" s="8"/>
      <c r="NL1295" s="8"/>
      <c r="NM1295" s="8"/>
      <c r="NN1295" s="8"/>
      <c r="NO1295" s="8"/>
      <c r="NP1295" s="8"/>
      <c r="NQ1295" s="8"/>
      <c r="NR1295" s="8"/>
      <c r="NS1295" s="8"/>
      <c r="NT1295" s="8"/>
      <c r="NU1295" s="8"/>
      <c r="NV1295" s="8"/>
      <c r="NW1295" s="8"/>
      <c r="NX1295" s="8"/>
      <c r="NY1295" s="8"/>
      <c r="NZ1295" s="8"/>
      <c r="OA1295" s="8"/>
      <c r="OB1295" s="8"/>
      <c r="OC1295" s="8"/>
      <c r="OD1295" s="8"/>
      <c r="OE1295" s="8"/>
      <c r="OF1295" s="8"/>
      <c r="OG1295" s="8"/>
      <c r="OH1295" s="8"/>
      <c r="OI1295" s="8"/>
      <c r="OJ1295" s="8"/>
      <c r="OK1295" s="8"/>
      <c r="OL1295" s="8"/>
      <c r="OM1295" s="8"/>
      <c r="ON1295" s="8"/>
      <c r="OO1295" s="8"/>
      <c r="OP1295" s="8"/>
      <c r="OQ1295" s="8"/>
      <c r="OR1295" s="8"/>
      <c r="OS1295" s="8"/>
      <c r="OT1295" s="8"/>
      <c r="OU1295" s="8"/>
      <c r="OV1295" s="8"/>
      <c r="OW1295" s="8"/>
      <c r="OX1295" s="8"/>
      <c r="OY1295" s="8"/>
      <c r="OZ1295" s="8"/>
      <c r="PA1295" s="8"/>
      <c r="PB1295" s="8"/>
      <c r="PC1295" s="8"/>
      <c r="PD1295" s="8"/>
      <c r="PE1295" s="8"/>
      <c r="PF1295" s="8"/>
      <c r="PG1295" s="8"/>
      <c r="PH1295" s="8"/>
      <c r="PI1295" s="8"/>
      <c r="PJ1295" s="8"/>
      <c r="PK1295" s="8"/>
      <c r="PL1295" s="8"/>
      <c r="PM1295" s="8"/>
      <c r="PN1295" s="8"/>
      <c r="PO1295" s="8"/>
      <c r="PP1295" s="8"/>
      <c r="PQ1295" s="8"/>
      <c r="PR1295" s="8"/>
      <c r="PS1295" s="8"/>
      <c r="PT1295" s="8"/>
      <c r="PU1295" s="8"/>
      <c r="PV1295" s="8"/>
      <c r="PW1295" s="8"/>
      <c r="PX1295" s="8"/>
      <c r="PY1295" s="8"/>
      <c r="PZ1295" s="8"/>
      <c r="QA1295" s="8"/>
      <c r="QB1295" s="8"/>
      <c r="QC1295" s="8"/>
      <c r="QD1295" s="8"/>
      <c r="QE1295" s="8"/>
      <c r="QF1295" s="8"/>
      <c r="QG1295" s="8"/>
      <c r="QH1295" s="8"/>
      <c r="QI1295" s="8"/>
      <c r="QJ1295" s="8"/>
      <c r="QK1295" s="8"/>
      <c r="QL1295" s="8"/>
      <c r="QM1295" s="8"/>
      <c r="QN1295" s="8"/>
      <c r="QO1295" s="8"/>
      <c r="QP1295" s="8"/>
      <c r="QQ1295" s="8"/>
      <c r="QR1295" s="8"/>
      <c r="QS1295" s="8"/>
      <c r="QT1295" s="8"/>
      <c r="QU1295" s="8"/>
      <c r="QV1295" s="8"/>
      <c r="QW1295" s="8"/>
      <c r="QX1295" s="8"/>
      <c r="QY1295" s="8"/>
      <c r="QZ1295" s="8"/>
      <c r="RA1295" s="8"/>
      <c r="RB1295" s="8"/>
      <c r="RC1295" s="8"/>
      <c r="RD1295" s="8"/>
      <c r="RE1295" s="8"/>
      <c r="RF1295" s="8"/>
      <c r="RG1295" s="8"/>
      <c r="RH1295" s="8"/>
      <c r="RI1295" s="8"/>
      <c r="RJ1295" s="8"/>
      <c r="RK1295" s="8"/>
      <c r="RL1295" s="8"/>
      <c r="RM1295" s="8"/>
      <c r="RN1295" s="8"/>
      <c r="RO1295" s="8"/>
      <c r="RP1295" s="8"/>
      <c r="RQ1295" s="8"/>
      <c r="RR1295" s="8"/>
      <c r="RS1295" s="8"/>
      <c r="RT1295" s="8"/>
      <c r="RU1295" s="8"/>
      <c r="RV1295" s="8"/>
      <c r="RW1295" s="8"/>
      <c r="RX1295" s="8"/>
      <c r="RY1295" s="8"/>
      <c r="RZ1295" s="8"/>
      <c r="SA1295" s="8"/>
      <c r="SB1295" s="8"/>
      <c r="SC1295" s="8"/>
      <c r="SD1295" s="8"/>
      <c r="SE1295" s="8"/>
      <c r="SF1295" s="8"/>
      <c r="SG1295" s="8"/>
      <c r="SH1295" s="8"/>
      <c r="SI1295" s="8"/>
      <c r="SJ1295" s="8"/>
      <c r="SK1295" s="8"/>
      <c r="SL1295" s="8"/>
      <c r="SM1295" s="8"/>
      <c r="SN1295" s="8"/>
      <c r="SO1295" s="8"/>
      <c r="SP1295" s="8"/>
      <c r="SQ1295" s="8"/>
      <c r="SR1295" s="8"/>
      <c r="SS1295" s="8"/>
      <c r="ST1295" s="8"/>
      <c r="SU1295" s="8"/>
      <c r="SV1295" s="8"/>
      <c r="SW1295" s="8"/>
      <c r="SX1295" s="8"/>
      <c r="SY1295" s="8"/>
      <c r="SZ1295" s="8"/>
      <c r="TA1295" s="8"/>
      <c r="TB1295" s="8"/>
      <c r="TC1295" s="8"/>
      <c r="TD1295" s="8"/>
      <c r="TE1295" s="8"/>
      <c r="TF1295" s="8"/>
      <c r="TG1295" s="8"/>
      <c r="TH1295" s="8"/>
      <c r="TI1295" s="8"/>
      <c r="TJ1295" s="8"/>
      <c r="TK1295" s="8"/>
      <c r="TL1295" s="8"/>
      <c r="TM1295" s="8"/>
      <c r="TN1295" s="8"/>
      <c r="TO1295" s="8"/>
      <c r="TP1295" s="8"/>
      <c r="TQ1295" s="8"/>
      <c r="TR1295" s="8"/>
      <c r="TS1295" s="8"/>
      <c r="TT1295" s="8"/>
      <c r="TU1295" s="8"/>
      <c r="TV1295" s="8"/>
      <c r="TW1295" s="8"/>
      <c r="TX1295" s="8"/>
      <c r="TY1295" s="8"/>
      <c r="TZ1295" s="8"/>
      <c r="UA1295" s="8"/>
      <c r="UB1295" s="8"/>
      <c r="UC1295" s="8"/>
      <c r="UD1295" s="8"/>
      <c r="UE1295" s="8"/>
      <c r="UF1295" s="8"/>
      <c r="UG1295" s="8"/>
      <c r="UH1295" s="8"/>
      <c r="UI1295" s="8"/>
      <c r="UJ1295" s="8"/>
      <c r="UK1295" s="8"/>
      <c r="UL1295" s="8"/>
      <c r="UM1295" s="8"/>
      <c r="UN1295" s="8"/>
      <c r="UO1295" s="8"/>
      <c r="UP1295" s="8"/>
      <c r="UQ1295" s="8"/>
      <c r="UR1295" s="8"/>
      <c r="US1295" s="8"/>
      <c r="UT1295" s="8"/>
      <c r="UU1295" s="8"/>
      <c r="UV1295" s="8"/>
      <c r="UW1295" s="8"/>
      <c r="UX1295" s="8"/>
      <c r="UY1295" s="8"/>
      <c r="UZ1295" s="8"/>
      <c r="VA1295" s="8"/>
      <c r="VB1295" s="8"/>
      <c r="VC1295" s="8"/>
      <c r="VD1295" s="8"/>
      <c r="VE1295" s="8"/>
      <c r="VF1295" s="8"/>
    </row>
    <row r="1296" spans="1:578" s="77" customFormat="1" ht="15">
      <c r="A1296" s="52"/>
      <c r="B1296" s="54"/>
      <c r="C1296" s="54"/>
      <c r="D1296" s="54"/>
      <c r="E1296" s="54"/>
      <c r="F1296" s="54"/>
      <c r="G1296" s="55"/>
      <c r="H1296" s="54"/>
      <c r="I1296" s="56"/>
      <c r="J1296" s="76"/>
      <c r="K1296" s="76"/>
      <c r="L1296" s="54"/>
      <c r="M1296" s="54"/>
      <c r="N1296" s="54"/>
      <c r="O1296" s="4"/>
      <c r="P1296" s="60"/>
      <c r="Q1296" s="54"/>
      <c r="R1296" s="54"/>
      <c r="S1296" s="57"/>
      <c r="T1296" s="57"/>
      <c r="U1296" s="57"/>
      <c r="V1296" s="57"/>
      <c r="W1296" s="57"/>
      <c r="X1296" s="57"/>
      <c r="Y1296" s="57"/>
      <c r="Z1296" s="57"/>
      <c r="AA1296" s="57"/>
      <c r="AB1296" s="62"/>
      <c r="AC1296" s="57"/>
      <c r="AD1296" s="57"/>
      <c r="AE1296" s="57"/>
      <c r="AF1296" s="57"/>
      <c r="AG1296" s="57"/>
      <c r="AH1296" s="57"/>
      <c r="AI1296" s="6"/>
      <c r="AJ1296" s="6"/>
      <c r="AK1296" s="6"/>
      <c r="AL1296" s="6"/>
      <c r="AM1296" s="6"/>
      <c r="AN1296" s="6"/>
      <c r="AO1296" s="6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  <c r="IW1296" s="8"/>
      <c r="IX1296" s="8"/>
      <c r="IY1296" s="8"/>
      <c r="IZ1296" s="8"/>
      <c r="JA1296" s="8"/>
      <c r="JB1296" s="8"/>
      <c r="JC1296" s="8"/>
      <c r="JD1296" s="8"/>
      <c r="JE1296" s="8"/>
      <c r="JF1296" s="8"/>
      <c r="JG1296" s="8"/>
      <c r="JH1296" s="8"/>
      <c r="JI1296" s="8"/>
      <c r="JJ1296" s="8"/>
      <c r="JK1296" s="8"/>
      <c r="JL1296" s="8"/>
      <c r="JM1296" s="8"/>
      <c r="JN1296" s="8"/>
      <c r="JO1296" s="8"/>
      <c r="JP1296" s="8"/>
      <c r="JQ1296" s="8"/>
      <c r="JR1296" s="8"/>
      <c r="JS1296" s="8"/>
      <c r="JT1296" s="8"/>
      <c r="JU1296" s="8"/>
      <c r="JV1296" s="8"/>
      <c r="JW1296" s="8"/>
      <c r="JX1296" s="8"/>
      <c r="JY1296" s="8"/>
      <c r="JZ1296" s="8"/>
      <c r="KA1296" s="8"/>
      <c r="KB1296" s="8"/>
      <c r="KC1296" s="8"/>
      <c r="KD1296" s="8"/>
      <c r="KE1296" s="8"/>
      <c r="KF1296" s="8"/>
      <c r="KG1296" s="8"/>
      <c r="KH1296" s="8"/>
      <c r="KI1296" s="8"/>
      <c r="KJ1296" s="8"/>
      <c r="KK1296" s="8"/>
      <c r="KL1296" s="8"/>
      <c r="KM1296" s="8"/>
      <c r="KN1296" s="8"/>
      <c r="KO1296" s="8"/>
      <c r="KP1296" s="8"/>
      <c r="KQ1296" s="8"/>
      <c r="KR1296" s="8"/>
      <c r="KS1296" s="8"/>
      <c r="KT1296" s="8"/>
      <c r="KU1296" s="8"/>
      <c r="KV1296" s="8"/>
      <c r="KW1296" s="8"/>
      <c r="KX1296" s="8"/>
      <c r="KY1296" s="8"/>
      <c r="KZ1296" s="8"/>
      <c r="LA1296" s="8"/>
      <c r="LB1296" s="8"/>
      <c r="LC1296" s="8"/>
      <c r="LD1296" s="8"/>
      <c r="LE1296" s="8"/>
      <c r="LF1296" s="8"/>
      <c r="LG1296" s="8"/>
      <c r="LH1296" s="8"/>
      <c r="LI1296" s="8"/>
      <c r="LJ1296" s="8"/>
      <c r="LK1296" s="8"/>
      <c r="LL1296" s="8"/>
      <c r="LM1296" s="8"/>
      <c r="LN1296" s="8"/>
      <c r="LO1296" s="8"/>
      <c r="LP1296" s="8"/>
      <c r="LQ1296" s="8"/>
      <c r="LR1296" s="8"/>
      <c r="LS1296" s="8"/>
      <c r="LT1296" s="8"/>
      <c r="LU1296" s="8"/>
      <c r="LV1296" s="8"/>
      <c r="LW1296" s="8"/>
      <c r="LX1296" s="8"/>
      <c r="LY1296" s="8"/>
      <c r="LZ1296" s="8"/>
      <c r="MA1296" s="8"/>
      <c r="MB1296" s="8"/>
      <c r="MC1296" s="8"/>
      <c r="MD1296" s="8"/>
      <c r="ME1296" s="8"/>
      <c r="MF1296" s="8"/>
      <c r="MG1296" s="8"/>
      <c r="MH1296" s="8"/>
      <c r="MI1296" s="8"/>
      <c r="MJ1296" s="8"/>
      <c r="MK1296" s="8"/>
      <c r="ML1296" s="8"/>
      <c r="MM1296" s="8"/>
      <c r="MN1296" s="8"/>
      <c r="MO1296" s="8"/>
      <c r="MP1296" s="8"/>
      <c r="MQ1296" s="8"/>
      <c r="MR1296" s="8"/>
      <c r="MS1296" s="8"/>
      <c r="MT1296" s="8"/>
      <c r="MU1296" s="8"/>
      <c r="MV1296" s="8"/>
      <c r="MW1296" s="8"/>
      <c r="MX1296" s="8"/>
      <c r="MY1296" s="8"/>
      <c r="MZ1296" s="8"/>
      <c r="NA1296" s="8"/>
      <c r="NB1296" s="8"/>
      <c r="NC1296" s="8"/>
      <c r="ND1296" s="8"/>
      <c r="NE1296" s="8"/>
      <c r="NF1296" s="8"/>
      <c r="NG1296" s="8"/>
      <c r="NH1296" s="8"/>
      <c r="NI1296" s="8"/>
      <c r="NJ1296" s="8"/>
      <c r="NK1296" s="8"/>
      <c r="NL1296" s="8"/>
      <c r="NM1296" s="8"/>
      <c r="NN1296" s="8"/>
      <c r="NO1296" s="8"/>
      <c r="NP1296" s="8"/>
      <c r="NQ1296" s="8"/>
      <c r="NR1296" s="8"/>
      <c r="NS1296" s="8"/>
      <c r="NT1296" s="8"/>
      <c r="NU1296" s="8"/>
      <c r="NV1296" s="8"/>
      <c r="NW1296" s="8"/>
      <c r="NX1296" s="8"/>
      <c r="NY1296" s="8"/>
      <c r="NZ1296" s="8"/>
      <c r="OA1296" s="8"/>
      <c r="OB1296" s="8"/>
      <c r="OC1296" s="8"/>
      <c r="OD1296" s="8"/>
      <c r="OE1296" s="8"/>
      <c r="OF1296" s="8"/>
      <c r="OG1296" s="8"/>
      <c r="OH1296" s="8"/>
      <c r="OI1296" s="8"/>
      <c r="OJ1296" s="8"/>
      <c r="OK1296" s="8"/>
      <c r="OL1296" s="8"/>
      <c r="OM1296" s="8"/>
      <c r="ON1296" s="8"/>
      <c r="OO1296" s="8"/>
      <c r="OP1296" s="8"/>
      <c r="OQ1296" s="8"/>
      <c r="OR1296" s="8"/>
      <c r="OS1296" s="8"/>
      <c r="OT1296" s="8"/>
      <c r="OU1296" s="8"/>
      <c r="OV1296" s="8"/>
      <c r="OW1296" s="8"/>
      <c r="OX1296" s="8"/>
      <c r="OY1296" s="8"/>
      <c r="OZ1296" s="8"/>
      <c r="PA1296" s="8"/>
      <c r="PB1296" s="8"/>
      <c r="PC1296" s="8"/>
      <c r="PD1296" s="8"/>
      <c r="PE1296" s="8"/>
      <c r="PF1296" s="8"/>
      <c r="PG1296" s="8"/>
      <c r="PH1296" s="8"/>
      <c r="PI1296" s="8"/>
      <c r="PJ1296" s="8"/>
      <c r="PK1296" s="8"/>
      <c r="PL1296" s="8"/>
      <c r="PM1296" s="8"/>
      <c r="PN1296" s="8"/>
      <c r="PO1296" s="8"/>
      <c r="PP1296" s="8"/>
      <c r="PQ1296" s="8"/>
      <c r="PR1296" s="8"/>
      <c r="PS1296" s="8"/>
      <c r="PT1296" s="8"/>
      <c r="PU1296" s="8"/>
      <c r="PV1296" s="8"/>
      <c r="PW1296" s="8"/>
      <c r="PX1296" s="8"/>
      <c r="PY1296" s="8"/>
      <c r="PZ1296" s="8"/>
      <c r="QA1296" s="8"/>
      <c r="QB1296" s="8"/>
      <c r="QC1296" s="8"/>
      <c r="QD1296" s="8"/>
      <c r="QE1296" s="8"/>
      <c r="QF1296" s="8"/>
      <c r="QG1296" s="8"/>
      <c r="QH1296" s="8"/>
      <c r="QI1296" s="8"/>
      <c r="QJ1296" s="8"/>
      <c r="QK1296" s="8"/>
      <c r="QL1296" s="8"/>
      <c r="QM1296" s="8"/>
      <c r="QN1296" s="8"/>
      <c r="QO1296" s="8"/>
      <c r="QP1296" s="8"/>
      <c r="QQ1296" s="8"/>
      <c r="QR1296" s="8"/>
      <c r="QS1296" s="8"/>
      <c r="QT1296" s="8"/>
      <c r="QU1296" s="8"/>
      <c r="QV1296" s="8"/>
      <c r="QW1296" s="8"/>
      <c r="QX1296" s="8"/>
      <c r="QY1296" s="8"/>
      <c r="QZ1296" s="8"/>
      <c r="RA1296" s="8"/>
      <c r="RB1296" s="8"/>
      <c r="RC1296" s="8"/>
      <c r="RD1296" s="8"/>
      <c r="RE1296" s="8"/>
      <c r="RF1296" s="8"/>
      <c r="RG1296" s="8"/>
      <c r="RH1296" s="8"/>
      <c r="RI1296" s="8"/>
      <c r="RJ1296" s="8"/>
      <c r="RK1296" s="8"/>
      <c r="RL1296" s="8"/>
      <c r="RM1296" s="8"/>
      <c r="RN1296" s="8"/>
      <c r="RO1296" s="8"/>
      <c r="RP1296" s="8"/>
      <c r="RQ1296" s="8"/>
      <c r="RR1296" s="8"/>
      <c r="RS1296" s="8"/>
      <c r="RT1296" s="8"/>
      <c r="RU1296" s="8"/>
      <c r="RV1296" s="8"/>
      <c r="RW1296" s="8"/>
      <c r="RX1296" s="8"/>
      <c r="RY1296" s="8"/>
      <c r="RZ1296" s="8"/>
      <c r="SA1296" s="8"/>
      <c r="SB1296" s="8"/>
      <c r="SC1296" s="8"/>
      <c r="SD1296" s="8"/>
      <c r="SE1296" s="8"/>
      <c r="SF1296" s="8"/>
      <c r="SG1296" s="8"/>
      <c r="SH1296" s="8"/>
      <c r="SI1296" s="8"/>
      <c r="SJ1296" s="8"/>
      <c r="SK1296" s="8"/>
      <c r="SL1296" s="8"/>
      <c r="SM1296" s="8"/>
      <c r="SN1296" s="8"/>
      <c r="SO1296" s="8"/>
      <c r="SP1296" s="8"/>
      <c r="SQ1296" s="8"/>
      <c r="SR1296" s="8"/>
      <c r="SS1296" s="8"/>
      <c r="ST1296" s="8"/>
      <c r="SU1296" s="8"/>
      <c r="SV1296" s="8"/>
      <c r="SW1296" s="8"/>
      <c r="SX1296" s="8"/>
      <c r="SY1296" s="8"/>
      <c r="SZ1296" s="8"/>
      <c r="TA1296" s="8"/>
      <c r="TB1296" s="8"/>
      <c r="TC1296" s="8"/>
      <c r="TD1296" s="8"/>
      <c r="TE1296" s="8"/>
      <c r="TF1296" s="8"/>
      <c r="TG1296" s="8"/>
      <c r="TH1296" s="8"/>
      <c r="TI1296" s="8"/>
      <c r="TJ1296" s="8"/>
      <c r="TK1296" s="8"/>
      <c r="TL1296" s="8"/>
      <c r="TM1296" s="8"/>
      <c r="TN1296" s="8"/>
      <c r="TO1296" s="8"/>
      <c r="TP1296" s="8"/>
      <c r="TQ1296" s="8"/>
      <c r="TR1296" s="8"/>
      <c r="TS1296" s="8"/>
      <c r="TT1296" s="8"/>
      <c r="TU1296" s="8"/>
      <c r="TV1296" s="8"/>
      <c r="TW1296" s="8"/>
      <c r="TX1296" s="8"/>
      <c r="TY1296" s="8"/>
      <c r="TZ1296" s="8"/>
      <c r="UA1296" s="8"/>
      <c r="UB1296" s="8"/>
      <c r="UC1296" s="8"/>
      <c r="UD1296" s="8"/>
      <c r="UE1296" s="8"/>
      <c r="UF1296" s="8"/>
      <c r="UG1296" s="8"/>
      <c r="UH1296" s="8"/>
      <c r="UI1296" s="8"/>
      <c r="UJ1296" s="8"/>
      <c r="UK1296" s="8"/>
      <c r="UL1296" s="8"/>
      <c r="UM1296" s="8"/>
      <c r="UN1296" s="8"/>
      <c r="UO1296" s="8"/>
      <c r="UP1296" s="8"/>
      <c r="UQ1296" s="8"/>
      <c r="UR1296" s="8"/>
      <c r="US1296" s="8"/>
      <c r="UT1296" s="8"/>
      <c r="UU1296" s="8"/>
      <c r="UV1296" s="8"/>
      <c r="UW1296" s="8"/>
      <c r="UX1296" s="8"/>
      <c r="UY1296" s="8"/>
      <c r="UZ1296" s="8"/>
      <c r="VA1296" s="8"/>
      <c r="VB1296" s="8"/>
      <c r="VC1296" s="8"/>
      <c r="VD1296" s="8"/>
      <c r="VE1296" s="8"/>
      <c r="VF1296" s="8"/>
    </row>
    <row r="1297" spans="1:578" s="77" customFormat="1" ht="15">
      <c r="A1297" s="52"/>
      <c r="B1297" s="54"/>
      <c r="C1297" s="54"/>
      <c r="D1297" s="54"/>
      <c r="E1297" s="54"/>
      <c r="F1297" s="54"/>
      <c r="G1297" s="55"/>
      <c r="H1297" s="54"/>
      <c r="I1297" s="56"/>
      <c r="J1297" s="76"/>
      <c r="K1297" s="76"/>
      <c r="L1297" s="54"/>
      <c r="M1297" s="54"/>
      <c r="N1297" s="54"/>
      <c r="O1297" s="4"/>
      <c r="P1297" s="60"/>
      <c r="Q1297" s="54"/>
      <c r="R1297" s="54"/>
      <c r="S1297" s="57"/>
      <c r="T1297" s="57"/>
      <c r="U1297" s="57"/>
      <c r="V1297" s="57"/>
      <c r="W1297" s="57"/>
      <c r="X1297" s="57"/>
      <c r="Y1297" s="57"/>
      <c r="Z1297" s="57"/>
      <c r="AA1297" s="57"/>
      <c r="AB1297" s="62"/>
      <c r="AC1297" s="57"/>
      <c r="AD1297" s="57"/>
      <c r="AE1297" s="57"/>
      <c r="AF1297" s="57"/>
      <c r="AG1297" s="57"/>
      <c r="AH1297" s="57"/>
      <c r="AI1297" s="6"/>
      <c r="AJ1297" s="6"/>
      <c r="AK1297" s="6"/>
      <c r="AL1297" s="6"/>
      <c r="AM1297" s="6"/>
      <c r="AN1297" s="6"/>
      <c r="AO1297" s="6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  <c r="IW1297" s="8"/>
      <c r="IX1297" s="8"/>
      <c r="IY1297" s="8"/>
      <c r="IZ1297" s="8"/>
      <c r="JA1297" s="8"/>
      <c r="JB1297" s="8"/>
      <c r="JC1297" s="8"/>
      <c r="JD1297" s="8"/>
      <c r="JE1297" s="8"/>
      <c r="JF1297" s="8"/>
      <c r="JG1297" s="8"/>
      <c r="JH1297" s="8"/>
      <c r="JI1297" s="8"/>
      <c r="JJ1297" s="8"/>
      <c r="JK1297" s="8"/>
      <c r="JL1297" s="8"/>
      <c r="JM1297" s="8"/>
      <c r="JN1297" s="8"/>
      <c r="JO1297" s="8"/>
      <c r="JP1297" s="8"/>
      <c r="JQ1297" s="8"/>
      <c r="JR1297" s="8"/>
      <c r="JS1297" s="8"/>
      <c r="JT1297" s="8"/>
      <c r="JU1297" s="8"/>
      <c r="JV1297" s="8"/>
      <c r="JW1297" s="8"/>
      <c r="JX1297" s="8"/>
      <c r="JY1297" s="8"/>
      <c r="JZ1297" s="8"/>
      <c r="KA1297" s="8"/>
      <c r="KB1297" s="8"/>
      <c r="KC1297" s="8"/>
      <c r="KD1297" s="8"/>
      <c r="KE1297" s="8"/>
      <c r="KF1297" s="8"/>
      <c r="KG1297" s="8"/>
      <c r="KH1297" s="8"/>
      <c r="KI1297" s="8"/>
      <c r="KJ1297" s="8"/>
      <c r="KK1297" s="8"/>
      <c r="KL1297" s="8"/>
      <c r="KM1297" s="8"/>
      <c r="KN1297" s="8"/>
      <c r="KO1297" s="8"/>
      <c r="KP1297" s="8"/>
      <c r="KQ1297" s="8"/>
      <c r="KR1297" s="8"/>
      <c r="KS1297" s="8"/>
      <c r="KT1297" s="8"/>
      <c r="KU1297" s="8"/>
      <c r="KV1297" s="8"/>
      <c r="KW1297" s="8"/>
      <c r="KX1297" s="8"/>
      <c r="KY1297" s="8"/>
      <c r="KZ1297" s="8"/>
      <c r="LA1297" s="8"/>
      <c r="LB1297" s="8"/>
      <c r="LC1297" s="8"/>
      <c r="LD1297" s="8"/>
      <c r="LE1297" s="8"/>
      <c r="LF1297" s="8"/>
      <c r="LG1297" s="8"/>
      <c r="LH1297" s="8"/>
      <c r="LI1297" s="8"/>
      <c r="LJ1297" s="8"/>
      <c r="LK1297" s="8"/>
      <c r="LL1297" s="8"/>
      <c r="LM1297" s="8"/>
      <c r="LN1297" s="8"/>
      <c r="LO1297" s="8"/>
      <c r="LP1297" s="8"/>
      <c r="LQ1297" s="8"/>
      <c r="LR1297" s="8"/>
      <c r="LS1297" s="8"/>
      <c r="LT1297" s="8"/>
      <c r="LU1297" s="8"/>
      <c r="LV1297" s="8"/>
      <c r="LW1297" s="8"/>
      <c r="LX1297" s="8"/>
      <c r="LY1297" s="8"/>
      <c r="LZ1297" s="8"/>
      <c r="MA1297" s="8"/>
      <c r="MB1297" s="8"/>
      <c r="MC1297" s="8"/>
      <c r="MD1297" s="8"/>
      <c r="ME1297" s="8"/>
      <c r="MF1297" s="8"/>
      <c r="MG1297" s="8"/>
      <c r="MH1297" s="8"/>
      <c r="MI1297" s="8"/>
      <c r="MJ1297" s="8"/>
      <c r="MK1297" s="8"/>
      <c r="ML1297" s="8"/>
      <c r="MM1297" s="8"/>
      <c r="MN1297" s="8"/>
      <c r="MO1297" s="8"/>
      <c r="MP1297" s="8"/>
      <c r="MQ1297" s="8"/>
      <c r="MR1297" s="8"/>
      <c r="MS1297" s="8"/>
      <c r="MT1297" s="8"/>
      <c r="MU1297" s="8"/>
      <c r="MV1297" s="8"/>
      <c r="MW1297" s="8"/>
      <c r="MX1297" s="8"/>
      <c r="MY1297" s="8"/>
      <c r="MZ1297" s="8"/>
      <c r="NA1297" s="8"/>
      <c r="NB1297" s="8"/>
      <c r="NC1297" s="8"/>
      <c r="ND1297" s="8"/>
      <c r="NE1297" s="8"/>
      <c r="NF1297" s="8"/>
      <c r="NG1297" s="8"/>
      <c r="NH1297" s="8"/>
      <c r="NI1297" s="8"/>
      <c r="NJ1297" s="8"/>
      <c r="NK1297" s="8"/>
      <c r="NL1297" s="8"/>
      <c r="NM1297" s="8"/>
      <c r="NN1297" s="8"/>
      <c r="NO1297" s="8"/>
      <c r="NP1297" s="8"/>
      <c r="NQ1297" s="8"/>
      <c r="NR1297" s="8"/>
      <c r="NS1297" s="8"/>
      <c r="NT1297" s="8"/>
      <c r="NU1297" s="8"/>
      <c r="NV1297" s="8"/>
      <c r="NW1297" s="8"/>
      <c r="NX1297" s="8"/>
      <c r="NY1297" s="8"/>
      <c r="NZ1297" s="8"/>
      <c r="OA1297" s="8"/>
      <c r="OB1297" s="8"/>
      <c r="OC1297" s="8"/>
      <c r="OD1297" s="8"/>
      <c r="OE1297" s="8"/>
      <c r="OF1297" s="8"/>
      <c r="OG1297" s="8"/>
      <c r="OH1297" s="8"/>
      <c r="OI1297" s="8"/>
      <c r="OJ1297" s="8"/>
      <c r="OK1297" s="8"/>
      <c r="OL1297" s="8"/>
      <c r="OM1297" s="8"/>
      <c r="ON1297" s="8"/>
      <c r="OO1297" s="8"/>
      <c r="OP1297" s="8"/>
      <c r="OQ1297" s="8"/>
      <c r="OR1297" s="8"/>
      <c r="OS1297" s="8"/>
      <c r="OT1297" s="8"/>
      <c r="OU1297" s="8"/>
      <c r="OV1297" s="8"/>
      <c r="OW1297" s="8"/>
      <c r="OX1297" s="8"/>
      <c r="OY1297" s="8"/>
      <c r="OZ1297" s="8"/>
      <c r="PA1297" s="8"/>
      <c r="PB1297" s="8"/>
      <c r="PC1297" s="8"/>
      <c r="PD1297" s="8"/>
      <c r="PE1297" s="8"/>
      <c r="PF1297" s="8"/>
      <c r="PG1297" s="8"/>
      <c r="PH1297" s="8"/>
      <c r="PI1297" s="8"/>
      <c r="PJ1297" s="8"/>
      <c r="PK1297" s="8"/>
      <c r="PL1297" s="8"/>
      <c r="PM1297" s="8"/>
      <c r="PN1297" s="8"/>
      <c r="PO1297" s="8"/>
      <c r="PP1297" s="8"/>
      <c r="PQ1297" s="8"/>
      <c r="PR1297" s="8"/>
      <c r="PS1297" s="8"/>
      <c r="PT1297" s="8"/>
      <c r="PU1297" s="8"/>
      <c r="PV1297" s="8"/>
      <c r="PW1297" s="8"/>
      <c r="PX1297" s="8"/>
      <c r="PY1297" s="8"/>
      <c r="PZ1297" s="8"/>
      <c r="QA1297" s="8"/>
      <c r="QB1297" s="8"/>
      <c r="QC1297" s="8"/>
      <c r="QD1297" s="8"/>
      <c r="QE1297" s="8"/>
      <c r="QF1297" s="8"/>
      <c r="QG1297" s="8"/>
      <c r="QH1297" s="8"/>
      <c r="QI1297" s="8"/>
      <c r="QJ1297" s="8"/>
      <c r="QK1297" s="8"/>
      <c r="QL1297" s="8"/>
      <c r="QM1297" s="8"/>
      <c r="QN1297" s="8"/>
      <c r="QO1297" s="8"/>
      <c r="QP1297" s="8"/>
      <c r="QQ1297" s="8"/>
      <c r="QR1297" s="8"/>
      <c r="QS1297" s="8"/>
      <c r="QT1297" s="8"/>
      <c r="QU1297" s="8"/>
      <c r="QV1297" s="8"/>
      <c r="QW1297" s="8"/>
      <c r="QX1297" s="8"/>
      <c r="QY1297" s="8"/>
      <c r="QZ1297" s="8"/>
      <c r="RA1297" s="8"/>
      <c r="RB1297" s="8"/>
      <c r="RC1297" s="8"/>
      <c r="RD1297" s="8"/>
      <c r="RE1297" s="8"/>
      <c r="RF1297" s="8"/>
      <c r="RG1297" s="8"/>
      <c r="RH1297" s="8"/>
      <c r="RI1297" s="8"/>
      <c r="RJ1297" s="8"/>
      <c r="RK1297" s="8"/>
      <c r="RL1297" s="8"/>
      <c r="RM1297" s="8"/>
      <c r="RN1297" s="8"/>
      <c r="RO1297" s="8"/>
      <c r="RP1297" s="8"/>
      <c r="RQ1297" s="8"/>
      <c r="RR1297" s="8"/>
      <c r="RS1297" s="8"/>
      <c r="RT1297" s="8"/>
      <c r="RU1297" s="8"/>
      <c r="RV1297" s="8"/>
      <c r="RW1297" s="8"/>
      <c r="RX1297" s="8"/>
      <c r="RY1297" s="8"/>
      <c r="RZ1297" s="8"/>
      <c r="SA1297" s="8"/>
      <c r="SB1297" s="8"/>
      <c r="SC1297" s="8"/>
      <c r="SD1297" s="8"/>
      <c r="SE1297" s="8"/>
      <c r="SF1297" s="8"/>
      <c r="SG1297" s="8"/>
      <c r="SH1297" s="8"/>
      <c r="SI1297" s="8"/>
      <c r="SJ1297" s="8"/>
      <c r="SK1297" s="8"/>
      <c r="SL1297" s="8"/>
      <c r="SM1297" s="8"/>
      <c r="SN1297" s="8"/>
      <c r="SO1297" s="8"/>
      <c r="SP1297" s="8"/>
      <c r="SQ1297" s="8"/>
      <c r="SR1297" s="8"/>
      <c r="SS1297" s="8"/>
      <c r="ST1297" s="8"/>
      <c r="SU1297" s="8"/>
      <c r="SV1297" s="8"/>
      <c r="SW1297" s="8"/>
      <c r="SX1297" s="8"/>
      <c r="SY1297" s="8"/>
      <c r="SZ1297" s="8"/>
      <c r="TA1297" s="8"/>
      <c r="TB1297" s="8"/>
      <c r="TC1297" s="8"/>
      <c r="TD1297" s="8"/>
      <c r="TE1297" s="8"/>
      <c r="TF1297" s="8"/>
      <c r="TG1297" s="8"/>
      <c r="TH1297" s="8"/>
      <c r="TI1297" s="8"/>
      <c r="TJ1297" s="8"/>
      <c r="TK1297" s="8"/>
      <c r="TL1297" s="8"/>
      <c r="TM1297" s="8"/>
      <c r="TN1297" s="8"/>
      <c r="TO1297" s="8"/>
      <c r="TP1297" s="8"/>
      <c r="TQ1297" s="8"/>
      <c r="TR1297" s="8"/>
      <c r="TS1297" s="8"/>
      <c r="TT1297" s="8"/>
      <c r="TU1297" s="8"/>
      <c r="TV1297" s="8"/>
      <c r="TW1297" s="8"/>
      <c r="TX1297" s="8"/>
      <c r="TY1297" s="8"/>
      <c r="TZ1297" s="8"/>
      <c r="UA1297" s="8"/>
      <c r="UB1297" s="8"/>
      <c r="UC1297" s="8"/>
      <c r="UD1297" s="8"/>
      <c r="UE1297" s="8"/>
      <c r="UF1297" s="8"/>
      <c r="UG1297" s="8"/>
      <c r="UH1297" s="8"/>
      <c r="UI1297" s="8"/>
      <c r="UJ1297" s="8"/>
      <c r="UK1297" s="8"/>
      <c r="UL1297" s="8"/>
      <c r="UM1297" s="8"/>
      <c r="UN1297" s="8"/>
      <c r="UO1297" s="8"/>
      <c r="UP1297" s="8"/>
      <c r="UQ1297" s="8"/>
      <c r="UR1297" s="8"/>
      <c r="US1297" s="8"/>
      <c r="UT1297" s="8"/>
      <c r="UU1297" s="8"/>
      <c r="UV1297" s="8"/>
      <c r="UW1297" s="8"/>
      <c r="UX1297" s="8"/>
      <c r="UY1297" s="8"/>
      <c r="UZ1297" s="8"/>
      <c r="VA1297" s="8"/>
      <c r="VB1297" s="8"/>
      <c r="VC1297" s="8"/>
      <c r="VD1297" s="8"/>
      <c r="VE1297" s="8"/>
      <c r="VF1297" s="8"/>
    </row>
    <row r="1298" spans="1:578" s="77" customFormat="1" ht="15">
      <c r="A1298" s="52"/>
      <c r="B1298" s="54"/>
      <c r="C1298" s="54"/>
      <c r="D1298" s="54"/>
      <c r="E1298" s="54"/>
      <c r="F1298" s="54"/>
      <c r="G1298" s="55"/>
      <c r="H1298" s="54"/>
      <c r="I1298" s="56"/>
      <c r="J1298" s="76"/>
      <c r="K1298" s="76"/>
      <c r="L1298" s="54"/>
      <c r="M1298" s="54"/>
      <c r="N1298" s="54"/>
      <c r="O1298" s="4"/>
      <c r="P1298" s="60"/>
      <c r="Q1298" s="54"/>
      <c r="R1298" s="54"/>
      <c r="S1298" s="57"/>
      <c r="T1298" s="57"/>
      <c r="U1298" s="57"/>
      <c r="V1298" s="57"/>
      <c r="W1298" s="57"/>
      <c r="X1298" s="57"/>
      <c r="Y1298" s="57"/>
      <c r="Z1298" s="57"/>
      <c r="AA1298" s="57"/>
      <c r="AB1298" s="62"/>
      <c r="AC1298" s="57"/>
      <c r="AD1298" s="57"/>
      <c r="AE1298" s="57"/>
      <c r="AF1298" s="57"/>
      <c r="AG1298" s="57"/>
      <c r="AH1298" s="57"/>
      <c r="AI1298" s="6"/>
      <c r="AJ1298" s="6"/>
      <c r="AK1298" s="6"/>
      <c r="AL1298" s="6"/>
      <c r="AM1298" s="6"/>
      <c r="AN1298" s="6"/>
      <c r="AO1298" s="6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  <c r="IW1298" s="8"/>
      <c r="IX1298" s="8"/>
      <c r="IY1298" s="8"/>
      <c r="IZ1298" s="8"/>
      <c r="JA1298" s="8"/>
      <c r="JB1298" s="8"/>
      <c r="JC1298" s="8"/>
      <c r="JD1298" s="8"/>
      <c r="JE1298" s="8"/>
      <c r="JF1298" s="8"/>
      <c r="JG1298" s="8"/>
      <c r="JH1298" s="8"/>
      <c r="JI1298" s="8"/>
      <c r="JJ1298" s="8"/>
      <c r="JK1298" s="8"/>
      <c r="JL1298" s="8"/>
      <c r="JM1298" s="8"/>
      <c r="JN1298" s="8"/>
      <c r="JO1298" s="8"/>
      <c r="JP1298" s="8"/>
      <c r="JQ1298" s="8"/>
      <c r="JR1298" s="8"/>
      <c r="JS1298" s="8"/>
      <c r="JT1298" s="8"/>
      <c r="JU1298" s="8"/>
      <c r="JV1298" s="8"/>
      <c r="JW1298" s="8"/>
      <c r="JX1298" s="8"/>
      <c r="JY1298" s="8"/>
      <c r="JZ1298" s="8"/>
      <c r="KA1298" s="8"/>
      <c r="KB1298" s="8"/>
      <c r="KC1298" s="8"/>
      <c r="KD1298" s="8"/>
      <c r="KE1298" s="8"/>
      <c r="KF1298" s="8"/>
      <c r="KG1298" s="8"/>
      <c r="KH1298" s="8"/>
      <c r="KI1298" s="8"/>
      <c r="KJ1298" s="8"/>
      <c r="KK1298" s="8"/>
      <c r="KL1298" s="8"/>
      <c r="KM1298" s="8"/>
      <c r="KN1298" s="8"/>
      <c r="KO1298" s="8"/>
      <c r="KP1298" s="8"/>
      <c r="KQ1298" s="8"/>
      <c r="KR1298" s="8"/>
      <c r="KS1298" s="8"/>
      <c r="KT1298" s="8"/>
      <c r="KU1298" s="8"/>
      <c r="KV1298" s="8"/>
      <c r="KW1298" s="8"/>
      <c r="KX1298" s="8"/>
      <c r="KY1298" s="8"/>
      <c r="KZ1298" s="8"/>
      <c r="LA1298" s="8"/>
      <c r="LB1298" s="8"/>
      <c r="LC1298" s="8"/>
      <c r="LD1298" s="8"/>
      <c r="LE1298" s="8"/>
      <c r="LF1298" s="8"/>
      <c r="LG1298" s="8"/>
      <c r="LH1298" s="8"/>
      <c r="LI1298" s="8"/>
      <c r="LJ1298" s="8"/>
      <c r="LK1298" s="8"/>
      <c r="LL1298" s="8"/>
      <c r="LM1298" s="8"/>
      <c r="LN1298" s="8"/>
      <c r="LO1298" s="8"/>
      <c r="LP1298" s="8"/>
      <c r="LQ1298" s="8"/>
      <c r="LR1298" s="8"/>
      <c r="LS1298" s="8"/>
      <c r="LT1298" s="8"/>
      <c r="LU1298" s="8"/>
      <c r="LV1298" s="8"/>
      <c r="LW1298" s="8"/>
      <c r="LX1298" s="8"/>
      <c r="LY1298" s="8"/>
      <c r="LZ1298" s="8"/>
      <c r="MA1298" s="8"/>
      <c r="MB1298" s="8"/>
      <c r="MC1298" s="8"/>
      <c r="MD1298" s="8"/>
      <c r="ME1298" s="8"/>
      <c r="MF1298" s="8"/>
      <c r="MG1298" s="8"/>
      <c r="MH1298" s="8"/>
      <c r="MI1298" s="8"/>
      <c r="MJ1298" s="8"/>
      <c r="MK1298" s="8"/>
      <c r="ML1298" s="8"/>
      <c r="MM1298" s="8"/>
      <c r="MN1298" s="8"/>
      <c r="MO1298" s="8"/>
      <c r="MP1298" s="8"/>
      <c r="MQ1298" s="8"/>
      <c r="MR1298" s="8"/>
      <c r="MS1298" s="8"/>
      <c r="MT1298" s="8"/>
      <c r="MU1298" s="8"/>
      <c r="MV1298" s="8"/>
      <c r="MW1298" s="8"/>
      <c r="MX1298" s="8"/>
      <c r="MY1298" s="8"/>
      <c r="MZ1298" s="8"/>
      <c r="NA1298" s="8"/>
      <c r="NB1298" s="8"/>
      <c r="NC1298" s="8"/>
      <c r="ND1298" s="8"/>
      <c r="NE1298" s="8"/>
      <c r="NF1298" s="8"/>
      <c r="NG1298" s="8"/>
      <c r="NH1298" s="8"/>
      <c r="NI1298" s="8"/>
      <c r="NJ1298" s="8"/>
      <c r="NK1298" s="8"/>
      <c r="NL1298" s="8"/>
      <c r="NM1298" s="8"/>
      <c r="NN1298" s="8"/>
      <c r="NO1298" s="8"/>
      <c r="NP1298" s="8"/>
      <c r="NQ1298" s="8"/>
      <c r="NR1298" s="8"/>
      <c r="NS1298" s="8"/>
      <c r="NT1298" s="8"/>
      <c r="NU1298" s="8"/>
      <c r="NV1298" s="8"/>
      <c r="NW1298" s="8"/>
      <c r="NX1298" s="8"/>
      <c r="NY1298" s="8"/>
      <c r="NZ1298" s="8"/>
      <c r="OA1298" s="8"/>
      <c r="OB1298" s="8"/>
      <c r="OC1298" s="8"/>
      <c r="OD1298" s="8"/>
      <c r="OE1298" s="8"/>
      <c r="OF1298" s="8"/>
      <c r="OG1298" s="8"/>
      <c r="OH1298" s="8"/>
      <c r="OI1298" s="8"/>
      <c r="OJ1298" s="8"/>
      <c r="OK1298" s="8"/>
      <c r="OL1298" s="8"/>
      <c r="OM1298" s="8"/>
      <c r="ON1298" s="8"/>
      <c r="OO1298" s="8"/>
      <c r="OP1298" s="8"/>
      <c r="OQ1298" s="8"/>
      <c r="OR1298" s="8"/>
      <c r="OS1298" s="8"/>
      <c r="OT1298" s="8"/>
      <c r="OU1298" s="8"/>
      <c r="OV1298" s="8"/>
      <c r="OW1298" s="8"/>
      <c r="OX1298" s="8"/>
      <c r="OY1298" s="8"/>
      <c r="OZ1298" s="8"/>
      <c r="PA1298" s="8"/>
      <c r="PB1298" s="8"/>
      <c r="PC1298" s="8"/>
      <c r="PD1298" s="8"/>
      <c r="PE1298" s="8"/>
      <c r="PF1298" s="8"/>
      <c r="PG1298" s="8"/>
      <c r="PH1298" s="8"/>
      <c r="PI1298" s="8"/>
      <c r="PJ1298" s="8"/>
      <c r="PK1298" s="8"/>
      <c r="PL1298" s="8"/>
      <c r="PM1298" s="8"/>
      <c r="PN1298" s="8"/>
      <c r="PO1298" s="8"/>
      <c r="PP1298" s="8"/>
      <c r="PQ1298" s="8"/>
      <c r="PR1298" s="8"/>
      <c r="PS1298" s="8"/>
      <c r="PT1298" s="8"/>
      <c r="PU1298" s="8"/>
      <c r="PV1298" s="8"/>
      <c r="PW1298" s="8"/>
      <c r="PX1298" s="8"/>
      <c r="PY1298" s="8"/>
      <c r="PZ1298" s="8"/>
      <c r="QA1298" s="8"/>
      <c r="QB1298" s="8"/>
      <c r="QC1298" s="8"/>
      <c r="QD1298" s="8"/>
      <c r="QE1298" s="8"/>
      <c r="QF1298" s="8"/>
      <c r="QG1298" s="8"/>
      <c r="QH1298" s="8"/>
      <c r="QI1298" s="8"/>
      <c r="QJ1298" s="8"/>
      <c r="QK1298" s="8"/>
      <c r="QL1298" s="8"/>
      <c r="QM1298" s="8"/>
      <c r="QN1298" s="8"/>
      <c r="QO1298" s="8"/>
      <c r="QP1298" s="8"/>
      <c r="QQ1298" s="8"/>
      <c r="QR1298" s="8"/>
      <c r="QS1298" s="8"/>
      <c r="QT1298" s="8"/>
      <c r="QU1298" s="8"/>
      <c r="QV1298" s="8"/>
      <c r="QW1298" s="8"/>
      <c r="QX1298" s="8"/>
      <c r="QY1298" s="8"/>
      <c r="QZ1298" s="8"/>
      <c r="RA1298" s="8"/>
      <c r="RB1298" s="8"/>
      <c r="RC1298" s="8"/>
      <c r="RD1298" s="8"/>
      <c r="RE1298" s="8"/>
      <c r="RF1298" s="8"/>
      <c r="RG1298" s="8"/>
      <c r="RH1298" s="8"/>
      <c r="RI1298" s="8"/>
      <c r="RJ1298" s="8"/>
      <c r="RK1298" s="8"/>
      <c r="RL1298" s="8"/>
      <c r="RM1298" s="8"/>
      <c r="RN1298" s="8"/>
      <c r="RO1298" s="8"/>
      <c r="RP1298" s="8"/>
      <c r="RQ1298" s="8"/>
      <c r="RR1298" s="8"/>
      <c r="RS1298" s="8"/>
      <c r="RT1298" s="8"/>
      <c r="RU1298" s="8"/>
      <c r="RV1298" s="8"/>
      <c r="RW1298" s="8"/>
      <c r="RX1298" s="8"/>
      <c r="RY1298" s="8"/>
      <c r="RZ1298" s="8"/>
      <c r="SA1298" s="8"/>
      <c r="SB1298" s="8"/>
      <c r="SC1298" s="8"/>
      <c r="SD1298" s="8"/>
      <c r="SE1298" s="8"/>
      <c r="SF1298" s="8"/>
      <c r="SG1298" s="8"/>
      <c r="SH1298" s="8"/>
      <c r="SI1298" s="8"/>
      <c r="SJ1298" s="8"/>
      <c r="SK1298" s="8"/>
      <c r="SL1298" s="8"/>
      <c r="SM1298" s="8"/>
      <c r="SN1298" s="8"/>
      <c r="SO1298" s="8"/>
      <c r="SP1298" s="8"/>
      <c r="SQ1298" s="8"/>
      <c r="SR1298" s="8"/>
      <c r="SS1298" s="8"/>
      <c r="ST1298" s="8"/>
      <c r="SU1298" s="8"/>
      <c r="SV1298" s="8"/>
      <c r="SW1298" s="8"/>
      <c r="SX1298" s="8"/>
      <c r="SY1298" s="8"/>
      <c r="SZ1298" s="8"/>
      <c r="TA1298" s="8"/>
      <c r="TB1298" s="8"/>
      <c r="TC1298" s="8"/>
      <c r="TD1298" s="8"/>
      <c r="TE1298" s="8"/>
      <c r="TF1298" s="8"/>
      <c r="TG1298" s="8"/>
      <c r="TH1298" s="8"/>
      <c r="TI1298" s="8"/>
      <c r="TJ1298" s="8"/>
      <c r="TK1298" s="8"/>
      <c r="TL1298" s="8"/>
      <c r="TM1298" s="8"/>
      <c r="TN1298" s="8"/>
      <c r="TO1298" s="8"/>
      <c r="TP1298" s="8"/>
      <c r="TQ1298" s="8"/>
      <c r="TR1298" s="8"/>
      <c r="TS1298" s="8"/>
      <c r="TT1298" s="8"/>
      <c r="TU1298" s="8"/>
      <c r="TV1298" s="8"/>
      <c r="TW1298" s="8"/>
      <c r="TX1298" s="8"/>
      <c r="TY1298" s="8"/>
      <c r="TZ1298" s="8"/>
      <c r="UA1298" s="8"/>
      <c r="UB1298" s="8"/>
      <c r="UC1298" s="8"/>
      <c r="UD1298" s="8"/>
      <c r="UE1298" s="8"/>
      <c r="UF1298" s="8"/>
      <c r="UG1298" s="8"/>
      <c r="UH1298" s="8"/>
      <c r="UI1298" s="8"/>
      <c r="UJ1298" s="8"/>
      <c r="UK1298" s="8"/>
      <c r="UL1298" s="8"/>
      <c r="UM1298" s="8"/>
      <c r="UN1298" s="8"/>
      <c r="UO1298" s="8"/>
      <c r="UP1298" s="8"/>
      <c r="UQ1298" s="8"/>
      <c r="UR1298" s="8"/>
      <c r="US1298" s="8"/>
      <c r="UT1298" s="8"/>
      <c r="UU1298" s="8"/>
      <c r="UV1298" s="8"/>
      <c r="UW1298" s="8"/>
      <c r="UX1298" s="8"/>
      <c r="UY1298" s="8"/>
      <c r="UZ1298" s="8"/>
      <c r="VA1298" s="8"/>
      <c r="VB1298" s="8"/>
      <c r="VC1298" s="8"/>
      <c r="VD1298" s="8"/>
      <c r="VE1298" s="8"/>
      <c r="VF1298" s="8"/>
    </row>
    <row r="1299" spans="1:578" s="77" customFormat="1" ht="15">
      <c r="A1299" s="52"/>
      <c r="B1299" s="54"/>
      <c r="C1299" s="54"/>
      <c r="D1299" s="54"/>
      <c r="E1299" s="54"/>
      <c r="F1299" s="54"/>
      <c r="G1299" s="55"/>
      <c r="H1299" s="54"/>
      <c r="I1299" s="56"/>
      <c r="J1299" s="76"/>
      <c r="K1299" s="76"/>
      <c r="L1299" s="54"/>
      <c r="M1299" s="54"/>
      <c r="N1299" s="54"/>
      <c r="O1299" s="4"/>
      <c r="P1299" s="60"/>
      <c r="Q1299" s="54"/>
      <c r="R1299" s="54"/>
      <c r="S1299" s="57"/>
      <c r="T1299" s="57"/>
      <c r="U1299" s="57"/>
      <c r="V1299" s="57"/>
      <c r="W1299" s="57"/>
      <c r="X1299" s="57"/>
      <c r="Y1299" s="57"/>
      <c r="Z1299" s="57"/>
      <c r="AA1299" s="57"/>
      <c r="AB1299" s="62"/>
      <c r="AC1299" s="57"/>
      <c r="AD1299" s="57"/>
      <c r="AE1299" s="57"/>
      <c r="AF1299" s="57"/>
      <c r="AG1299" s="57"/>
      <c r="AH1299" s="57"/>
      <c r="AI1299" s="6"/>
      <c r="AJ1299" s="6"/>
      <c r="AK1299" s="6"/>
      <c r="AL1299" s="6"/>
      <c r="AM1299" s="6"/>
      <c r="AN1299" s="6"/>
      <c r="AO1299" s="6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  <c r="IW1299" s="8"/>
      <c r="IX1299" s="8"/>
      <c r="IY1299" s="8"/>
      <c r="IZ1299" s="8"/>
      <c r="JA1299" s="8"/>
      <c r="JB1299" s="8"/>
      <c r="JC1299" s="8"/>
      <c r="JD1299" s="8"/>
      <c r="JE1299" s="8"/>
      <c r="JF1299" s="8"/>
      <c r="JG1299" s="8"/>
      <c r="JH1299" s="8"/>
      <c r="JI1299" s="8"/>
      <c r="JJ1299" s="8"/>
      <c r="JK1299" s="8"/>
      <c r="JL1299" s="8"/>
      <c r="JM1299" s="8"/>
      <c r="JN1299" s="8"/>
      <c r="JO1299" s="8"/>
      <c r="JP1299" s="8"/>
      <c r="JQ1299" s="8"/>
      <c r="JR1299" s="8"/>
      <c r="JS1299" s="8"/>
      <c r="JT1299" s="8"/>
      <c r="JU1299" s="8"/>
      <c r="JV1299" s="8"/>
      <c r="JW1299" s="8"/>
      <c r="JX1299" s="8"/>
      <c r="JY1299" s="8"/>
      <c r="JZ1299" s="8"/>
      <c r="KA1299" s="8"/>
      <c r="KB1299" s="8"/>
      <c r="KC1299" s="8"/>
      <c r="KD1299" s="8"/>
      <c r="KE1299" s="8"/>
      <c r="KF1299" s="8"/>
      <c r="KG1299" s="8"/>
      <c r="KH1299" s="8"/>
      <c r="KI1299" s="8"/>
      <c r="KJ1299" s="8"/>
      <c r="KK1299" s="8"/>
      <c r="KL1299" s="8"/>
      <c r="KM1299" s="8"/>
      <c r="KN1299" s="8"/>
      <c r="KO1299" s="8"/>
      <c r="KP1299" s="8"/>
      <c r="KQ1299" s="8"/>
      <c r="KR1299" s="8"/>
      <c r="KS1299" s="8"/>
      <c r="KT1299" s="8"/>
      <c r="KU1299" s="8"/>
      <c r="KV1299" s="8"/>
      <c r="KW1299" s="8"/>
      <c r="KX1299" s="8"/>
      <c r="KY1299" s="8"/>
      <c r="KZ1299" s="8"/>
      <c r="LA1299" s="8"/>
      <c r="LB1299" s="8"/>
      <c r="LC1299" s="8"/>
      <c r="LD1299" s="8"/>
      <c r="LE1299" s="8"/>
      <c r="LF1299" s="8"/>
      <c r="LG1299" s="8"/>
      <c r="LH1299" s="8"/>
      <c r="LI1299" s="8"/>
      <c r="LJ1299" s="8"/>
      <c r="LK1299" s="8"/>
      <c r="LL1299" s="8"/>
      <c r="LM1299" s="8"/>
      <c r="LN1299" s="8"/>
      <c r="LO1299" s="8"/>
      <c r="LP1299" s="8"/>
      <c r="LQ1299" s="8"/>
      <c r="LR1299" s="8"/>
      <c r="LS1299" s="8"/>
      <c r="LT1299" s="8"/>
      <c r="LU1299" s="8"/>
      <c r="LV1299" s="8"/>
      <c r="LW1299" s="8"/>
      <c r="LX1299" s="8"/>
      <c r="LY1299" s="8"/>
      <c r="LZ1299" s="8"/>
      <c r="MA1299" s="8"/>
      <c r="MB1299" s="8"/>
      <c r="MC1299" s="8"/>
      <c r="MD1299" s="8"/>
      <c r="ME1299" s="8"/>
      <c r="MF1299" s="8"/>
      <c r="MG1299" s="8"/>
      <c r="MH1299" s="8"/>
      <c r="MI1299" s="8"/>
      <c r="MJ1299" s="8"/>
      <c r="MK1299" s="8"/>
      <c r="ML1299" s="8"/>
      <c r="MM1299" s="8"/>
      <c r="MN1299" s="8"/>
      <c r="MO1299" s="8"/>
      <c r="MP1299" s="8"/>
      <c r="MQ1299" s="8"/>
      <c r="MR1299" s="8"/>
      <c r="MS1299" s="8"/>
      <c r="MT1299" s="8"/>
      <c r="MU1299" s="8"/>
      <c r="MV1299" s="8"/>
      <c r="MW1299" s="8"/>
      <c r="MX1299" s="8"/>
      <c r="MY1299" s="8"/>
      <c r="MZ1299" s="8"/>
      <c r="NA1299" s="8"/>
      <c r="NB1299" s="8"/>
      <c r="NC1299" s="8"/>
      <c r="ND1299" s="8"/>
      <c r="NE1299" s="8"/>
      <c r="NF1299" s="8"/>
      <c r="NG1299" s="8"/>
      <c r="NH1299" s="8"/>
      <c r="NI1299" s="8"/>
      <c r="NJ1299" s="8"/>
      <c r="NK1299" s="8"/>
      <c r="NL1299" s="8"/>
      <c r="NM1299" s="8"/>
      <c r="NN1299" s="8"/>
      <c r="NO1299" s="8"/>
      <c r="NP1299" s="8"/>
      <c r="NQ1299" s="8"/>
      <c r="NR1299" s="8"/>
      <c r="NS1299" s="8"/>
      <c r="NT1299" s="8"/>
      <c r="NU1299" s="8"/>
      <c r="NV1299" s="8"/>
      <c r="NW1299" s="8"/>
      <c r="NX1299" s="8"/>
      <c r="NY1299" s="8"/>
      <c r="NZ1299" s="8"/>
      <c r="OA1299" s="8"/>
      <c r="OB1299" s="8"/>
      <c r="OC1299" s="8"/>
      <c r="OD1299" s="8"/>
      <c r="OE1299" s="8"/>
      <c r="OF1299" s="8"/>
      <c r="OG1299" s="8"/>
      <c r="OH1299" s="8"/>
      <c r="OI1299" s="8"/>
      <c r="OJ1299" s="8"/>
      <c r="OK1299" s="8"/>
      <c r="OL1299" s="8"/>
      <c r="OM1299" s="8"/>
      <c r="ON1299" s="8"/>
      <c r="OO1299" s="8"/>
      <c r="OP1299" s="8"/>
      <c r="OQ1299" s="8"/>
      <c r="OR1299" s="8"/>
      <c r="OS1299" s="8"/>
      <c r="OT1299" s="8"/>
      <c r="OU1299" s="8"/>
      <c r="OV1299" s="8"/>
      <c r="OW1299" s="8"/>
      <c r="OX1299" s="8"/>
      <c r="OY1299" s="8"/>
      <c r="OZ1299" s="8"/>
      <c r="PA1299" s="8"/>
      <c r="PB1299" s="8"/>
      <c r="PC1299" s="8"/>
      <c r="PD1299" s="8"/>
      <c r="PE1299" s="8"/>
      <c r="PF1299" s="8"/>
      <c r="PG1299" s="8"/>
      <c r="PH1299" s="8"/>
      <c r="PI1299" s="8"/>
      <c r="PJ1299" s="8"/>
      <c r="PK1299" s="8"/>
      <c r="PL1299" s="8"/>
      <c r="PM1299" s="8"/>
      <c r="PN1299" s="8"/>
      <c r="PO1299" s="8"/>
      <c r="PP1299" s="8"/>
      <c r="PQ1299" s="8"/>
      <c r="PR1299" s="8"/>
      <c r="PS1299" s="8"/>
      <c r="PT1299" s="8"/>
      <c r="PU1299" s="8"/>
      <c r="PV1299" s="8"/>
      <c r="PW1299" s="8"/>
      <c r="PX1299" s="8"/>
      <c r="PY1299" s="8"/>
      <c r="PZ1299" s="8"/>
      <c r="QA1299" s="8"/>
      <c r="QB1299" s="8"/>
      <c r="QC1299" s="8"/>
      <c r="QD1299" s="8"/>
      <c r="QE1299" s="8"/>
      <c r="QF1299" s="8"/>
      <c r="QG1299" s="8"/>
      <c r="QH1299" s="8"/>
      <c r="QI1299" s="8"/>
      <c r="QJ1299" s="8"/>
      <c r="QK1299" s="8"/>
      <c r="QL1299" s="8"/>
      <c r="QM1299" s="8"/>
      <c r="QN1299" s="8"/>
      <c r="QO1299" s="8"/>
      <c r="QP1299" s="8"/>
      <c r="QQ1299" s="8"/>
      <c r="QR1299" s="8"/>
      <c r="QS1299" s="8"/>
      <c r="QT1299" s="8"/>
      <c r="QU1299" s="8"/>
      <c r="QV1299" s="8"/>
      <c r="QW1299" s="8"/>
      <c r="QX1299" s="8"/>
      <c r="QY1299" s="8"/>
      <c r="QZ1299" s="8"/>
      <c r="RA1299" s="8"/>
      <c r="RB1299" s="8"/>
      <c r="RC1299" s="8"/>
      <c r="RD1299" s="8"/>
      <c r="RE1299" s="8"/>
      <c r="RF1299" s="8"/>
      <c r="RG1299" s="8"/>
      <c r="RH1299" s="8"/>
      <c r="RI1299" s="8"/>
      <c r="RJ1299" s="8"/>
      <c r="RK1299" s="8"/>
      <c r="RL1299" s="8"/>
      <c r="RM1299" s="8"/>
      <c r="RN1299" s="8"/>
      <c r="RO1299" s="8"/>
      <c r="RP1299" s="8"/>
      <c r="RQ1299" s="8"/>
      <c r="RR1299" s="8"/>
      <c r="RS1299" s="8"/>
      <c r="RT1299" s="8"/>
      <c r="RU1299" s="8"/>
      <c r="RV1299" s="8"/>
      <c r="RW1299" s="8"/>
      <c r="RX1299" s="8"/>
      <c r="RY1299" s="8"/>
      <c r="RZ1299" s="8"/>
      <c r="SA1299" s="8"/>
      <c r="SB1299" s="8"/>
      <c r="SC1299" s="8"/>
      <c r="SD1299" s="8"/>
      <c r="SE1299" s="8"/>
      <c r="SF1299" s="8"/>
      <c r="SG1299" s="8"/>
      <c r="SH1299" s="8"/>
      <c r="SI1299" s="8"/>
      <c r="SJ1299" s="8"/>
      <c r="SK1299" s="8"/>
      <c r="SL1299" s="8"/>
      <c r="SM1299" s="8"/>
      <c r="SN1299" s="8"/>
      <c r="SO1299" s="8"/>
      <c r="SP1299" s="8"/>
      <c r="SQ1299" s="8"/>
      <c r="SR1299" s="8"/>
      <c r="SS1299" s="8"/>
      <c r="ST1299" s="8"/>
      <c r="SU1299" s="8"/>
      <c r="SV1299" s="8"/>
      <c r="SW1299" s="8"/>
      <c r="SX1299" s="8"/>
      <c r="SY1299" s="8"/>
      <c r="SZ1299" s="8"/>
      <c r="TA1299" s="8"/>
      <c r="TB1299" s="8"/>
      <c r="TC1299" s="8"/>
      <c r="TD1299" s="8"/>
      <c r="TE1299" s="8"/>
      <c r="TF1299" s="8"/>
      <c r="TG1299" s="8"/>
      <c r="TH1299" s="8"/>
      <c r="TI1299" s="8"/>
      <c r="TJ1299" s="8"/>
      <c r="TK1299" s="8"/>
      <c r="TL1299" s="8"/>
      <c r="TM1299" s="8"/>
      <c r="TN1299" s="8"/>
      <c r="TO1299" s="8"/>
      <c r="TP1299" s="8"/>
      <c r="TQ1299" s="8"/>
      <c r="TR1299" s="8"/>
      <c r="TS1299" s="8"/>
      <c r="TT1299" s="8"/>
      <c r="TU1299" s="8"/>
      <c r="TV1299" s="8"/>
      <c r="TW1299" s="8"/>
      <c r="TX1299" s="8"/>
      <c r="TY1299" s="8"/>
      <c r="TZ1299" s="8"/>
      <c r="UA1299" s="8"/>
      <c r="UB1299" s="8"/>
      <c r="UC1299" s="8"/>
      <c r="UD1299" s="8"/>
      <c r="UE1299" s="8"/>
      <c r="UF1299" s="8"/>
      <c r="UG1299" s="8"/>
      <c r="UH1299" s="8"/>
      <c r="UI1299" s="8"/>
      <c r="UJ1299" s="8"/>
      <c r="UK1299" s="8"/>
      <c r="UL1299" s="8"/>
      <c r="UM1299" s="8"/>
      <c r="UN1299" s="8"/>
      <c r="UO1299" s="8"/>
      <c r="UP1299" s="8"/>
      <c r="UQ1299" s="8"/>
      <c r="UR1299" s="8"/>
      <c r="US1299" s="8"/>
      <c r="UT1299" s="8"/>
      <c r="UU1299" s="8"/>
      <c r="UV1299" s="8"/>
      <c r="UW1299" s="8"/>
      <c r="UX1299" s="8"/>
      <c r="UY1299" s="8"/>
      <c r="UZ1299" s="8"/>
      <c r="VA1299" s="8"/>
      <c r="VB1299" s="8"/>
      <c r="VC1299" s="8"/>
      <c r="VD1299" s="8"/>
      <c r="VE1299" s="8"/>
      <c r="VF1299" s="8"/>
    </row>
    <row r="1300" spans="1:578" s="77" customFormat="1" ht="15">
      <c r="A1300" s="52"/>
      <c r="B1300" s="54"/>
      <c r="C1300" s="54"/>
      <c r="D1300" s="54"/>
      <c r="E1300" s="54"/>
      <c r="F1300" s="54"/>
      <c r="G1300" s="55"/>
      <c r="H1300" s="54"/>
      <c r="I1300" s="56"/>
      <c r="J1300" s="76"/>
      <c r="K1300" s="76"/>
      <c r="L1300" s="54"/>
      <c r="M1300" s="54"/>
      <c r="N1300" s="54"/>
      <c r="O1300" s="4"/>
      <c r="P1300" s="60"/>
      <c r="Q1300" s="54"/>
      <c r="R1300" s="54"/>
      <c r="S1300" s="57"/>
      <c r="T1300" s="57"/>
      <c r="U1300" s="57"/>
      <c r="V1300" s="57"/>
      <c r="W1300" s="57"/>
      <c r="X1300" s="57"/>
      <c r="Y1300" s="57"/>
      <c r="Z1300" s="57"/>
      <c r="AA1300" s="57"/>
      <c r="AB1300" s="62"/>
      <c r="AC1300" s="57"/>
      <c r="AD1300" s="57"/>
      <c r="AE1300" s="57"/>
      <c r="AF1300" s="57"/>
      <c r="AG1300" s="57"/>
      <c r="AH1300" s="57"/>
      <c r="AI1300" s="6"/>
      <c r="AJ1300" s="6"/>
      <c r="AK1300" s="6"/>
      <c r="AL1300" s="6"/>
      <c r="AM1300" s="6"/>
      <c r="AN1300" s="6"/>
      <c r="AO1300" s="6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  <c r="IW1300" s="8"/>
      <c r="IX1300" s="8"/>
      <c r="IY1300" s="8"/>
      <c r="IZ1300" s="8"/>
      <c r="JA1300" s="8"/>
      <c r="JB1300" s="8"/>
      <c r="JC1300" s="8"/>
      <c r="JD1300" s="8"/>
      <c r="JE1300" s="8"/>
      <c r="JF1300" s="8"/>
      <c r="JG1300" s="8"/>
      <c r="JH1300" s="8"/>
      <c r="JI1300" s="8"/>
      <c r="JJ1300" s="8"/>
      <c r="JK1300" s="8"/>
      <c r="JL1300" s="8"/>
      <c r="JM1300" s="8"/>
      <c r="JN1300" s="8"/>
      <c r="JO1300" s="8"/>
      <c r="JP1300" s="8"/>
      <c r="JQ1300" s="8"/>
      <c r="JR1300" s="8"/>
      <c r="JS1300" s="8"/>
      <c r="JT1300" s="8"/>
      <c r="JU1300" s="8"/>
      <c r="JV1300" s="8"/>
      <c r="JW1300" s="8"/>
      <c r="JX1300" s="8"/>
      <c r="JY1300" s="8"/>
      <c r="JZ1300" s="8"/>
      <c r="KA1300" s="8"/>
      <c r="KB1300" s="8"/>
      <c r="KC1300" s="8"/>
      <c r="KD1300" s="8"/>
      <c r="KE1300" s="8"/>
      <c r="KF1300" s="8"/>
      <c r="KG1300" s="8"/>
      <c r="KH1300" s="8"/>
      <c r="KI1300" s="8"/>
      <c r="KJ1300" s="8"/>
      <c r="KK1300" s="8"/>
      <c r="KL1300" s="8"/>
      <c r="KM1300" s="8"/>
      <c r="KN1300" s="8"/>
      <c r="KO1300" s="8"/>
      <c r="KP1300" s="8"/>
      <c r="KQ1300" s="8"/>
      <c r="KR1300" s="8"/>
      <c r="KS1300" s="8"/>
      <c r="KT1300" s="8"/>
      <c r="KU1300" s="8"/>
      <c r="KV1300" s="8"/>
      <c r="KW1300" s="8"/>
      <c r="KX1300" s="8"/>
      <c r="KY1300" s="8"/>
      <c r="KZ1300" s="8"/>
      <c r="LA1300" s="8"/>
      <c r="LB1300" s="8"/>
      <c r="LC1300" s="8"/>
      <c r="LD1300" s="8"/>
      <c r="LE1300" s="8"/>
      <c r="LF1300" s="8"/>
      <c r="LG1300" s="8"/>
      <c r="LH1300" s="8"/>
      <c r="LI1300" s="8"/>
      <c r="LJ1300" s="8"/>
      <c r="LK1300" s="8"/>
      <c r="LL1300" s="8"/>
      <c r="LM1300" s="8"/>
      <c r="LN1300" s="8"/>
      <c r="LO1300" s="8"/>
      <c r="LP1300" s="8"/>
      <c r="LQ1300" s="8"/>
      <c r="LR1300" s="8"/>
      <c r="LS1300" s="8"/>
      <c r="LT1300" s="8"/>
      <c r="LU1300" s="8"/>
      <c r="LV1300" s="8"/>
      <c r="LW1300" s="8"/>
      <c r="LX1300" s="8"/>
      <c r="LY1300" s="8"/>
      <c r="LZ1300" s="8"/>
      <c r="MA1300" s="8"/>
      <c r="MB1300" s="8"/>
      <c r="MC1300" s="8"/>
      <c r="MD1300" s="8"/>
      <c r="ME1300" s="8"/>
      <c r="MF1300" s="8"/>
      <c r="MG1300" s="8"/>
      <c r="MH1300" s="8"/>
      <c r="MI1300" s="8"/>
      <c r="MJ1300" s="8"/>
      <c r="MK1300" s="8"/>
      <c r="ML1300" s="8"/>
      <c r="MM1300" s="8"/>
      <c r="MN1300" s="8"/>
      <c r="MO1300" s="8"/>
      <c r="MP1300" s="8"/>
      <c r="MQ1300" s="8"/>
      <c r="MR1300" s="8"/>
      <c r="MS1300" s="8"/>
      <c r="MT1300" s="8"/>
      <c r="MU1300" s="8"/>
      <c r="MV1300" s="8"/>
      <c r="MW1300" s="8"/>
      <c r="MX1300" s="8"/>
      <c r="MY1300" s="8"/>
      <c r="MZ1300" s="8"/>
      <c r="NA1300" s="8"/>
      <c r="NB1300" s="8"/>
      <c r="NC1300" s="8"/>
      <c r="ND1300" s="8"/>
      <c r="NE1300" s="8"/>
      <c r="NF1300" s="8"/>
      <c r="NG1300" s="8"/>
      <c r="NH1300" s="8"/>
      <c r="NI1300" s="8"/>
      <c r="NJ1300" s="8"/>
      <c r="NK1300" s="8"/>
      <c r="NL1300" s="8"/>
      <c r="NM1300" s="8"/>
      <c r="NN1300" s="8"/>
      <c r="NO1300" s="8"/>
      <c r="NP1300" s="8"/>
      <c r="NQ1300" s="8"/>
      <c r="NR1300" s="8"/>
      <c r="NS1300" s="8"/>
      <c r="NT1300" s="8"/>
      <c r="NU1300" s="8"/>
      <c r="NV1300" s="8"/>
      <c r="NW1300" s="8"/>
      <c r="NX1300" s="8"/>
      <c r="NY1300" s="8"/>
      <c r="NZ1300" s="8"/>
      <c r="OA1300" s="8"/>
      <c r="OB1300" s="8"/>
      <c r="OC1300" s="8"/>
      <c r="OD1300" s="8"/>
      <c r="OE1300" s="8"/>
      <c r="OF1300" s="8"/>
      <c r="OG1300" s="8"/>
      <c r="OH1300" s="8"/>
      <c r="OI1300" s="8"/>
      <c r="OJ1300" s="8"/>
      <c r="OK1300" s="8"/>
      <c r="OL1300" s="8"/>
      <c r="OM1300" s="8"/>
      <c r="ON1300" s="8"/>
      <c r="OO1300" s="8"/>
      <c r="OP1300" s="8"/>
      <c r="OQ1300" s="8"/>
      <c r="OR1300" s="8"/>
      <c r="OS1300" s="8"/>
      <c r="OT1300" s="8"/>
      <c r="OU1300" s="8"/>
      <c r="OV1300" s="8"/>
      <c r="OW1300" s="8"/>
      <c r="OX1300" s="8"/>
      <c r="OY1300" s="8"/>
      <c r="OZ1300" s="8"/>
      <c r="PA1300" s="8"/>
      <c r="PB1300" s="8"/>
      <c r="PC1300" s="8"/>
      <c r="PD1300" s="8"/>
      <c r="PE1300" s="8"/>
      <c r="PF1300" s="8"/>
      <c r="PG1300" s="8"/>
      <c r="PH1300" s="8"/>
      <c r="PI1300" s="8"/>
      <c r="PJ1300" s="8"/>
      <c r="PK1300" s="8"/>
      <c r="PL1300" s="8"/>
      <c r="PM1300" s="8"/>
      <c r="PN1300" s="8"/>
      <c r="PO1300" s="8"/>
      <c r="PP1300" s="8"/>
      <c r="PQ1300" s="8"/>
      <c r="PR1300" s="8"/>
      <c r="PS1300" s="8"/>
      <c r="PT1300" s="8"/>
      <c r="PU1300" s="8"/>
      <c r="PV1300" s="8"/>
      <c r="PW1300" s="8"/>
      <c r="PX1300" s="8"/>
      <c r="PY1300" s="8"/>
      <c r="PZ1300" s="8"/>
      <c r="QA1300" s="8"/>
      <c r="QB1300" s="8"/>
      <c r="QC1300" s="8"/>
      <c r="QD1300" s="8"/>
      <c r="QE1300" s="8"/>
      <c r="QF1300" s="8"/>
      <c r="QG1300" s="8"/>
      <c r="QH1300" s="8"/>
      <c r="QI1300" s="8"/>
      <c r="QJ1300" s="8"/>
      <c r="QK1300" s="8"/>
      <c r="QL1300" s="8"/>
      <c r="QM1300" s="8"/>
      <c r="QN1300" s="8"/>
      <c r="QO1300" s="8"/>
      <c r="QP1300" s="8"/>
      <c r="QQ1300" s="8"/>
      <c r="QR1300" s="8"/>
      <c r="QS1300" s="8"/>
      <c r="QT1300" s="8"/>
      <c r="QU1300" s="8"/>
      <c r="QV1300" s="8"/>
      <c r="QW1300" s="8"/>
      <c r="QX1300" s="8"/>
      <c r="QY1300" s="8"/>
      <c r="QZ1300" s="8"/>
      <c r="RA1300" s="8"/>
      <c r="RB1300" s="8"/>
      <c r="RC1300" s="8"/>
      <c r="RD1300" s="8"/>
      <c r="RE1300" s="8"/>
      <c r="RF1300" s="8"/>
      <c r="RG1300" s="8"/>
      <c r="RH1300" s="8"/>
      <c r="RI1300" s="8"/>
      <c r="RJ1300" s="8"/>
      <c r="RK1300" s="8"/>
      <c r="RL1300" s="8"/>
      <c r="RM1300" s="8"/>
      <c r="RN1300" s="8"/>
      <c r="RO1300" s="8"/>
      <c r="RP1300" s="8"/>
      <c r="RQ1300" s="8"/>
      <c r="RR1300" s="8"/>
      <c r="RS1300" s="8"/>
      <c r="RT1300" s="8"/>
      <c r="RU1300" s="8"/>
      <c r="RV1300" s="8"/>
      <c r="RW1300" s="8"/>
      <c r="RX1300" s="8"/>
      <c r="RY1300" s="8"/>
      <c r="RZ1300" s="8"/>
      <c r="SA1300" s="8"/>
      <c r="SB1300" s="8"/>
      <c r="SC1300" s="8"/>
      <c r="SD1300" s="8"/>
      <c r="SE1300" s="8"/>
      <c r="SF1300" s="8"/>
      <c r="SG1300" s="8"/>
      <c r="SH1300" s="8"/>
      <c r="SI1300" s="8"/>
      <c r="SJ1300" s="8"/>
      <c r="SK1300" s="8"/>
      <c r="SL1300" s="8"/>
      <c r="SM1300" s="8"/>
      <c r="SN1300" s="8"/>
      <c r="SO1300" s="8"/>
      <c r="SP1300" s="8"/>
      <c r="SQ1300" s="8"/>
      <c r="SR1300" s="8"/>
      <c r="SS1300" s="8"/>
      <c r="ST1300" s="8"/>
      <c r="SU1300" s="8"/>
      <c r="SV1300" s="8"/>
      <c r="SW1300" s="8"/>
      <c r="SX1300" s="8"/>
      <c r="SY1300" s="8"/>
      <c r="SZ1300" s="8"/>
      <c r="TA1300" s="8"/>
      <c r="TB1300" s="8"/>
      <c r="TC1300" s="8"/>
      <c r="TD1300" s="8"/>
      <c r="TE1300" s="8"/>
      <c r="TF1300" s="8"/>
      <c r="TG1300" s="8"/>
      <c r="TH1300" s="8"/>
      <c r="TI1300" s="8"/>
      <c r="TJ1300" s="8"/>
      <c r="TK1300" s="8"/>
      <c r="TL1300" s="8"/>
      <c r="TM1300" s="8"/>
      <c r="TN1300" s="8"/>
      <c r="TO1300" s="8"/>
      <c r="TP1300" s="8"/>
      <c r="TQ1300" s="8"/>
      <c r="TR1300" s="8"/>
      <c r="TS1300" s="8"/>
      <c r="TT1300" s="8"/>
      <c r="TU1300" s="8"/>
      <c r="TV1300" s="8"/>
      <c r="TW1300" s="8"/>
      <c r="TX1300" s="8"/>
      <c r="TY1300" s="8"/>
      <c r="TZ1300" s="8"/>
      <c r="UA1300" s="8"/>
      <c r="UB1300" s="8"/>
      <c r="UC1300" s="8"/>
      <c r="UD1300" s="8"/>
      <c r="UE1300" s="8"/>
      <c r="UF1300" s="8"/>
      <c r="UG1300" s="8"/>
      <c r="UH1300" s="8"/>
      <c r="UI1300" s="8"/>
      <c r="UJ1300" s="8"/>
      <c r="UK1300" s="8"/>
      <c r="UL1300" s="8"/>
      <c r="UM1300" s="8"/>
      <c r="UN1300" s="8"/>
      <c r="UO1300" s="8"/>
      <c r="UP1300" s="8"/>
      <c r="UQ1300" s="8"/>
      <c r="UR1300" s="8"/>
      <c r="US1300" s="8"/>
      <c r="UT1300" s="8"/>
      <c r="UU1300" s="8"/>
      <c r="UV1300" s="8"/>
      <c r="UW1300" s="8"/>
      <c r="UX1300" s="8"/>
      <c r="UY1300" s="8"/>
      <c r="UZ1300" s="8"/>
      <c r="VA1300" s="8"/>
      <c r="VB1300" s="8"/>
      <c r="VC1300" s="8"/>
      <c r="VD1300" s="8"/>
      <c r="VE1300" s="8"/>
      <c r="VF1300" s="8"/>
    </row>
    <row r="1301" spans="1:578" s="77" customFormat="1" ht="15">
      <c r="A1301" s="52"/>
      <c r="B1301" s="54"/>
      <c r="C1301" s="54"/>
      <c r="D1301" s="54"/>
      <c r="E1301" s="54"/>
      <c r="F1301" s="54"/>
      <c r="G1301" s="55"/>
      <c r="H1301" s="54"/>
      <c r="I1301" s="56"/>
      <c r="J1301" s="76"/>
      <c r="K1301" s="76"/>
      <c r="L1301" s="54"/>
      <c r="M1301" s="54"/>
      <c r="N1301" s="54"/>
      <c r="O1301" s="4"/>
      <c r="P1301" s="60"/>
      <c r="Q1301" s="54"/>
      <c r="R1301" s="54"/>
      <c r="S1301" s="57"/>
      <c r="T1301" s="57"/>
      <c r="U1301" s="57"/>
      <c r="V1301" s="57"/>
      <c r="W1301" s="57"/>
      <c r="X1301" s="57"/>
      <c r="Y1301" s="57"/>
      <c r="Z1301" s="57"/>
      <c r="AA1301" s="57"/>
      <c r="AB1301" s="62"/>
      <c r="AC1301" s="57"/>
      <c r="AD1301" s="57"/>
      <c r="AE1301" s="57"/>
      <c r="AF1301" s="57"/>
      <c r="AG1301" s="57"/>
      <c r="AH1301" s="57"/>
      <c r="AI1301" s="6"/>
      <c r="AJ1301" s="6"/>
      <c r="AK1301" s="6"/>
      <c r="AL1301" s="6"/>
      <c r="AM1301" s="6"/>
      <c r="AN1301" s="6"/>
      <c r="AO1301" s="6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  <c r="IW1301" s="8"/>
      <c r="IX1301" s="8"/>
      <c r="IY1301" s="8"/>
      <c r="IZ1301" s="8"/>
      <c r="JA1301" s="8"/>
      <c r="JB1301" s="8"/>
      <c r="JC1301" s="8"/>
      <c r="JD1301" s="8"/>
      <c r="JE1301" s="8"/>
      <c r="JF1301" s="8"/>
      <c r="JG1301" s="8"/>
      <c r="JH1301" s="8"/>
      <c r="JI1301" s="8"/>
      <c r="JJ1301" s="8"/>
      <c r="JK1301" s="8"/>
      <c r="JL1301" s="8"/>
      <c r="JM1301" s="8"/>
      <c r="JN1301" s="8"/>
      <c r="JO1301" s="8"/>
      <c r="JP1301" s="8"/>
      <c r="JQ1301" s="8"/>
      <c r="JR1301" s="8"/>
      <c r="JS1301" s="8"/>
      <c r="JT1301" s="8"/>
      <c r="JU1301" s="8"/>
      <c r="JV1301" s="8"/>
      <c r="JW1301" s="8"/>
      <c r="JX1301" s="8"/>
      <c r="JY1301" s="8"/>
      <c r="JZ1301" s="8"/>
      <c r="KA1301" s="8"/>
      <c r="KB1301" s="8"/>
      <c r="KC1301" s="8"/>
      <c r="KD1301" s="8"/>
      <c r="KE1301" s="8"/>
      <c r="KF1301" s="8"/>
      <c r="KG1301" s="8"/>
      <c r="KH1301" s="8"/>
      <c r="KI1301" s="8"/>
      <c r="KJ1301" s="8"/>
      <c r="KK1301" s="8"/>
      <c r="KL1301" s="8"/>
      <c r="KM1301" s="8"/>
      <c r="KN1301" s="8"/>
      <c r="KO1301" s="8"/>
      <c r="KP1301" s="8"/>
      <c r="KQ1301" s="8"/>
      <c r="KR1301" s="8"/>
      <c r="KS1301" s="8"/>
      <c r="KT1301" s="8"/>
      <c r="KU1301" s="8"/>
      <c r="KV1301" s="8"/>
      <c r="KW1301" s="8"/>
      <c r="KX1301" s="8"/>
      <c r="KY1301" s="8"/>
      <c r="KZ1301" s="8"/>
      <c r="LA1301" s="8"/>
      <c r="LB1301" s="8"/>
      <c r="LC1301" s="8"/>
      <c r="LD1301" s="8"/>
      <c r="LE1301" s="8"/>
      <c r="LF1301" s="8"/>
      <c r="LG1301" s="8"/>
      <c r="LH1301" s="8"/>
      <c r="LI1301" s="8"/>
      <c r="LJ1301" s="8"/>
      <c r="LK1301" s="8"/>
      <c r="LL1301" s="8"/>
      <c r="LM1301" s="8"/>
      <c r="LN1301" s="8"/>
      <c r="LO1301" s="8"/>
      <c r="LP1301" s="8"/>
      <c r="LQ1301" s="8"/>
      <c r="LR1301" s="8"/>
      <c r="LS1301" s="8"/>
      <c r="LT1301" s="8"/>
      <c r="LU1301" s="8"/>
      <c r="LV1301" s="8"/>
      <c r="LW1301" s="8"/>
      <c r="LX1301" s="8"/>
      <c r="LY1301" s="8"/>
      <c r="LZ1301" s="8"/>
      <c r="MA1301" s="8"/>
      <c r="MB1301" s="8"/>
      <c r="MC1301" s="8"/>
      <c r="MD1301" s="8"/>
      <c r="ME1301" s="8"/>
      <c r="MF1301" s="8"/>
      <c r="MG1301" s="8"/>
      <c r="MH1301" s="8"/>
      <c r="MI1301" s="8"/>
      <c r="MJ1301" s="8"/>
      <c r="MK1301" s="8"/>
      <c r="ML1301" s="8"/>
      <c r="MM1301" s="8"/>
      <c r="MN1301" s="8"/>
      <c r="MO1301" s="8"/>
      <c r="MP1301" s="8"/>
      <c r="MQ1301" s="8"/>
      <c r="MR1301" s="8"/>
      <c r="MS1301" s="8"/>
      <c r="MT1301" s="8"/>
      <c r="MU1301" s="8"/>
      <c r="MV1301" s="8"/>
      <c r="MW1301" s="8"/>
      <c r="MX1301" s="8"/>
      <c r="MY1301" s="8"/>
      <c r="MZ1301" s="8"/>
      <c r="NA1301" s="8"/>
      <c r="NB1301" s="8"/>
      <c r="NC1301" s="8"/>
      <c r="ND1301" s="8"/>
      <c r="NE1301" s="8"/>
      <c r="NF1301" s="8"/>
      <c r="NG1301" s="8"/>
      <c r="NH1301" s="8"/>
      <c r="NI1301" s="8"/>
      <c r="NJ1301" s="8"/>
      <c r="NK1301" s="8"/>
      <c r="NL1301" s="8"/>
      <c r="NM1301" s="8"/>
      <c r="NN1301" s="8"/>
      <c r="NO1301" s="8"/>
      <c r="NP1301" s="8"/>
      <c r="NQ1301" s="8"/>
      <c r="NR1301" s="8"/>
      <c r="NS1301" s="8"/>
      <c r="NT1301" s="8"/>
      <c r="NU1301" s="8"/>
      <c r="NV1301" s="8"/>
      <c r="NW1301" s="8"/>
      <c r="NX1301" s="8"/>
      <c r="NY1301" s="8"/>
      <c r="NZ1301" s="8"/>
      <c r="OA1301" s="8"/>
      <c r="OB1301" s="8"/>
      <c r="OC1301" s="8"/>
      <c r="OD1301" s="8"/>
      <c r="OE1301" s="8"/>
      <c r="OF1301" s="8"/>
      <c r="OG1301" s="8"/>
      <c r="OH1301" s="8"/>
      <c r="OI1301" s="8"/>
      <c r="OJ1301" s="8"/>
      <c r="OK1301" s="8"/>
      <c r="OL1301" s="8"/>
      <c r="OM1301" s="8"/>
      <c r="ON1301" s="8"/>
      <c r="OO1301" s="8"/>
      <c r="OP1301" s="8"/>
      <c r="OQ1301" s="8"/>
      <c r="OR1301" s="8"/>
      <c r="OS1301" s="8"/>
      <c r="OT1301" s="8"/>
      <c r="OU1301" s="8"/>
      <c r="OV1301" s="8"/>
      <c r="OW1301" s="8"/>
      <c r="OX1301" s="8"/>
      <c r="OY1301" s="8"/>
      <c r="OZ1301" s="8"/>
      <c r="PA1301" s="8"/>
      <c r="PB1301" s="8"/>
      <c r="PC1301" s="8"/>
      <c r="PD1301" s="8"/>
      <c r="PE1301" s="8"/>
      <c r="PF1301" s="8"/>
      <c r="PG1301" s="8"/>
      <c r="PH1301" s="8"/>
      <c r="PI1301" s="8"/>
      <c r="PJ1301" s="8"/>
      <c r="PK1301" s="8"/>
      <c r="PL1301" s="8"/>
      <c r="PM1301" s="8"/>
      <c r="PN1301" s="8"/>
      <c r="PO1301" s="8"/>
      <c r="PP1301" s="8"/>
      <c r="PQ1301" s="8"/>
      <c r="PR1301" s="8"/>
      <c r="PS1301" s="8"/>
      <c r="PT1301" s="8"/>
      <c r="PU1301" s="8"/>
      <c r="PV1301" s="8"/>
      <c r="PW1301" s="8"/>
      <c r="PX1301" s="8"/>
      <c r="PY1301" s="8"/>
      <c r="PZ1301" s="8"/>
      <c r="QA1301" s="8"/>
      <c r="QB1301" s="8"/>
      <c r="QC1301" s="8"/>
      <c r="QD1301" s="8"/>
      <c r="QE1301" s="8"/>
      <c r="QF1301" s="8"/>
      <c r="QG1301" s="8"/>
      <c r="QH1301" s="8"/>
      <c r="QI1301" s="8"/>
      <c r="QJ1301" s="8"/>
      <c r="QK1301" s="8"/>
      <c r="QL1301" s="8"/>
      <c r="QM1301" s="8"/>
      <c r="QN1301" s="8"/>
      <c r="QO1301" s="8"/>
      <c r="QP1301" s="8"/>
      <c r="QQ1301" s="8"/>
      <c r="QR1301" s="8"/>
      <c r="QS1301" s="8"/>
      <c r="QT1301" s="8"/>
      <c r="QU1301" s="8"/>
      <c r="QV1301" s="8"/>
      <c r="QW1301" s="8"/>
      <c r="QX1301" s="8"/>
      <c r="QY1301" s="8"/>
      <c r="QZ1301" s="8"/>
      <c r="RA1301" s="8"/>
      <c r="RB1301" s="8"/>
      <c r="RC1301" s="8"/>
      <c r="RD1301" s="8"/>
      <c r="RE1301" s="8"/>
      <c r="RF1301" s="8"/>
      <c r="RG1301" s="8"/>
      <c r="RH1301" s="8"/>
      <c r="RI1301" s="8"/>
      <c r="RJ1301" s="8"/>
      <c r="RK1301" s="8"/>
      <c r="RL1301" s="8"/>
      <c r="RM1301" s="8"/>
      <c r="RN1301" s="8"/>
      <c r="RO1301" s="8"/>
      <c r="RP1301" s="8"/>
      <c r="RQ1301" s="8"/>
      <c r="RR1301" s="8"/>
      <c r="RS1301" s="8"/>
      <c r="RT1301" s="8"/>
      <c r="RU1301" s="8"/>
      <c r="RV1301" s="8"/>
      <c r="RW1301" s="8"/>
      <c r="RX1301" s="8"/>
      <c r="RY1301" s="8"/>
      <c r="RZ1301" s="8"/>
      <c r="SA1301" s="8"/>
      <c r="SB1301" s="8"/>
      <c r="SC1301" s="8"/>
      <c r="SD1301" s="8"/>
      <c r="SE1301" s="8"/>
      <c r="SF1301" s="8"/>
      <c r="SG1301" s="8"/>
      <c r="SH1301" s="8"/>
      <c r="SI1301" s="8"/>
      <c r="SJ1301" s="8"/>
      <c r="SK1301" s="8"/>
      <c r="SL1301" s="8"/>
      <c r="SM1301" s="8"/>
      <c r="SN1301" s="8"/>
      <c r="SO1301" s="8"/>
      <c r="SP1301" s="8"/>
      <c r="SQ1301" s="8"/>
      <c r="SR1301" s="8"/>
      <c r="SS1301" s="8"/>
      <c r="ST1301" s="8"/>
      <c r="SU1301" s="8"/>
      <c r="SV1301" s="8"/>
      <c r="SW1301" s="8"/>
      <c r="SX1301" s="8"/>
      <c r="SY1301" s="8"/>
      <c r="SZ1301" s="8"/>
      <c r="TA1301" s="8"/>
      <c r="TB1301" s="8"/>
      <c r="TC1301" s="8"/>
      <c r="TD1301" s="8"/>
      <c r="TE1301" s="8"/>
      <c r="TF1301" s="8"/>
      <c r="TG1301" s="8"/>
      <c r="TH1301" s="8"/>
      <c r="TI1301" s="8"/>
      <c r="TJ1301" s="8"/>
      <c r="TK1301" s="8"/>
      <c r="TL1301" s="8"/>
      <c r="TM1301" s="8"/>
      <c r="TN1301" s="8"/>
      <c r="TO1301" s="8"/>
      <c r="TP1301" s="8"/>
      <c r="TQ1301" s="8"/>
      <c r="TR1301" s="8"/>
      <c r="TS1301" s="8"/>
      <c r="TT1301" s="8"/>
      <c r="TU1301" s="8"/>
      <c r="TV1301" s="8"/>
      <c r="TW1301" s="8"/>
      <c r="TX1301" s="8"/>
      <c r="TY1301" s="8"/>
      <c r="TZ1301" s="8"/>
      <c r="UA1301" s="8"/>
      <c r="UB1301" s="8"/>
      <c r="UC1301" s="8"/>
      <c r="UD1301" s="8"/>
      <c r="UE1301" s="8"/>
      <c r="UF1301" s="8"/>
      <c r="UG1301" s="8"/>
      <c r="UH1301" s="8"/>
      <c r="UI1301" s="8"/>
      <c r="UJ1301" s="8"/>
      <c r="UK1301" s="8"/>
      <c r="UL1301" s="8"/>
      <c r="UM1301" s="8"/>
      <c r="UN1301" s="8"/>
      <c r="UO1301" s="8"/>
      <c r="UP1301" s="8"/>
      <c r="UQ1301" s="8"/>
      <c r="UR1301" s="8"/>
      <c r="US1301" s="8"/>
      <c r="UT1301" s="8"/>
      <c r="UU1301" s="8"/>
      <c r="UV1301" s="8"/>
      <c r="UW1301" s="8"/>
      <c r="UX1301" s="8"/>
      <c r="UY1301" s="8"/>
      <c r="UZ1301" s="8"/>
      <c r="VA1301" s="8"/>
      <c r="VB1301" s="8"/>
      <c r="VC1301" s="8"/>
      <c r="VD1301" s="8"/>
      <c r="VE1301" s="8"/>
      <c r="VF1301" s="8"/>
    </row>
    <row r="1302" spans="1:578" s="77" customFormat="1" ht="15">
      <c r="A1302" s="52"/>
      <c r="B1302" s="54"/>
      <c r="C1302" s="54"/>
      <c r="D1302" s="54"/>
      <c r="E1302" s="54"/>
      <c r="F1302" s="54"/>
      <c r="G1302" s="55"/>
      <c r="H1302" s="54"/>
      <c r="I1302" s="56"/>
      <c r="J1302" s="76"/>
      <c r="K1302" s="76"/>
      <c r="L1302" s="54"/>
      <c r="M1302" s="54"/>
      <c r="N1302" s="54"/>
      <c r="O1302" s="4"/>
      <c r="P1302" s="60"/>
      <c r="Q1302" s="54"/>
      <c r="R1302" s="54"/>
      <c r="S1302" s="57"/>
      <c r="T1302" s="57"/>
      <c r="U1302" s="57"/>
      <c r="V1302" s="57"/>
      <c r="W1302" s="57"/>
      <c r="X1302" s="57"/>
      <c r="Y1302" s="57"/>
      <c r="Z1302" s="57"/>
      <c r="AA1302" s="57"/>
      <c r="AB1302" s="62"/>
      <c r="AC1302" s="57"/>
      <c r="AD1302" s="57"/>
      <c r="AE1302" s="57"/>
      <c r="AF1302" s="57"/>
      <c r="AG1302" s="57"/>
      <c r="AH1302" s="57"/>
      <c r="AI1302" s="6"/>
      <c r="AJ1302" s="6"/>
      <c r="AK1302" s="6"/>
      <c r="AL1302" s="6"/>
      <c r="AM1302" s="6"/>
      <c r="AN1302" s="6"/>
      <c r="AO1302" s="6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  <c r="IW1302" s="8"/>
      <c r="IX1302" s="8"/>
      <c r="IY1302" s="8"/>
      <c r="IZ1302" s="8"/>
      <c r="JA1302" s="8"/>
      <c r="JB1302" s="8"/>
      <c r="JC1302" s="8"/>
      <c r="JD1302" s="8"/>
      <c r="JE1302" s="8"/>
      <c r="JF1302" s="8"/>
      <c r="JG1302" s="8"/>
      <c r="JH1302" s="8"/>
      <c r="JI1302" s="8"/>
      <c r="JJ1302" s="8"/>
      <c r="JK1302" s="8"/>
      <c r="JL1302" s="8"/>
      <c r="JM1302" s="8"/>
      <c r="JN1302" s="8"/>
      <c r="JO1302" s="8"/>
      <c r="JP1302" s="8"/>
      <c r="JQ1302" s="8"/>
      <c r="JR1302" s="8"/>
      <c r="JS1302" s="8"/>
      <c r="JT1302" s="8"/>
      <c r="JU1302" s="8"/>
      <c r="JV1302" s="8"/>
      <c r="JW1302" s="8"/>
      <c r="JX1302" s="8"/>
      <c r="JY1302" s="8"/>
      <c r="JZ1302" s="8"/>
      <c r="KA1302" s="8"/>
      <c r="KB1302" s="8"/>
      <c r="KC1302" s="8"/>
      <c r="KD1302" s="8"/>
      <c r="KE1302" s="8"/>
      <c r="KF1302" s="8"/>
      <c r="KG1302" s="8"/>
      <c r="KH1302" s="8"/>
      <c r="KI1302" s="8"/>
      <c r="KJ1302" s="8"/>
      <c r="KK1302" s="8"/>
      <c r="KL1302" s="8"/>
      <c r="KM1302" s="8"/>
      <c r="KN1302" s="8"/>
      <c r="KO1302" s="8"/>
      <c r="KP1302" s="8"/>
      <c r="KQ1302" s="8"/>
      <c r="KR1302" s="8"/>
      <c r="KS1302" s="8"/>
      <c r="KT1302" s="8"/>
      <c r="KU1302" s="8"/>
      <c r="KV1302" s="8"/>
      <c r="KW1302" s="8"/>
      <c r="KX1302" s="8"/>
      <c r="KY1302" s="8"/>
      <c r="KZ1302" s="8"/>
      <c r="LA1302" s="8"/>
      <c r="LB1302" s="8"/>
      <c r="LC1302" s="8"/>
      <c r="LD1302" s="8"/>
      <c r="LE1302" s="8"/>
      <c r="LF1302" s="8"/>
      <c r="LG1302" s="8"/>
      <c r="LH1302" s="8"/>
      <c r="LI1302" s="8"/>
      <c r="LJ1302" s="8"/>
      <c r="LK1302" s="8"/>
      <c r="LL1302" s="8"/>
      <c r="LM1302" s="8"/>
      <c r="LN1302" s="8"/>
      <c r="LO1302" s="8"/>
      <c r="LP1302" s="8"/>
      <c r="LQ1302" s="8"/>
      <c r="LR1302" s="8"/>
      <c r="LS1302" s="8"/>
      <c r="LT1302" s="8"/>
      <c r="LU1302" s="8"/>
      <c r="LV1302" s="8"/>
      <c r="LW1302" s="8"/>
      <c r="LX1302" s="8"/>
      <c r="LY1302" s="8"/>
      <c r="LZ1302" s="8"/>
      <c r="MA1302" s="8"/>
      <c r="MB1302" s="8"/>
      <c r="MC1302" s="8"/>
      <c r="MD1302" s="8"/>
      <c r="ME1302" s="8"/>
      <c r="MF1302" s="8"/>
      <c r="MG1302" s="8"/>
      <c r="MH1302" s="8"/>
      <c r="MI1302" s="8"/>
      <c r="MJ1302" s="8"/>
      <c r="MK1302" s="8"/>
      <c r="ML1302" s="8"/>
      <c r="MM1302" s="8"/>
      <c r="MN1302" s="8"/>
      <c r="MO1302" s="8"/>
      <c r="MP1302" s="8"/>
      <c r="MQ1302" s="8"/>
      <c r="MR1302" s="8"/>
      <c r="MS1302" s="8"/>
      <c r="MT1302" s="8"/>
      <c r="MU1302" s="8"/>
      <c r="MV1302" s="8"/>
      <c r="MW1302" s="8"/>
      <c r="MX1302" s="8"/>
      <c r="MY1302" s="8"/>
      <c r="MZ1302" s="8"/>
      <c r="NA1302" s="8"/>
      <c r="NB1302" s="8"/>
      <c r="NC1302" s="8"/>
      <c r="ND1302" s="8"/>
      <c r="NE1302" s="8"/>
      <c r="NF1302" s="8"/>
      <c r="NG1302" s="8"/>
      <c r="NH1302" s="8"/>
      <c r="NI1302" s="8"/>
      <c r="NJ1302" s="8"/>
      <c r="NK1302" s="8"/>
      <c r="NL1302" s="8"/>
      <c r="NM1302" s="8"/>
      <c r="NN1302" s="8"/>
      <c r="NO1302" s="8"/>
      <c r="NP1302" s="8"/>
      <c r="NQ1302" s="8"/>
      <c r="NR1302" s="8"/>
      <c r="NS1302" s="8"/>
      <c r="NT1302" s="8"/>
      <c r="NU1302" s="8"/>
      <c r="NV1302" s="8"/>
      <c r="NW1302" s="8"/>
      <c r="NX1302" s="8"/>
      <c r="NY1302" s="8"/>
      <c r="NZ1302" s="8"/>
      <c r="OA1302" s="8"/>
      <c r="OB1302" s="8"/>
      <c r="OC1302" s="8"/>
      <c r="OD1302" s="8"/>
      <c r="OE1302" s="8"/>
      <c r="OF1302" s="8"/>
      <c r="OG1302" s="8"/>
      <c r="OH1302" s="8"/>
      <c r="OI1302" s="8"/>
      <c r="OJ1302" s="8"/>
      <c r="OK1302" s="8"/>
      <c r="OL1302" s="8"/>
      <c r="OM1302" s="8"/>
      <c r="ON1302" s="8"/>
      <c r="OO1302" s="8"/>
      <c r="OP1302" s="8"/>
      <c r="OQ1302" s="8"/>
      <c r="OR1302" s="8"/>
      <c r="OS1302" s="8"/>
      <c r="OT1302" s="8"/>
      <c r="OU1302" s="8"/>
      <c r="OV1302" s="8"/>
      <c r="OW1302" s="8"/>
      <c r="OX1302" s="8"/>
      <c r="OY1302" s="8"/>
      <c r="OZ1302" s="8"/>
      <c r="PA1302" s="8"/>
      <c r="PB1302" s="8"/>
      <c r="PC1302" s="8"/>
      <c r="PD1302" s="8"/>
      <c r="PE1302" s="8"/>
      <c r="PF1302" s="8"/>
      <c r="PG1302" s="8"/>
      <c r="PH1302" s="8"/>
      <c r="PI1302" s="8"/>
      <c r="PJ1302" s="8"/>
      <c r="PK1302" s="8"/>
      <c r="PL1302" s="8"/>
      <c r="PM1302" s="8"/>
      <c r="PN1302" s="8"/>
      <c r="PO1302" s="8"/>
      <c r="PP1302" s="8"/>
      <c r="PQ1302" s="8"/>
      <c r="PR1302" s="8"/>
      <c r="PS1302" s="8"/>
      <c r="PT1302" s="8"/>
      <c r="PU1302" s="8"/>
      <c r="PV1302" s="8"/>
      <c r="PW1302" s="8"/>
      <c r="PX1302" s="8"/>
      <c r="PY1302" s="8"/>
      <c r="PZ1302" s="8"/>
      <c r="QA1302" s="8"/>
      <c r="QB1302" s="8"/>
      <c r="QC1302" s="8"/>
      <c r="QD1302" s="8"/>
      <c r="QE1302" s="8"/>
      <c r="QF1302" s="8"/>
      <c r="QG1302" s="8"/>
      <c r="QH1302" s="8"/>
      <c r="QI1302" s="8"/>
      <c r="QJ1302" s="8"/>
      <c r="QK1302" s="8"/>
      <c r="QL1302" s="8"/>
      <c r="QM1302" s="8"/>
      <c r="QN1302" s="8"/>
      <c r="QO1302" s="8"/>
      <c r="QP1302" s="8"/>
      <c r="QQ1302" s="8"/>
      <c r="QR1302" s="8"/>
      <c r="QS1302" s="8"/>
      <c r="QT1302" s="8"/>
      <c r="QU1302" s="8"/>
      <c r="QV1302" s="8"/>
      <c r="QW1302" s="8"/>
      <c r="QX1302" s="8"/>
      <c r="QY1302" s="8"/>
      <c r="QZ1302" s="8"/>
      <c r="RA1302" s="8"/>
      <c r="RB1302" s="8"/>
      <c r="RC1302" s="8"/>
      <c r="RD1302" s="8"/>
      <c r="RE1302" s="8"/>
      <c r="RF1302" s="8"/>
      <c r="RG1302" s="8"/>
      <c r="RH1302" s="8"/>
      <c r="RI1302" s="8"/>
      <c r="RJ1302" s="8"/>
      <c r="RK1302" s="8"/>
      <c r="RL1302" s="8"/>
      <c r="RM1302" s="8"/>
      <c r="RN1302" s="8"/>
      <c r="RO1302" s="8"/>
      <c r="RP1302" s="8"/>
      <c r="RQ1302" s="8"/>
      <c r="RR1302" s="8"/>
      <c r="RS1302" s="8"/>
      <c r="RT1302" s="8"/>
      <c r="RU1302" s="8"/>
      <c r="RV1302" s="8"/>
      <c r="RW1302" s="8"/>
      <c r="RX1302" s="8"/>
      <c r="RY1302" s="8"/>
      <c r="RZ1302" s="8"/>
      <c r="SA1302" s="8"/>
      <c r="SB1302" s="8"/>
      <c r="SC1302" s="8"/>
      <c r="SD1302" s="8"/>
      <c r="SE1302" s="8"/>
      <c r="SF1302" s="8"/>
      <c r="SG1302" s="8"/>
      <c r="SH1302" s="8"/>
      <c r="SI1302" s="8"/>
      <c r="SJ1302" s="8"/>
      <c r="SK1302" s="8"/>
      <c r="SL1302" s="8"/>
      <c r="SM1302" s="8"/>
      <c r="SN1302" s="8"/>
      <c r="SO1302" s="8"/>
      <c r="SP1302" s="8"/>
      <c r="SQ1302" s="8"/>
      <c r="SR1302" s="8"/>
      <c r="SS1302" s="8"/>
      <c r="ST1302" s="8"/>
      <c r="SU1302" s="8"/>
      <c r="SV1302" s="8"/>
      <c r="SW1302" s="8"/>
      <c r="SX1302" s="8"/>
      <c r="SY1302" s="8"/>
      <c r="SZ1302" s="8"/>
      <c r="TA1302" s="8"/>
      <c r="TB1302" s="8"/>
      <c r="TC1302" s="8"/>
      <c r="TD1302" s="8"/>
      <c r="TE1302" s="8"/>
      <c r="TF1302" s="8"/>
      <c r="TG1302" s="8"/>
      <c r="TH1302" s="8"/>
      <c r="TI1302" s="8"/>
      <c r="TJ1302" s="8"/>
      <c r="TK1302" s="8"/>
      <c r="TL1302" s="8"/>
      <c r="TM1302" s="8"/>
      <c r="TN1302" s="8"/>
      <c r="TO1302" s="8"/>
      <c r="TP1302" s="8"/>
      <c r="TQ1302" s="8"/>
      <c r="TR1302" s="8"/>
      <c r="TS1302" s="8"/>
      <c r="TT1302" s="8"/>
      <c r="TU1302" s="8"/>
      <c r="TV1302" s="8"/>
      <c r="TW1302" s="8"/>
      <c r="TX1302" s="8"/>
      <c r="TY1302" s="8"/>
      <c r="TZ1302" s="8"/>
      <c r="UA1302" s="8"/>
      <c r="UB1302" s="8"/>
      <c r="UC1302" s="8"/>
      <c r="UD1302" s="8"/>
      <c r="UE1302" s="8"/>
      <c r="UF1302" s="8"/>
      <c r="UG1302" s="8"/>
      <c r="UH1302" s="8"/>
      <c r="UI1302" s="8"/>
      <c r="UJ1302" s="8"/>
      <c r="UK1302" s="8"/>
      <c r="UL1302" s="8"/>
      <c r="UM1302" s="8"/>
      <c r="UN1302" s="8"/>
      <c r="UO1302" s="8"/>
      <c r="UP1302" s="8"/>
      <c r="UQ1302" s="8"/>
      <c r="UR1302" s="8"/>
      <c r="US1302" s="8"/>
      <c r="UT1302" s="8"/>
      <c r="UU1302" s="8"/>
      <c r="UV1302" s="8"/>
      <c r="UW1302" s="8"/>
      <c r="UX1302" s="8"/>
      <c r="UY1302" s="8"/>
      <c r="UZ1302" s="8"/>
      <c r="VA1302" s="8"/>
      <c r="VB1302" s="8"/>
      <c r="VC1302" s="8"/>
      <c r="VD1302" s="8"/>
      <c r="VE1302" s="8"/>
      <c r="VF1302" s="8"/>
    </row>
    <row r="1303" spans="1:578" s="77" customFormat="1" ht="15">
      <c r="A1303" s="52"/>
      <c r="B1303" s="54"/>
      <c r="C1303" s="54"/>
      <c r="D1303" s="54"/>
      <c r="E1303" s="54"/>
      <c r="F1303" s="54"/>
      <c r="G1303" s="55"/>
      <c r="H1303" s="54"/>
      <c r="I1303" s="56"/>
      <c r="J1303" s="76"/>
      <c r="K1303" s="76"/>
      <c r="L1303" s="54"/>
      <c r="M1303" s="54"/>
      <c r="N1303" s="54"/>
      <c r="O1303" s="4"/>
      <c r="P1303" s="60"/>
      <c r="Q1303" s="54"/>
      <c r="R1303" s="54"/>
      <c r="S1303" s="57"/>
      <c r="T1303" s="57"/>
      <c r="U1303" s="57"/>
      <c r="V1303" s="57"/>
      <c r="W1303" s="57"/>
      <c r="X1303" s="57"/>
      <c r="Y1303" s="57"/>
      <c r="Z1303" s="57"/>
      <c r="AA1303" s="57"/>
      <c r="AB1303" s="62"/>
      <c r="AC1303" s="57"/>
      <c r="AD1303" s="57"/>
      <c r="AE1303" s="57"/>
      <c r="AF1303" s="57"/>
      <c r="AG1303" s="57"/>
      <c r="AH1303" s="57"/>
      <c r="AI1303" s="6"/>
      <c r="AJ1303" s="6"/>
      <c r="AK1303" s="6"/>
      <c r="AL1303" s="6"/>
      <c r="AM1303" s="6"/>
      <c r="AN1303" s="6"/>
      <c r="AO1303" s="6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  <c r="IW1303" s="8"/>
      <c r="IX1303" s="8"/>
      <c r="IY1303" s="8"/>
      <c r="IZ1303" s="8"/>
      <c r="JA1303" s="8"/>
      <c r="JB1303" s="8"/>
      <c r="JC1303" s="8"/>
      <c r="JD1303" s="8"/>
      <c r="JE1303" s="8"/>
      <c r="JF1303" s="8"/>
      <c r="JG1303" s="8"/>
      <c r="JH1303" s="8"/>
      <c r="JI1303" s="8"/>
      <c r="JJ1303" s="8"/>
      <c r="JK1303" s="8"/>
      <c r="JL1303" s="8"/>
      <c r="JM1303" s="8"/>
      <c r="JN1303" s="8"/>
      <c r="JO1303" s="8"/>
      <c r="JP1303" s="8"/>
      <c r="JQ1303" s="8"/>
      <c r="JR1303" s="8"/>
      <c r="JS1303" s="8"/>
      <c r="JT1303" s="8"/>
      <c r="JU1303" s="8"/>
      <c r="JV1303" s="8"/>
      <c r="JW1303" s="8"/>
      <c r="JX1303" s="8"/>
      <c r="JY1303" s="8"/>
      <c r="JZ1303" s="8"/>
      <c r="KA1303" s="8"/>
      <c r="KB1303" s="8"/>
      <c r="KC1303" s="8"/>
      <c r="KD1303" s="8"/>
      <c r="KE1303" s="8"/>
      <c r="KF1303" s="8"/>
      <c r="KG1303" s="8"/>
      <c r="KH1303" s="8"/>
      <c r="KI1303" s="8"/>
      <c r="KJ1303" s="8"/>
      <c r="KK1303" s="8"/>
      <c r="KL1303" s="8"/>
      <c r="KM1303" s="8"/>
      <c r="KN1303" s="8"/>
      <c r="KO1303" s="8"/>
      <c r="KP1303" s="8"/>
      <c r="KQ1303" s="8"/>
      <c r="KR1303" s="8"/>
      <c r="KS1303" s="8"/>
      <c r="KT1303" s="8"/>
      <c r="KU1303" s="8"/>
      <c r="KV1303" s="8"/>
      <c r="KW1303" s="8"/>
      <c r="KX1303" s="8"/>
      <c r="KY1303" s="8"/>
      <c r="KZ1303" s="8"/>
      <c r="LA1303" s="8"/>
      <c r="LB1303" s="8"/>
      <c r="LC1303" s="8"/>
      <c r="LD1303" s="8"/>
      <c r="LE1303" s="8"/>
      <c r="LF1303" s="8"/>
      <c r="LG1303" s="8"/>
      <c r="LH1303" s="8"/>
      <c r="LI1303" s="8"/>
      <c r="LJ1303" s="8"/>
      <c r="LK1303" s="8"/>
      <c r="LL1303" s="8"/>
      <c r="LM1303" s="8"/>
      <c r="LN1303" s="8"/>
      <c r="LO1303" s="8"/>
      <c r="LP1303" s="8"/>
      <c r="LQ1303" s="8"/>
      <c r="LR1303" s="8"/>
      <c r="LS1303" s="8"/>
      <c r="LT1303" s="8"/>
      <c r="LU1303" s="8"/>
      <c r="LV1303" s="8"/>
      <c r="LW1303" s="8"/>
      <c r="LX1303" s="8"/>
      <c r="LY1303" s="8"/>
      <c r="LZ1303" s="8"/>
      <c r="MA1303" s="8"/>
      <c r="MB1303" s="8"/>
      <c r="MC1303" s="8"/>
      <c r="MD1303" s="8"/>
      <c r="ME1303" s="8"/>
      <c r="MF1303" s="8"/>
      <c r="MG1303" s="8"/>
      <c r="MH1303" s="8"/>
      <c r="MI1303" s="8"/>
      <c r="MJ1303" s="8"/>
      <c r="MK1303" s="8"/>
      <c r="ML1303" s="8"/>
      <c r="MM1303" s="8"/>
      <c r="MN1303" s="8"/>
      <c r="MO1303" s="8"/>
      <c r="MP1303" s="8"/>
      <c r="MQ1303" s="8"/>
      <c r="MR1303" s="8"/>
      <c r="MS1303" s="8"/>
      <c r="MT1303" s="8"/>
      <c r="MU1303" s="8"/>
      <c r="MV1303" s="8"/>
      <c r="MW1303" s="8"/>
      <c r="MX1303" s="8"/>
      <c r="MY1303" s="8"/>
      <c r="MZ1303" s="8"/>
      <c r="NA1303" s="8"/>
      <c r="NB1303" s="8"/>
      <c r="NC1303" s="8"/>
      <c r="ND1303" s="8"/>
      <c r="NE1303" s="8"/>
      <c r="NF1303" s="8"/>
      <c r="NG1303" s="8"/>
      <c r="NH1303" s="8"/>
      <c r="NI1303" s="8"/>
      <c r="NJ1303" s="8"/>
      <c r="NK1303" s="8"/>
      <c r="NL1303" s="8"/>
      <c r="NM1303" s="8"/>
      <c r="NN1303" s="8"/>
      <c r="NO1303" s="8"/>
      <c r="NP1303" s="8"/>
      <c r="NQ1303" s="8"/>
      <c r="NR1303" s="8"/>
      <c r="NS1303" s="8"/>
      <c r="NT1303" s="8"/>
      <c r="NU1303" s="8"/>
      <c r="NV1303" s="8"/>
      <c r="NW1303" s="8"/>
      <c r="NX1303" s="8"/>
      <c r="NY1303" s="8"/>
      <c r="NZ1303" s="8"/>
      <c r="OA1303" s="8"/>
      <c r="OB1303" s="8"/>
      <c r="OC1303" s="8"/>
      <c r="OD1303" s="8"/>
      <c r="OE1303" s="8"/>
      <c r="OF1303" s="8"/>
      <c r="OG1303" s="8"/>
      <c r="OH1303" s="8"/>
      <c r="OI1303" s="8"/>
      <c r="OJ1303" s="8"/>
      <c r="OK1303" s="8"/>
      <c r="OL1303" s="8"/>
      <c r="OM1303" s="8"/>
      <c r="ON1303" s="8"/>
      <c r="OO1303" s="8"/>
      <c r="OP1303" s="8"/>
      <c r="OQ1303" s="8"/>
      <c r="OR1303" s="8"/>
      <c r="OS1303" s="8"/>
      <c r="OT1303" s="8"/>
      <c r="OU1303" s="8"/>
      <c r="OV1303" s="8"/>
      <c r="OW1303" s="8"/>
      <c r="OX1303" s="8"/>
      <c r="OY1303" s="8"/>
      <c r="OZ1303" s="8"/>
      <c r="PA1303" s="8"/>
      <c r="PB1303" s="8"/>
      <c r="PC1303" s="8"/>
      <c r="PD1303" s="8"/>
      <c r="PE1303" s="8"/>
      <c r="PF1303" s="8"/>
      <c r="PG1303" s="8"/>
      <c r="PH1303" s="8"/>
      <c r="PI1303" s="8"/>
      <c r="PJ1303" s="8"/>
      <c r="PK1303" s="8"/>
      <c r="PL1303" s="8"/>
      <c r="PM1303" s="8"/>
      <c r="PN1303" s="8"/>
      <c r="PO1303" s="8"/>
      <c r="PP1303" s="8"/>
      <c r="PQ1303" s="8"/>
      <c r="PR1303" s="8"/>
      <c r="PS1303" s="8"/>
      <c r="PT1303" s="8"/>
      <c r="PU1303" s="8"/>
      <c r="PV1303" s="8"/>
      <c r="PW1303" s="8"/>
      <c r="PX1303" s="8"/>
      <c r="PY1303" s="8"/>
      <c r="PZ1303" s="8"/>
      <c r="QA1303" s="8"/>
      <c r="QB1303" s="8"/>
      <c r="QC1303" s="8"/>
      <c r="QD1303" s="8"/>
      <c r="QE1303" s="8"/>
      <c r="QF1303" s="8"/>
      <c r="QG1303" s="8"/>
      <c r="QH1303" s="8"/>
      <c r="QI1303" s="8"/>
      <c r="QJ1303" s="8"/>
      <c r="QK1303" s="8"/>
      <c r="QL1303" s="8"/>
      <c r="QM1303" s="8"/>
      <c r="QN1303" s="8"/>
      <c r="QO1303" s="8"/>
      <c r="QP1303" s="8"/>
      <c r="QQ1303" s="8"/>
      <c r="QR1303" s="8"/>
      <c r="QS1303" s="8"/>
      <c r="QT1303" s="8"/>
      <c r="QU1303" s="8"/>
      <c r="QV1303" s="8"/>
      <c r="QW1303" s="8"/>
      <c r="QX1303" s="8"/>
      <c r="QY1303" s="8"/>
      <c r="QZ1303" s="8"/>
      <c r="RA1303" s="8"/>
      <c r="RB1303" s="8"/>
      <c r="RC1303" s="8"/>
      <c r="RD1303" s="8"/>
      <c r="RE1303" s="8"/>
      <c r="RF1303" s="8"/>
      <c r="RG1303" s="8"/>
      <c r="RH1303" s="8"/>
      <c r="RI1303" s="8"/>
      <c r="RJ1303" s="8"/>
      <c r="RK1303" s="8"/>
      <c r="RL1303" s="8"/>
      <c r="RM1303" s="8"/>
      <c r="RN1303" s="8"/>
      <c r="RO1303" s="8"/>
      <c r="RP1303" s="8"/>
      <c r="RQ1303" s="8"/>
      <c r="RR1303" s="8"/>
      <c r="RS1303" s="8"/>
      <c r="RT1303" s="8"/>
      <c r="RU1303" s="8"/>
      <c r="RV1303" s="8"/>
      <c r="RW1303" s="8"/>
      <c r="RX1303" s="8"/>
      <c r="RY1303" s="8"/>
      <c r="RZ1303" s="8"/>
      <c r="SA1303" s="8"/>
      <c r="SB1303" s="8"/>
      <c r="SC1303" s="8"/>
      <c r="SD1303" s="8"/>
      <c r="SE1303" s="8"/>
      <c r="SF1303" s="8"/>
      <c r="SG1303" s="8"/>
      <c r="SH1303" s="8"/>
      <c r="SI1303" s="8"/>
      <c r="SJ1303" s="8"/>
      <c r="SK1303" s="8"/>
      <c r="SL1303" s="8"/>
      <c r="SM1303" s="8"/>
      <c r="SN1303" s="8"/>
      <c r="SO1303" s="8"/>
      <c r="SP1303" s="8"/>
      <c r="SQ1303" s="8"/>
      <c r="SR1303" s="8"/>
      <c r="SS1303" s="8"/>
      <c r="ST1303" s="8"/>
      <c r="SU1303" s="8"/>
      <c r="SV1303" s="8"/>
      <c r="SW1303" s="8"/>
      <c r="SX1303" s="8"/>
      <c r="SY1303" s="8"/>
      <c r="SZ1303" s="8"/>
      <c r="TA1303" s="8"/>
      <c r="TB1303" s="8"/>
      <c r="TC1303" s="8"/>
      <c r="TD1303" s="8"/>
      <c r="TE1303" s="8"/>
      <c r="TF1303" s="8"/>
      <c r="TG1303" s="8"/>
      <c r="TH1303" s="8"/>
      <c r="TI1303" s="8"/>
      <c r="TJ1303" s="8"/>
      <c r="TK1303" s="8"/>
      <c r="TL1303" s="8"/>
      <c r="TM1303" s="8"/>
      <c r="TN1303" s="8"/>
      <c r="TO1303" s="8"/>
      <c r="TP1303" s="8"/>
      <c r="TQ1303" s="8"/>
      <c r="TR1303" s="8"/>
      <c r="TS1303" s="8"/>
      <c r="TT1303" s="8"/>
      <c r="TU1303" s="8"/>
      <c r="TV1303" s="8"/>
      <c r="TW1303" s="8"/>
      <c r="TX1303" s="8"/>
      <c r="TY1303" s="8"/>
      <c r="TZ1303" s="8"/>
      <c r="UA1303" s="8"/>
      <c r="UB1303" s="8"/>
      <c r="UC1303" s="8"/>
      <c r="UD1303" s="8"/>
      <c r="UE1303" s="8"/>
      <c r="UF1303" s="8"/>
      <c r="UG1303" s="8"/>
      <c r="UH1303" s="8"/>
      <c r="UI1303" s="8"/>
      <c r="UJ1303" s="8"/>
      <c r="UK1303" s="8"/>
      <c r="UL1303" s="8"/>
      <c r="UM1303" s="8"/>
      <c r="UN1303" s="8"/>
      <c r="UO1303" s="8"/>
      <c r="UP1303" s="8"/>
      <c r="UQ1303" s="8"/>
      <c r="UR1303" s="8"/>
      <c r="US1303" s="8"/>
      <c r="UT1303" s="8"/>
      <c r="UU1303" s="8"/>
      <c r="UV1303" s="8"/>
      <c r="UW1303" s="8"/>
      <c r="UX1303" s="8"/>
      <c r="UY1303" s="8"/>
      <c r="UZ1303" s="8"/>
      <c r="VA1303" s="8"/>
      <c r="VB1303" s="8"/>
      <c r="VC1303" s="8"/>
      <c r="VD1303" s="8"/>
      <c r="VE1303" s="8"/>
      <c r="VF1303" s="8"/>
    </row>
    <row r="1304" spans="1:578" s="77" customFormat="1" ht="15">
      <c r="A1304" s="52"/>
      <c r="B1304" s="54"/>
      <c r="C1304" s="54"/>
      <c r="D1304" s="54"/>
      <c r="E1304" s="54"/>
      <c r="F1304" s="54"/>
      <c r="G1304" s="55"/>
      <c r="H1304" s="54"/>
      <c r="I1304" s="56"/>
      <c r="J1304" s="76"/>
      <c r="K1304" s="76"/>
      <c r="L1304" s="54"/>
      <c r="M1304" s="54"/>
      <c r="N1304" s="54"/>
      <c r="O1304" s="4"/>
      <c r="P1304" s="60"/>
      <c r="Q1304" s="54"/>
      <c r="R1304" s="54"/>
      <c r="S1304" s="57"/>
      <c r="T1304" s="57"/>
      <c r="U1304" s="57"/>
      <c r="V1304" s="57"/>
      <c r="W1304" s="57"/>
      <c r="X1304" s="57"/>
      <c r="Y1304" s="57"/>
      <c r="Z1304" s="57"/>
      <c r="AA1304" s="57"/>
      <c r="AB1304" s="62"/>
      <c r="AC1304" s="57"/>
      <c r="AD1304" s="57"/>
      <c r="AE1304" s="57"/>
      <c r="AF1304" s="57"/>
      <c r="AG1304" s="57"/>
      <c r="AH1304" s="57"/>
      <c r="AI1304" s="6"/>
      <c r="AJ1304" s="6"/>
      <c r="AK1304" s="6"/>
      <c r="AL1304" s="6"/>
      <c r="AM1304" s="6"/>
      <c r="AN1304" s="6"/>
      <c r="AO1304" s="6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  <c r="IW1304" s="8"/>
      <c r="IX1304" s="8"/>
      <c r="IY1304" s="8"/>
      <c r="IZ1304" s="8"/>
      <c r="JA1304" s="8"/>
      <c r="JB1304" s="8"/>
      <c r="JC1304" s="8"/>
      <c r="JD1304" s="8"/>
      <c r="JE1304" s="8"/>
      <c r="JF1304" s="8"/>
      <c r="JG1304" s="8"/>
      <c r="JH1304" s="8"/>
      <c r="JI1304" s="8"/>
      <c r="JJ1304" s="8"/>
      <c r="JK1304" s="8"/>
      <c r="JL1304" s="8"/>
      <c r="JM1304" s="8"/>
      <c r="JN1304" s="8"/>
      <c r="JO1304" s="8"/>
      <c r="JP1304" s="8"/>
      <c r="JQ1304" s="8"/>
      <c r="JR1304" s="8"/>
      <c r="JS1304" s="8"/>
      <c r="JT1304" s="8"/>
      <c r="JU1304" s="8"/>
      <c r="JV1304" s="8"/>
      <c r="JW1304" s="8"/>
      <c r="JX1304" s="8"/>
      <c r="JY1304" s="8"/>
      <c r="JZ1304" s="8"/>
      <c r="KA1304" s="8"/>
      <c r="KB1304" s="8"/>
      <c r="KC1304" s="8"/>
      <c r="KD1304" s="8"/>
      <c r="KE1304" s="8"/>
      <c r="KF1304" s="8"/>
      <c r="KG1304" s="8"/>
      <c r="KH1304" s="8"/>
      <c r="KI1304" s="8"/>
      <c r="KJ1304" s="8"/>
      <c r="KK1304" s="8"/>
      <c r="KL1304" s="8"/>
      <c r="KM1304" s="8"/>
      <c r="KN1304" s="8"/>
      <c r="KO1304" s="8"/>
      <c r="KP1304" s="8"/>
      <c r="KQ1304" s="8"/>
      <c r="KR1304" s="8"/>
      <c r="KS1304" s="8"/>
      <c r="KT1304" s="8"/>
      <c r="KU1304" s="8"/>
      <c r="KV1304" s="8"/>
      <c r="KW1304" s="8"/>
      <c r="KX1304" s="8"/>
      <c r="KY1304" s="8"/>
      <c r="KZ1304" s="8"/>
      <c r="LA1304" s="8"/>
      <c r="LB1304" s="8"/>
      <c r="LC1304" s="8"/>
      <c r="LD1304" s="8"/>
      <c r="LE1304" s="8"/>
      <c r="LF1304" s="8"/>
      <c r="LG1304" s="8"/>
      <c r="LH1304" s="8"/>
      <c r="LI1304" s="8"/>
      <c r="LJ1304" s="8"/>
      <c r="LK1304" s="8"/>
      <c r="LL1304" s="8"/>
      <c r="LM1304" s="8"/>
      <c r="LN1304" s="8"/>
      <c r="LO1304" s="8"/>
      <c r="LP1304" s="8"/>
      <c r="LQ1304" s="8"/>
      <c r="LR1304" s="8"/>
      <c r="LS1304" s="8"/>
      <c r="LT1304" s="8"/>
      <c r="LU1304" s="8"/>
      <c r="LV1304" s="8"/>
      <c r="LW1304" s="8"/>
      <c r="LX1304" s="8"/>
      <c r="LY1304" s="8"/>
      <c r="LZ1304" s="8"/>
      <c r="MA1304" s="8"/>
      <c r="MB1304" s="8"/>
      <c r="MC1304" s="8"/>
      <c r="MD1304" s="8"/>
      <c r="ME1304" s="8"/>
      <c r="MF1304" s="8"/>
      <c r="MG1304" s="8"/>
      <c r="MH1304" s="8"/>
      <c r="MI1304" s="8"/>
      <c r="MJ1304" s="8"/>
      <c r="MK1304" s="8"/>
      <c r="ML1304" s="8"/>
      <c r="MM1304" s="8"/>
      <c r="MN1304" s="8"/>
      <c r="MO1304" s="8"/>
      <c r="MP1304" s="8"/>
      <c r="MQ1304" s="8"/>
      <c r="MR1304" s="8"/>
      <c r="MS1304" s="8"/>
      <c r="MT1304" s="8"/>
      <c r="MU1304" s="8"/>
      <c r="MV1304" s="8"/>
      <c r="MW1304" s="8"/>
      <c r="MX1304" s="8"/>
      <c r="MY1304" s="8"/>
      <c r="MZ1304" s="8"/>
      <c r="NA1304" s="8"/>
      <c r="NB1304" s="8"/>
      <c r="NC1304" s="8"/>
      <c r="ND1304" s="8"/>
      <c r="NE1304" s="8"/>
      <c r="NF1304" s="8"/>
      <c r="NG1304" s="8"/>
      <c r="NH1304" s="8"/>
      <c r="NI1304" s="8"/>
      <c r="NJ1304" s="8"/>
      <c r="NK1304" s="8"/>
      <c r="NL1304" s="8"/>
      <c r="NM1304" s="8"/>
      <c r="NN1304" s="8"/>
      <c r="NO1304" s="8"/>
      <c r="NP1304" s="8"/>
      <c r="NQ1304" s="8"/>
      <c r="NR1304" s="8"/>
      <c r="NS1304" s="8"/>
      <c r="NT1304" s="8"/>
      <c r="NU1304" s="8"/>
      <c r="NV1304" s="8"/>
      <c r="NW1304" s="8"/>
      <c r="NX1304" s="8"/>
      <c r="NY1304" s="8"/>
      <c r="NZ1304" s="8"/>
      <c r="OA1304" s="8"/>
      <c r="OB1304" s="8"/>
      <c r="OC1304" s="8"/>
      <c r="OD1304" s="8"/>
      <c r="OE1304" s="8"/>
      <c r="OF1304" s="8"/>
      <c r="OG1304" s="8"/>
      <c r="OH1304" s="8"/>
      <c r="OI1304" s="8"/>
      <c r="OJ1304" s="8"/>
      <c r="OK1304" s="8"/>
      <c r="OL1304" s="8"/>
      <c r="OM1304" s="8"/>
      <c r="ON1304" s="8"/>
      <c r="OO1304" s="8"/>
      <c r="OP1304" s="8"/>
      <c r="OQ1304" s="8"/>
      <c r="OR1304" s="8"/>
      <c r="OS1304" s="8"/>
      <c r="OT1304" s="8"/>
      <c r="OU1304" s="8"/>
      <c r="OV1304" s="8"/>
      <c r="OW1304" s="8"/>
      <c r="OX1304" s="8"/>
      <c r="OY1304" s="8"/>
      <c r="OZ1304" s="8"/>
      <c r="PA1304" s="8"/>
      <c r="PB1304" s="8"/>
      <c r="PC1304" s="8"/>
      <c r="PD1304" s="8"/>
      <c r="PE1304" s="8"/>
      <c r="PF1304" s="8"/>
      <c r="PG1304" s="8"/>
      <c r="PH1304" s="8"/>
      <c r="PI1304" s="8"/>
      <c r="PJ1304" s="8"/>
      <c r="PK1304" s="8"/>
      <c r="PL1304" s="8"/>
      <c r="PM1304" s="8"/>
      <c r="PN1304" s="8"/>
      <c r="PO1304" s="8"/>
      <c r="PP1304" s="8"/>
      <c r="PQ1304" s="8"/>
      <c r="PR1304" s="8"/>
      <c r="PS1304" s="8"/>
      <c r="PT1304" s="8"/>
      <c r="PU1304" s="8"/>
      <c r="PV1304" s="8"/>
      <c r="PW1304" s="8"/>
      <c r="PX1304" s="8"/>
      <c r="PY1304" s="8"/>
      <c r="PZ1304" s="8"/>
      <c r="QA1304" s="8"/>
      <c r="QB1304" s="8"/>
      <c r="QC1304" s="8"/>
      <c r="QD1304" s="8"/>
      <c r="QE1304" s="8"/>
      <c r="QF1304" s="8"/>
      <c r="QG1304" s="8"/>
      <c r="QH1304" s="8"/>
      <c r="QI1304" s="8"/>
      <c r="QJ1304" s="8"/>
      <c r="QK1304" s="8"/>
      <c r="QL1304" s="8"/>
      <c r="QM1304" s="8"/>
      <c r="QN1304" s="8"/>
      <c r="QO1304" s="8"/>
      <c r="QP1304" s="8"/>
      <c r="QQ1304" s="8"/>
      <c r="QR1304" s="8"/>
      <c r="QS1304" s="8"/>
      <c r="QT1304" s="8"/>
      <c r="QU1304" s="8"/>
      <c r="QV1304" s="8"/>
      <c r="QW1304" s="8"/>
      <c r="QX1304" s="8"/>
      <c r="QY1304" s="8"/>
      <c r="QZ1304" s="8"/>
      <c r="RA1304" s="8"/>
      <c r="RB1304" s="8"/>
      <c r="RC1304" s="8"/>
      <c r="RD1304" s="8"/>
      <c r="RE1304" s="8"/>
      <c r="RF1304" s="8"/>
      <c r="RG1304" s="8"/>
      <c r="RH1304" s="8"/>
      <c r="RI1304" s="8"/>
      <c r="RJ1304" s="8"/>
      <c r="RK1304" s="8"/>
      <c r="RL1304" s="8"/>
      <c r="RM1304" s="8"/>
      <c r="RN1304" s="8"/>
      <c r="RO1304" s="8"/>
      <c r="RP1304" s="8"/>
      <c r="RQ1304" s="8"/>
      <c r="RR1304" s="8"/>
      <c r="RS1304" s="8"/>
      <c r="RT1304" s="8"/>
      <c r="RU1304" s="8"/>
      <c r="RV1304" s="8"/>
      <c r="RW1304" s="8"/>
      <c r="RX1304" s="8"/>
      <c r="RY1304" s="8"/>
      <c r="RZ1304" s="8"/>
      <c r="SA1304" s="8"/>
      <c r="SB1304" s="8"/>
      <c r="SC1304" s="8"/>
      <c r="SD1304" s="8"/>
      <c r="SE1304" s="8"/>
      <c r="SF1304" s="8"/>
      <c r="SG1304" s="8"/>
      <c r="SH1304" s="8"/>
      <c r="SI1304" s="8"/>
      <c r="SJ1304" s="8"/>
      <c r="SK1304" s="8"/>
      <c r="SL1304" s="8"/>
      <c r="SM1304" s="8"/>
      <c r="SN1304" s="8"/>
      <c r="SO1304" s="8"/>
      <c r="SP1304" s="8"/>
      <c r="SQ1304" s="8"/>
      <c r="SR1304" s="8"/>
      <c r="SS1304" s="8"/>
      <c r="ST1304" s="8"/>
      <c r="SU1304" s="8"/>
      <c r="SV1304" s="8"/>
      <c r="SW1304" s="8"/>
      <c r="SX1304" s="8"/>
      <c r="SY1304" s="8"/>
      <c r="SZ1304" s="8"/>
      <c r="TA1304" s="8"/>
      <c r="TB1304" s="8"/>
      <c r="TC1304" s="8"/>
      <c r="TD1304" s="8"/>
      <c r="TE1304" s="8"/>
      <c r="TF1304" s="8"/>
      <c r="TG1304" s="8"/>
      <c r="TH1304" s="8"/>
      <c r="TI1304" s="8"/>
      <c r="TJ1304" s="8"/>
      <c r="TK1304" s="8"/>
      <c r="TL1304" s="8"/>
      <c r="TM1304" s="8"/>
      <c r="TN1304" s="8"/>
      <c r="TO1304" s="8"/>
      <c r="TP1304" s="8"/>
      <c r="TQ1304" s="8"/>
      <c r="TR1304" s="8"/>
      <c r="TS1304" s="8"/>
      <c r="TT1304" s="8"/>
      <c r="TU1304" s="8"/>
      <c r="TV1304" s="8"/>
      <c r="TW1304" s="8"/>
      <c r="TX1304" s="8"/>
      <c r="TY1304" s="8"/>
      <c r="TZ1304" s="8"/>
      <c r="UA1304" s="8"/>
      <c r="UB1304" s="8"/>
      <c r="UC1304" s="8"/>
      <c r="UD1304" s="8"/>
      <c r="UE1304" s="8"/>
      <c r="UF1304" s="8"/>
      <c r="UG1304" s="8"/>
      <c r="UH1304" s="8"/>
      <c r="UI1304" s="8"/>
      <c r="UJ1304" s="8"/>
      <c r="UK1304" s="8"/>
      <c r="UL1304" s="8"/>
      <c r="UM1304" s="8"/>
      <c r="UN1304" s="8"/>
      <c r="UO1304" s="8"/>
      <c r="UP1304" s="8"/>
      <c r="UQ1304" s="8"/>
      <c r="UR1304" s="8"/>
      <c r="US1304" s="8"/>
      <c r="UT1304" s="8"/>
      <c r="UU1304" s="8"/>
      <c r="UV1304" s="8"/>
      <c r="UW1304" s="8"/>
      <c r="UX1304" s="8"/>
      <c r="UY1304" s="8"/>
      <c r="UZ1304" s="8"/>
      <c r="VA1304" s="8"/>
      <c r="VB1304" s="8"/>
      <c r="VC1304" s="8"/>
      <c r="VD1304" s="8"/>
      <c r="VE1304" s="8"/>
      <c r="VF1304" s="8"/>
    </row>
    <row r="1305" spans="1:578" s="77" customFormat="1" ht="15">
      <c r="A1305" s="52"/>
      <c r="B1305" s="54"/>
      <c r="C1305" s="54"/>
      <c r="D1305" s="54"/>
      <c r="E1305" s="54"/>
      <c r="F1305" s="54"/>
      <c r="G1305" s="55"/>
      <c r="H1305" s="54"/>
      <c r="I1305" s="56"/>
      <c r="J1305" s="76"/>
      <c r="K1305" s="76"/>
      <c r="L1305" s="54"/>
      <c r="M1305" s="54"/>
      <c r="N1305" s="54"/>
      <c r="O1305" s="4"/>
      <c r="P1305" s="60"/>
      <c r="Q1305" s="54"/>
      <c r="R1305" s="54"/>
      <c r="S1305" s="57"/>
      <c r="T1305" s="57"/>
      <c r="U1305" s="57"/>
      <c r="V1305" s="57"/>
      <c r="W1305" s="57"/>
      <c r="X1305" s="57"/>
      <c r="Y1305" s="57"/>
      <c r="Z1305" s="57"/>
      <c r="AA1305" s="57"/>
      <c r="AB1305" s="62"/>
      <c r="AC1305" s="57"/>
      <c r="AD1305" s="57"/>
      <c r="AE1305" s="57"/>
      <c r="AF1305" s="57"/>
      <c r="AG1305" s="57"/>
      <c r="AH1305" s="57"/>
      <c r="AI1305" s="6"/>
      <c r="AJ1305" s="6"/>
      <c r="AK1305" s="6"/>
      <c r="AL1305" s="6"/>
      <c r="AM1305" s="6"/>
      <c r="AN1305" s="6"/>
      <c r="AO1305" s="6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  <c r="IW1305" s="8"/>
      <c r="IX1305" s="8"/>
      <c r="IY1305" s="8"/>
      <c r="IZ1305" s="8"/>
      <c r="JA1305" s="8"/>
      <c r="JB1305" s="8"/>
      <c r="JC1305" s="8"/>
      <c r="JD1305" s="8"/>
      <c r="JE1305" s="8"/>
      <c r="JF1305" s="8"/>
      <c r="JG1305" s="8"/>
      <c r="JH1305" s="8"/>
      <c r="JI1305" s="8"/>
      <c r="JJ1305" s="8"/>
      <c r="JK1305" s="8"/>
      <c r="JL1305" s="8"/>
      <c r="JM1305" s="8"/>
      <c r="JN1305" s="8"/>
      <c r="JO1305" s="8"/>
      <c r="JP1305" s="8"/>
      <c r="JQ1305" s="8"/>
      <c r="JR1305" s="8"/>
      <c r="JS1305" s="8"/>
      <c r="JT1305" s="8"/>
      <c r="JU1305" s="8"/>
      <c r="JV1305" s="8"/>
      <c r="JW1305" s="8"/>
      <c r="JX1305" s="8"/>
      <c r="JY1305" s="8"/>
      <c r="JZ1305" s="8"/>
      <c r="KA1305" s="8"/>
      <c r="KB1305" s="8"/>
      <c r="KC1305" s="8"/>
      <c r="KD1305" s="8"/>
      <c r="KE1305" s="8"/>
      <c r="KF1305" s="8"/>
      <c r="KG1305" s="8"/>
      <c r="KH1305" s="8"/>
      <c r="KI1305" s="8"/>
      <c r="KJ1305" s="8"/>
      <c r="KK1305" s="8"/>
      <c r="KL1305" s="8"/>
      <c r="KM1305" s="8"/>
      <c r="KN1305" s="8"/>
      <c r="KO1305" s="8"/>
      <c r="KP1305" s="8"/>
      <c r="KQ1305" s="8"/>
      <c r="KR1305" s="8"/>
      <c r="KS1305" s="8"/>
      <c r="KT1305" s="8"/>
      <c r="KU1305" s="8"/>
      <c r="KV1305" s="8"/>
      <c r="KW1305" s="8"/>
      <c r="KX1305" s="8"/>
      <c r="KY1305" s="8"/>
      <c r="KZ1305" s="8"/>
      <c r="LA1305" s="8"/>
      <c r="LB1305" s="8"/>
      <c r="LC1305" s="8"/>
      <c r="LD1305" s="8"/>
      <c r="LE1305" s="8"/>
      <c r="LF1305" s="8"/>
      <c r="LG1305" s="8"/>
      <c r="LH1305" s="8"/>
      <c r="LI1305" s="8"/>
      <c r="LJ1305" s="8"/>
      <c r="LK1305" s="8"/>
      <c r="LL1305" s="8"/>
      <c r="LM1305" s="8"/>
      <c r="LN1305" s="8"/>
      <c r="LO1305" s="8"/>
      <c r="LP1305" s="8"/>
      <c r="LQ1305" s="8"/>
      <c r="LR1305" s="8"/>
      <c r="LS1305" s="8"/>
      <c r="LT1305" s="8"/>
      <c r="LU1305" s="8"/>
      <c r="LV1305" s="8"/>
      <c r="LW1305" s="8"/>
      <c r="LX1305" s="8"/>
      <c r="LY1305" s="8"/>
      <c r="LZ1305" s="8"/>
      <c r="MA1305" s="8"/>
      <c r="MB1305" s="8"/>
      <c r="MC1305" s="8"/>
      <c r="MD1305" s="8"/>
      <c r="ME1305" s="8"/>
      <c r="MF1305" s="8"/>
      <c r="MG1305" s="8"/>
      <c r="MH1305" s="8"/>
      <c r="MI1305" s="8"/>
      <c r="MJ1305" s="8"/>
      <c r="MK1305" s="8"/>
      <c r="ML1305" s="8"/>
      <c r="MM1305" s="8"/>
      <c r="MN1305" s="8"/>
      <c r="MO1305" s="8"/>
      <c r="MP1305" s="8"/>
      <c r="MQ1305" s="8"/>
      <c r="MR1305" s="8"/>
      <c r="MS1305" s="8"/>
      <c r="MT1305" s="8"/>
      <c r="MU1305" s="8"/>
      <c r="MV1305" s="8"/>
      <c r="MW1305" s="8"/>
      <c r="MX1305" s="8"/>
      <c r="MY1305" s="8"/>
      <c r="MZ1305" s="8"/>
      <c r="NA1305" s="8"/>
      <c r="NB1305" s="8"/>
      <c r="NC1305" s="8"/>
      <c r="ND1305" s="8"/>
      <c r="NE1305" s="8"/>
      <c r="NF1305" s="8"/>
      <c r="NG1305" s="8"/>
      <c r="NH1305" s="8"/>
      <c r="NI1305" s="8"/>
      <c r="NJ1305" s="8"/>
      <c r="NK1305" s="8"/>
      <c r="NL1305" s="8"/>
      <c r="NM1305" s="8"/>
      <c r="NN1305" s="8"/>
      <c r="NO1305" s="8"/>
      <c r="NP1305" s="8"/>
      <c r="NQ1305" s="8"/>
      <c r="NR1305" s="8"/>
      <c r="NS1305" s="8"/>
      <c r="NT1305" s="8"/>
      <c r="NU1305" s="8"/>
      <c r="NV1305" s="8"/>
      <c r="NW1305" s="8"/>
      <c r="NX1305" s="8"/>
      <c r="NY1305" s="8"/>
      <c r="NZ1305" s="8"/>
      <c r="OA1305" s="8"/>
      <c r="OB1305" s="8"/>
      <c r="OC1305" s="8"/>
      <c r="OD1305" s="8"/>
      <c r="OE1305" s="8"/>
      <c r="OF1305" s="8"/>
      <c r="OG1305" s="8"/>
      <c r="OH1305" s="8"/>
      <c r="OI1305" s="8"/>
      <c r="OJ1305" s="8"/>
      <c r="OK1305" s="8"/>
      <c r="OL1305" s="8"/>
      <c r="OM1305" s="8"/>
      <c r="ON1305" s="8"/>
      <c r="OO1305" s="8"/>
      <c r="OP1305" s="8"/>
      <c r="OQ1305" s="8"/>
      <c r="OR1305" s="8"/>
      <c r="OS1305" s="8"/>
      <c r="OT1305" s="8"/>
      <c r="OU1305" s="8"/>
      <c r="OV1305" s="8"/>
      <c r="OW1305" s="8"/>
      <c r="OX1305" s="8"/>
      <c r="OY1305" s="8"/>
      <c r="OZ1305" s="8"/>
      <c r="PA1305" s="8"/>
      <c r="PB1305" s="8"/>
      <c r="PC1305" s="8"/>
      <c r="PD1305" s="8"/>
      <c r="PE1305" s="8"/>
      <c r="PF1305" s="8"/>
      <c r="PG1305" s="8"/>
      <c r="PH1305" s="8"/>
      <c r="PI1305" s="8"/>
      <c r="PJ1305" s="8"/>
      <c r="PK1305" s="8"/>
      <c r="PL1305" s="8"/>
      <c r="PM1305" s="8"/>
      <c r="PN1305" s="8"/>
      <c r="PO1305" s="8"/>
      <c r="PP1305" s="8"/>
      <c r="PQ1305" s="8"/>
      <c r="PR1305" s="8"/>
      <c r="PS1305" s="8"/>
      <c r="PT1305" s="8"/>
      <c r="PU1305" s="8"/>
      <c r="PV1305" s="8"/>
      <c r="PW1305" s="8"/>
      <c r="PX1305" s="8"/>
      <c r="PY1305" s="8"/>
      <c r="PZ1305" s="8"/>
      <c r="QA1305" s="8"/>
      <c r="QB1305" s="8"/>
      <c r="QC1305" s="8"/>
      <c r="QD1305" s="8"/>
      <c r="QE1305" s="8"/>
      <c r="QF1305" s="8"/>
      <c r="QG1305" s="8"/>
      <c r="QH1305" s="8"/>
      <c r="QI1305" s="8"/>
      <c r="QJ1305" s="8"/>
      <c r="QK1305" s="8"/>
      <c r="QL1305" s="8"/>
      <c r="QM1305" s="8"/>
      <c r="QN1305" s="8"/>
      <c r="QO1305" s="8"/>
      <c r="QP1305" s="8"/>
      <c r="QQ1305" s="8"/>
      <c r="QR1305" s="8"/>
      <c r="QS1305" s="8"/>
      <c r="QT1305" s="8"/>
      <c r="QU1305" s="8"/>
      <c r="QV1305" s="8"/>
      <c r="QW1305" s="8"/>
      <c r="QX1305" s="8"/>
      <c r="QY1305" s="8"/>
      <c r="QZ1305" s="8"/>
      <c r="RA1305" s="8"/>
      <c r="RB1305" s="8"/>
      <c r="RC1305" s="8"/>
      <c r="RD1305" s="8"/>
      <c r="RE1305" s="8"/>
      <c r="RF1305" s="8"/>
      <c r="RG1305" s="8"/>
      <c r="RH1305" s="8"/>
      <c r="RI1305" s="8"/>
      <c r="RJ1305" s="8"/>
      <c r="RK1305" s="8"/>
      <c r="RL1305" s="8"/>
      <c r="RM1305" s="8"/>
      <c r="RN1305" s="8"/>
      <c r="RO1305" s="8"/>
      <c r="RP1305" s="8"/>
      <c r="RQ1305" s="8"/>
      <c r="RR1305" s="8"/>
      <c r="RS1305" s="8"/>
      <c r="RT1305" s="8"/>
      <c r="RU1305" s="8"/>
      <c r="RV1305" s="8"/>
      <c r="RW1305" s="8"/>
      <c r="RX1305" s="8"/>
      <c r="RY1305" s="8"/>
      <c r="RZ1305" s="8"/>
      <c r="SA1305" s="8"/>
      <c r="SB1305" s="8"/>
      <c r="SC1305" s="8"/>
      <c r="SD1305" s="8"/>
      <c r="SE1305" s="8"/>
      <c r="SF1305" s="8"/>
      <c r="SG1305" s="8"/>
      <c r="SH1305" s="8"/>
      <c r="SI1305" s="8"/>
      <c r="SJ1305" s="8"/>
      <c r="SK1305" s="8"/>
      <c r="SL1305" s="8"/>
      <c r="SM1305" s="8"/>
      <c r="SN1305" s="8"/>
      <c r="SO1305" s="8"/>
      <c r="SP1305" s="8"/>
      <c r="SQ1305" s="8"/>
      <c r="SR1305" s="8"/>
      <c r="SS1305" s="8"/>
      <c r="ST1305" s="8"/>
      <c r="SU1305" s="8"/>
      <c r="SV1305" s="8"/>
      <c r="SW1305" s="8"/>
      <c r="SX1305" s="8"/>
      <c r="SY1305" s="8"/>
      <c r="SZ1305" s="8"/>
      <c r="TA1305" s="8"/>
      <c r="TB1305" s="8"/>
      <c r="TC1305" s="8"/>
      <c r="TD1305" s="8"/>
      <c r="TE1305" s="8"/>
      <c r="TF1305" s="8"/>
      <c r="TG1305" s="8"/>
      <c r="TH1305" s="8"/>
      <c r="TI1305" s="8"/>
      <c r="TJ1305" s="8"/>
      <c r="TK1305" s="8"/>
      <c r="TL1305" s="8"/>
      <c r="TM1305" s="8"/>
      <c r="TN1305" s="8"/>
      <c r="TO1305" s="8"/>
      <c r="TP1305" s="8"/>
      <c r="TQ1305" s="8"/>
      <c r="TR1305" s="8"/>
      <c r="TS1305" s="8"/>
      <c r="TT1305" s="8"/>
      <c r="TU1305" s="8"/>
      <c r="TV1305" s="8"/>
      <c r="TW1305" s="8"/>
      <c r="TX1305" s="8"/>
      <c r="TY1305" s="8"/>
      <c r="TZ1305" s="8"/>
      <c r="UA1305" s="8"/>
      <c r="UB1305" s="8"/>
      <c r="UC1305" s="8"/>
      <c r="UD1305" s="8"/>
      <c r="UE1305" s="8"/>
      <c r="UF1305" s="8"/>
      <c r="UG1305" s="8"/>
      <c r="UH1305" s="8"/>
      <c r="UI1305" s="8"/>
      <c r="UJ1305" s="8"/>
      <c r="UK1305" s="8"/>
      <c r="UL1305" s="8"/>
      <c r="UM1305" s="8"/>
      <c r="UN1305" s="8"/>
      <c r="UO1305" s="8"/>
      <c r="UP1305" s="8"/>
      <c r="UQ1305" s="8"/>
      <c r="UR1305" s="8"/>
      <c r="US1305" s="8"/>
      <c r="UT1305" s="8"/>
      <c r="UU1305" s="8"/>
      <c r="UV1305" s="8"/>
      <c r="UW1305" s="8"/>
      <c r="UX1305" s="8"/>
      <c r="UY1305" s="8"/>
      <c r="UZ1305" s="8"/>
      <c r="VA1305" s="8"/>
      <c r="VB1305" s="8"/>
      <c r="VC1305" s="8"/>
      <c r="VD1305" s="8"/>
      <c r="VE1305" s="8"/>
      <c r="VF1305" s="8"/>
    </row>
    <row r="1306" spans="1:578" s="77" customFormat="1" ht="15">
      <c r="A1306" s="52"/>
      <c r="B1306" s="54"/>
      <c r="C1306" s="54"/>
      <c r="D1306" s="54"/>
      <c r="E1306" s="54"/>
      <c r="F1306" s="54"/>
      <c r="G1306" s="55"/>
      <c r="H1306" s="54"/>
      <c r="I1306" s="56"/>
      <c r="J1306" s="76"/>
      <c r="K1306" s="76"/>
      <c r="L1306" s="54"/>
      <c r="M1306" s="54"/>
      <c r="N1306" s="54"/>
      <c r="O1306" s="4"/>
      <c r="P1306" s="60"/>
      <c r="Q1306" s="54"/>
      <c r="R1306" s="54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62"/>
      <c r="AC1306" s="57"/>
      <c r="AD1306" s="57"/>
      <c r="AE1306" s="57"/>
      <c r="AF1306" s="57"/>
      <c r="AG1306" s="57"/>
      <c r="AH1306" s="57"/>
      <c r="AI1306" s="6"/>
      <c r="AJ1306" s="6"/>
      <c r="AK1306" s="6"/>
      <c r="AL1306" s="6"/>
      <c r="AM1306" s="6"/>
      <c r="AN1306" s="6"/>
      <c r="AO1306" s="6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  <c r="IW1306" s="8"/>
      <c r="IX1306" s="8"/>
      <c r="IY1306" s="8"/>
      <c r="IZ1306" s="8"/>
      <c r="JA1306" s="8"/>
      <c r="JB1306" s="8"/>
      <c r="JC1306" s="8"/>
      <c r="JD1306" s="8"/>
      <c r="JE1306" s="8"/>
      <c r="JF1306" s="8"/>
      <c r="JG1306" s="8"/>
      <c r="JH1306" s="8"/>
      <c r="JI1306" s="8"/>
      <c r="JJ1306" s="8"/>
      <c r="JK1306" s="8"/>
      <c r="JL1306" s="8"/>
      <c r="JM1306" s="8"/>
      <c r="JN1306" s="8"/>
      <c r="JO1306" s="8"/>
      <c r="JP1306" s="8"/>
      <c r="JQ1306" s="8"/>
      <c r="JR1306" s="8"/>
      <c r="JS1306" s="8"/>
      <c r="JT1306" s="8"/>
      <c r="JU1306" s="8"/>
      <c r="JV1306" s="8"/>
      <c r="JW1306" s="8"/>
      <c r="JX1306" s="8"/>
      <c r="JY1306" s="8"/>
      <c r="JZ1306" s="8"/>
      <c r="KA1306" s="8"/>
      <c r="KB1306" s="8"/>
      <c r="KC1306" s="8"/>
      <c r="KD1306" s="8"/>
      <c r="KE1306" s="8"/>
      <c r="KF1306" s="8"/>
      <c r="KG1306" s="8"/>
      <c r="KH1306" s="8"/>
      <c r="KI1306" s="8"/>
      <c r="KJ1306" s="8"/>
      <c r="KK1306" s="8"/>
      <c r="KL1306" s="8"/>
      <c r="KM1306" s="8"/>
      <c r="KN1306" s="8"/>
      <c r="KO1306" s="8"/>
      <c r="KP1306" s="8"/>
      <c r="KQ1306" s="8"/>
      <c r="KR1306" s="8"/>
      <c r="KS1306" s="8"/>
      <c r="KT1306" s="8"/>
      <c r="KU1306" s="8"/>
      <c r="KV1306" s="8"/>
      <c r="KW1306" s="8"/>
      <c r="KX1306" s="8"/>
      <c r="KY1306" s="8"/>
      <c r="KZ1306" s="8"/>
      <c r="LA1306" s="8"/>
      <c r="LB1306" s="8"/>
      <c r="LC1306" s="8"/>
      <c r="LD1306" s="8"/>
      <c r="LE1306" s="8"/>
      <c r="LF1306" s="8"/>
      <c r="LG1306" s="8"/>
      <c r="LH1306" s="8"/>
      <c r="LI1306" s="8"/>
      <c r="LJ1306" s="8"/>
      <c r="LK1306" s="8"/>
      <c r="LL1306" s="8"/>
      <c r="LM1306" s="8"/>
      <c r="LN1306" s="8"/>
      <c r="LO1306" s="8"/>
      <c r="LP1306" s="8"/>
      <c r="LQ1306" s="8"/>
      <c r="LR1306" s="8"/>
      <c r="LS1306" s="8"/>
      <c r="LT1306" s="8"/>
      <c r="LU1306" s="8"/>
      <c r="LV1306" s="8"/>
      <c r="LW1306" s="8"/>
      <c r="LX1306" s="8"/>
      <c r="LY1306" s="8"/>
      <c r="LZ1306" s="8"/>
      <c r="MA1306" s="8"/>
      <c r="MB1306" s="8"/>
      <c r="MC1306" s="8"/>
      <c r="MD1306" s="8"/>
      <c r="ME1306" s="8"/>
      <c r="MF1306" s="8"/>
      <c r="MG1306" s="8"/>
      <c r="MH1306" s="8"/>
      <c r="MI1306" s="8"/>
      <c r="MJ1306" s="8"/>
      <c r="MK1306" s="8"/>
      <c r="ML1306" s="8"/>
      <c r="MM1306" s="8"/>
      <c r="MN1306" s="8"/>
      <c r="MO1306" s="8"/>
      <c r="MP1306" s="8"/>
      <c r="MQ1306" s="8"/>
      <c r="MR1306" s="8"/>
      <c r="MS1306" s="8"/>
      <c r="MT1306" s="8"/>
      <c r="MU1306" s="8"/>
      <c r="MV1306" s="8"/>
      <c r="MW1306" s="8"/>
      <c r="MX1306" s="8"/>
      <c r="MY1306" s="8"/>
      <c r="MZ1306" s="8"/>
      <c r="NA1306" s="8"/>
      <c r="NB1306" s="8"/>
      <c r="NC1306" s="8"/>
      <c r="ND1306" s="8"/>
      <c r="NE1306" s="8"/>
      <c r="NF1306" s="8"/>
      <c r="NG1306" s="8"/>
      <c r="NH1306" s="8"/>
      <c r="NI1306" s="8"/>
      <c r="NJ1306" s="8"/>
      <c r="NK1306" s="8"/>
      <c r="NL1306" s="8"/>
      <c r="NM1306" s="8"/>
      <c r="NN1306" s="8"/>
      <c r="NO1306" s="8"/>
      <c r="NP1306" s="8"/>
      <c r="NQ1306" s="8"/>
      <c r="NR1306" s="8"/>
      <c r="NS1306" s="8"/>
      <c r="NT1306" s="8"/>
      <c r="NU1306" s="8"/>
      <c r="NV1306" s="8"/>
      <c r="NW1306" s="8"/>
      <c r="NX1306" s="8"/>
      <c r="NY1306" s="8"/>
      <c r="NZ1306" s="8"/>
      <c r="OA1306" s="8"/>
      <c r="OB1306" s="8"/>
      <c r="OC1306" s="8"/>
      <c r="OD1306" s="8"/>
      <c r="OE1306" s="8"/>
      <c r="OF1306" s="8"/>
      <c r="OG1306" s="8"/>
      <c r="OH1306" s="8"/>
      <c r="OI1306" s="8"/>
      <c r="OJ1306" s="8"/>
      <c r="OK1306" s="8"/>
      <c r="OL1306" s="8"/>
      <c r="OM1306" s="8"/>
      <c r="ON1306" s="8"/>
      <c r="OO1306" s="8"/>
      <c r="OP1306" s="8"/>
      <c r="OQ1306" s="8"/>
      <c r="OR1306" s="8"/>
      <c r="OS1306" s="8"/>
      <c r="OT1306" s="8"/>
      <c r="OU1306" s="8"/>
      <c r="OV1306" s="8"/>
      <c r="OW1306" s="8"/>
      <c r="OX1306" s="8"/>
      <c r="OY1306" s="8"/>
      <c r="OZ1306" s="8"/>
      <c r="PA1306" s="8"/>
      <c r="PB1306" s="8"/>
      <c r="PC1306" s="8"/>
      <c r="PD1306" s="8"/>
      <c r="PE1306" s="8"/>
      <c r="PF1306" s="8"/>
      <c r="PG1306" s="8"/>
      <c r="PH1306" s="8"/>
      <c r="PI1306" s="8"/>
      <c r="PJ1306" s="8"/>
      <c r="PK1306" s="8"/>
      <c r="PL1306" s="8"/>
      <c r="PM1306" s="8"/>
      <c r="PN1306" s="8"/>
      <c r="PO1306" s="8"/>
      <c r="PP1306" s="8"/>
      <c r="PQ1306" s="8"/>
      <c r="PR1306" s="8"/>
      <c r="PS1306" s="8"/>
      <c r="PT1306" s="8"/>
      <c r="PU1306" s="8"/>
      <c r="PV1306" s="8"/>
      <c r="PW1306" s="8"/>
      <c r="PX1306" s="8"/>
      <c r="PY1306" s="8"/>
      <c r="PZ1306" s="8"/>
      <c r="QA1306" s="8"/>
      <c r="QB1306" s="8"/>
      <c r="QC1306" s="8"/>
      <c r="QD1306" s="8"/>
      <c r="QE1306" s="8"/>
      <c r="QF1306" s="8"/>
      <c r="QG1306" s="8"/>
      <c r="QH1306" s="8"/>
      <c r="QI1306" s="8"/>
      <c r="QJ1306" s="8"/>
      <c r="QK1306" s="8"/>
      <c r="QL1306" s="8"/>
      <c r="QM1306" s="8"/>
      <c r="QN1306" s="8"/>
      <c r="QO1306" s="8"/>
      <c r="QP1306" s="8"/>
      <c r="QQ1306" s="8"/>
      <c r="QR1306" s="8"/>
      <c r="QS1306" s="8"/>
      <c r="QT1306" s="8"/>
      <c r="QU1306" s="8"/>
      <c r="QV1306" s="8"/>
      <c r="QW1306" s="8"/>
      <c r="QX1306" s="8"/>
      <c r="QY1306" s="8"/>
      <c r="QZ1306" s="8"/>
      <c r="RA1306" s="8"/>
      <c r="RB1306" s="8"/>
      <c r="RC1306" s="8"/>
      <c r="RD1306" s="8"/>
      <c r="RE1306" s="8"/>
      <c r="RF1306" s="8"/>
      <c r="RG1306" s="8"/>
      <c r="RH1306" s="8"/>
      <c r="RI1306" s="8"/>
      <c r="RJ1306" s="8"/>
      <c r="RK1306" s="8"/>
      <c r="RL1306" s="8"/>
      <c r="RM1306" s="8"/>
      <c r="RN1306" s="8"/>
      <c r="RO1306" s="8"/>
      <c r="RP1306" s="8"/>
      <c r="RQ1306" s="8"/>
      <c r="RR1306" s="8"/>
      <c r="RS1306" s="8"/>
      <c r="RT1306" s="8"/>
      <c r="RU1306" s="8"/>
      <c r="RV1306" s="8"/>
      <c r="RW1306" s="8"/>
      <c r="RX1306" s="8"/>
      <c r="RY1306" s="8"/>
      <c r="RZ1306" s="8"/>
      <c r="SA1306" s="8"/>
      <c r="SB1306" s="8"/>
      <c r="SC1306" s="8"/>
      <c r="SD1306" s="8"/>
      <c r="SE1306" s="8"/>
      <c r="SF1306" s="8"/>
      <c r="SG1306" s="8"/>
      <c r="SH1306" s="8"/>
      <c r="SI1306" s="8"/>
      <c r="SJ1306" s="8"/>
      <c r="SK1306" s="8"/>
      <c r="SL1306" s="8"/>
      <c r="SM1306" s="8"/>
      <c r="SN1306" s="8"/>
      <c r="SO1306" s="8"/>
      <c r="SP1306" s="8"/>
      <c r="SQ1306" s="8"/>
      <c r="SR1306" s="8"/>
      <c r="SS1306" s="8"/>
      <c r="ST1306" s="8"/>
      <c r="SU1306" s="8"/>
      <c r="SV1306" s="8"/>
      <c r="SW1306" s="8"/>
      <c r="SX1306" s="8"/>
      <c r="SY1306" s="8"/>
      <c r="SZ1306" s="8"/>
      <c r="TA1306" s="8"/>
      <c r="TB1306" s="8"/>
      <c r="TC1306" s="8"/>
      <c r="TD1306" s="8"/>
      <c r="TE1306" s="8"/>
      <c r="TF1306" s="8"/>
      <c r="TG1306" s="8"/>
      <c r="TH1306" s="8"/>
      <c r="TI1306" s="8"/>
      <c r="TJ1306" s="8"/>
      <c r="TK1306" s="8"/>
      <c r="TL1306" s="8"/>
      <c r="TM1306" s="8"/>
      <c r="TN1306" s="8"/>
      <c r="TO1306" s="8"/>
      <c r="TP1306" s="8"/>
      <c r="TQ1306" s="8"/>
      <c r="TR1306" s="8"/>
      <c r="TS1306" s="8"/>
      <c r="TT1306" s="8"/>
      <c r="TU1306" s="8"/>
      <c r="TV1306" s="8"/>
      <c r="TW1306" s="8"/>
      <c r="TX1306" s="8"/>
      <c r="TY1306" s="8"/>
      <c r="TZ1306" s="8"/>
      <c r="UA1306" s="8"/>
      <c r="UB1306" s="8"/>
      <c r="UC1306" s="8"/>
      <c r="UD1306" s="8"/>
      <c r="UE1306" s="8"/>
      <c r="UF1306" s="8"/>
      <c r="UG1306" s="8"/>
      <c r="UH1306" s="8"/>
      <c r="UI1306" s="8"/>
      <c r="UJ1306" s="8"/>
      <c r="UK1306" s="8"/>
      <c r="UL1306" s="8"/>
      <c r="UM1306" s="8"/>
      <c r="UN1306" s="8"/>
      <c r="UO1306" s="8"/>
      <c r="UP1306" s="8"/>
      <c r="UQ1306" s="8"/>
      <c r="UR1306" s="8"/>
      <c r="US1306" s="8"/>
      <c r="UT1306" s="8"/>
      <c r="UU1306" s="8"/>
      <c r="UV1306" s="8"/>
      <c r="UW1306" s="8"/>
      <c r="UX1306" s="8"/>
      <c r="UY1306" s="8"/>
      <c r="UZ1306" s="8"/>
      <c r="VA1306" s="8"/>
      <c r="VB1306" s="8"/>
      <c r="VC1306" s="8"/>
      <c r="VD1306" s="8"/>
      <c r="VE1306" s="8"/>
      <c r="VF1306" s="8"/>
    </row>
    <row r="1307" spans="1:578" s="77" customFormat="1" ht="15">
      <c r="A1307" s="52"/>
      <c r="B1307" s="54"/>
      <c r="C1307" s="54"/>
      <c r="D1307" s="54"/>
      <c r="E1307" s="54"/>
      <c r="F1307" s="54"/>
      <c r="G1307" s="55"/>
      <c r="H1307" s="54"/>
      <c r="I1307" s="56"/>
      <c r="J1307" s="76"/>
      <c r="K1307" s="76"/>
      <c r="L1307" s="54"/>
      <c r="M1307" s="54"/>
      <c r="N1307" s="54"/>
      <c r="O1307" s="4"/>
      <c r="P1307" s="60"/>
      <c r="Q1307" s="54"/>
      <c r="R1307" s="54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62"/>
      <c r="AC1307" s="57"/>
      <c r="AD1307" s="57"/>
      <c r="AE1307" s="57"/>
      <c r="AF1307" s="57"/>
      <c r="AG1307" s="57"/>
      <c r="AH1307" s="57"/>
      <c r="AI1307" s="6"/>
      <c r="AJ1307" s="6"/>
      <c r="AK1307" s="6"/>
      <c r="AL1307" s="6"/>
      <c r="AM1307" s="6"/>
      <c r="AN1307" s="6"/>
      <c r="AO1307" s="6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  <c r="IW1307" s="8"/>
      <c r="IX1307" s="8"/>
      <c r="IY1307" s="8"/>
      <c r="IZ1307" s="8"/>
      <c r="JA1307" s="8"/>
      <c r="JB1307" s="8"/>
      <c r="JC1307" s="8"/>
      <c r="JD1307" s="8"/>
      <c r="JE1307" s="8"/>
      <c r="JF1307" s="8"/>
      <c r="JG1307" s="8"/>
      <c r="JH1307" s="8"/>
      <c r="JI1307" s="8"/>
      <c r="JJ1307" s="8"/>
      <c r="JK1307" s="8"/>
      <c r="JL1307" s="8"/>
      <c r="JM1307" s="8"/>
      <c r="JN1307" s="8"/>
      <c r="JO1307" s="8"/>
      <c r="JP1307" s="8"/>
      <c r="JQ1307" s="8"/>
      <c r="JR1307" s="8"/>
      <c r="JS1307" s="8"/>
      <c r="JT1307" s="8"/>
      <c r="JU1307" s="8"/>
      <c r="JV1307" s="8"/>
      <c r="JW1307" s="8"/>
      <c r="JX1307" s="8"/>
      <c r="JY1307" s="8"/>
      <c r="JZ1307" s="8"/>
      <c r="KA1307" s="8"/>
      <c r="KB1307" s="8"/>
      <c r="KC1307" s="8"/>
      <c r="KD1307" s="8"/>
      <c r="KE1307" s="8"/>
      <c r="KF1307" s="8"/>
      <c r="KG1307" s="8"/>
      <c r="KH1307" s="8"/>
      <c r="KI1307" s="8"/>
      <c r="KJ1307" s="8"/>
      <c r="KK1307" s="8"/>
      <c r="KL1307" s="8"/>
      <c r="KM1307" s="8"/>
      <c r="KN1307" s="8"/>
      <c r="KO1307" s="8"/>
      <c r="KP1307" s="8"/>
      <c r="KQ1307" s="8"/>
      <c r="KR1307" s="8"/>
      <c r="KS1307" s="8"/>
      <c r="KT1307" s="8"/>
      <c r="KU1307" s="8"/>
      <c r="KV1307" s="8"/>
      <c r="KW1307" s="8"/>
      <c r="KX1307" s="8"/>
      <c r="KY1307" s="8"/>
      <c r="KZ1307" s="8"/>
      <c r="LA1307" s="8"/>
      <c r="LB1307" s="8"/>
      <c r="LC1307" s="8"/>
      <c r="LD1307" s="8"/>
      <c r="LE1307" s="8"/>
      <c r="LF1307" s="8"/>
      <c r="LG1307" s="8"/>
      <c r="LH1307" s="8"/>
      <c r="LI1307" s="8"/>
      <c r="LJ1307" s="8"/>
      <c r="LK1307" s="8"/>
      <c r="LL1307" s="8"/>
      <c r="LM1307" s="8"/>
      <c r="LN1307" s="8"/>
      <c r="LO1307" s="8"/>
      <c r="LP1307" s="8"/>
      <c r="LQ1307" s="8"/>
      <c r="LR1307" s="8"/>
      <c r="LS1307" s="8"/>
      <c r="LT1307" s="8"/>
      <c r="LU1307" s="8"/>
      <c r="LV1307" s="8"/>
      <c r="LW1307" s="8"/>
      <c r="LX1307" s="8"/>
      <c r="LY1307" s="8"/>
      <c r="LZ1307" s="8"/>
      <c r="MA1307" s="8"/>
      <c r="MB1307" s="8"/>
      <c r="MC1307" s="8"/>
      <c r="MD1307" s="8"/>
      <c r="ME1307" s="8"/>
      <c r="MF1307" s="8"/>
      <c r="MG1307" s="8"/>
      <c r="MH1307" s="8"/>
      <c r="MI1307" s="8"/>
      <c r="MJ1307" s="8"/>
      <c r="MK1307" s="8"/>
      <c r="ML1307" s="8"/>
      <c r="MM1307" s="8"/>
      <c r="MN1307" s="8"/>
      <c r="MO1307" s="8"/>
      <c r="MP1307" s="8"/>
      <c r="MQ1307" s="8"/>
      <c r="MR1307" s="8"/>
      <c r="MS1307" s="8"/>
      <c r="MT1307" s="8"/>
      <c r="MU1307" s="8"/>
      <c r="MV1307" s="8"/>
      <c r="MW1307" s="8"/>
      <c r="MX1307" s="8"/>
      <c r="MY1307" s="8"/>
      <c r="MZ1307" s="8"/>
      <c r="NA1307" s="8"/>
      <c r="NB1307" s="8"/>
      <c r="NC1307" s="8"/>
      <c r="ND1307" s="8"/>
      <c r="NE1307" s="8"/>
      <c r="NF1307" s="8"/>
      <c r="NG1307" s="8"/>
      <c r="NH1307" s="8"/>
      <c r="NI1307" s="8"/>
      <c r="NJ1307" s="8"/>
      <c r="NK1307" s="8"/>
      <c r="NL1307" s="8"/>
      <c r="NM1307" s="8"/>
      <c r="NN1307" s="8"/>
      <c r="NO1307" s="8"/>
      <c r="NP1307" s="8"/>
      <c r="NQ1307" s="8"/>
      <c r="NR1307" s="8"/>
      <c r="NS1307" s="8"/>
      <c r="NT1307" s="8"/>
      <c r="NU1307" s="8"/>
      <c r="NV1307" s="8"/>
      <c r="NW1307" s="8"/>
      <c r="NX1307" s="8"/>
      <c r="NY1307" s="8"/>
      <c r="NZ1307" s="8"/>
      <c r="OA1307" s="8"/>
      <c r="OB1307" s="8"/>
      <c r="OC1307" s="8"/>
      <c r="OD1307" s="8"/>
      <c r="OE1307" s="8"/>
      <c r="OF1307" s="8"/>
      <c r="OG1307" s="8"/>
      <c r="OH1307" s="8"/>
      <c r="OI1307" s="8"/>
      <c r="OJ1307" s="8"/>
      <c r="OK1307" s="8"/>
      <c r="OL1307" s="8"/>
      <c r="OM1307" s="8"/>
      <c r="ON1307" s="8"/>
      <c r="OO1307" s="8"/>
      <c r="OP1307" s="8"/>
      <c r="OQ1307" s="8"/>
      <c r="OR1307" s="8"/>
      <c r="OS1307" s="8"/>
      <c r="OT1307" s="8"/>
      <c r="OU1307" s="8"/>
      <c r="OV1307" s="8"/>
      <c r="OW1307" s="8"/>
      <c r="OX1307" s="8"/>
      <c r="OY1307" s="8"/>
      <c r="OZ1307" s="8"/>
      <c r="PA1307" s="8"/>
      <c r="PB1307" s="8"/>
      <c r="PC1307" s="8"/>
      <c r="PD1307" s="8"/>
      <c r="PE1307" s="8"/>
      <c r="PF1307" s="8"/>
      <c r="PG1307" s="8"/>
      <c r="PH1307" s="8"/>
      <c r="PI1307" s="8"/>
      <c r="PJ1307" s="8"/>
      <c r="PK1307" s="8"/>
      <c r="PL1307" s="8"/>
      <c r="PM1307" s="8"/>
      <c r="PN1307" s="8"/>
      <c r="PO1307" s="8"/>
      <c r="PP1307" s="8"/>
      <c r="PQ1307" s="8"/>
      <c r="PR1307" s="8"/>
      <c r="PS1307" s="8"/>
      <c r="PT1307" s="8"/>
      <c r="PU1307" s="8"/>
      <c r="PV1307" s="8"/>
      <c r="PW1307" s="8"/>
      <c r="PX1307" s="8"/>
      <c r="PY1307" s="8"/>
      <c r="PZ1307" s="8"/>
      <c r="QA1307" s="8"/>
      <c r="QB1307" s="8"/>
      <c r="QC1307" s="8"/>
      <c r="QD1307" s="8"/>
      <c r="QE1307" s="8"/>
      <c r="QF1307" s="8"/>
      <c r="QG1307" s="8"/>
      <c r="QH1307" s="8"/>
      <c r="QI1307" s="8"/>
      <c r="QJ1307" s="8"/>
      <c r="QK1307" s="8"/>
      <c r="QL1307" s="8"/>
      <c r="QM1307" s="8"/>
      <c r="QN1307" s="8"/>
      <c r="QO1307" s="8"/>
      <c r="QP1307" s="8"/>
      <c r="QQ1307" s="8"/>
      <c r="QR1307" s="8"/>
      <c r="QS1307" s="8"/>
      <c r="QT1307" s="8"/>
      <c r="QU1307" s="8"/>
      <c r="QV1307" s="8"/>
      <c r="QW1307" s="8"/>
      <c r="QX1307" s="8"/>
      <c r="QY1307" s="8"/>
      <c r="QZ1307" s="8"/>
      <c r="RA1307" s="8"/>
      <c r="RB1307" s="8"/>
      <c r="RC1307" s="8"/>
      <c r="RD1307" s="8"/>
      <c r="RE1307" s="8"/>
      <c r="RF1307" s="8"/>
      <c r="RG1307" s="8"/>
      <c r="RH1307" s="8"/>
      <c r="RI1307" s="8"/>
      <c r="RJ1307" s="8"/>
      <c r="RK1307" s="8"/>
      <c r="RL1307" s="8"/>
      <c r="RM1307" s="8"/>
      <c r="RN1307" s="8"/>
      <c r="RO1307" s="8"/>
      <c r="RP1307" s="8"/>
      <c r="RQ1307" s="8"/>
      <c r="RR1307" s="8"/>
      <c r="RS1307" s="8"/>
      <c r="RT1307" s="8"/>
      <c r="RU1307" s="8"/>
      <c r="RV1307" s="8"/>
      <c r="RW1307" s="8"/>
      <c r="RX1307" s="8"/>
      <c r="RY1307" s="8"/>
      <c r="RZ1307" s="8"/>
      <c r="SA1307" s="8"/>
      <c r="SB1307" s="8"/>
      <c r="SC1307" s="8"/>
      <c r="SD1307" s="8"/>
      <c r="SE1307" s="8"/>
      <c r="SF1307" s="8"/>
      <c r="SG1307" s="8"/>
      <c r="SH1307" s="8"/>
      <c r="SI1307" s="8"/>
      <c r="SJ1307" s="8"/>
      <c r="SK1307" s="8"/>
      <c r="SL1307" s="8"/>
      <c r="SM1307" s="8"/>
      <c r="SN1307" s="8"/>
      <c r="SO1307" s="8"/>
      <c r="SP1307" s="8"/>
      <c r="SQ1307" s="8"/>
      <c r="SR1307" s="8"/>
      <c r="SS1307" s="8"/>
      <c r="ST1307" s="8"/>
      <c r="SU1307" s="8"/>
      <c r="SV1307" s="8"/>
      <c r="SW1307" s="8"/>
      <c r="SX1307" s="8"/>
      <c r="SY1307" s="8"/>
      <c r="SZ1307" s="8"/>
      <c r="TA1307" s="8"/>
      <c r="TB1307" s="8"/>
      <c r="TC1307" s="8"/>
      <c r="TD1307" s="8"/>
      <c r="TE1307" s="8"/>
      <c r="TF1307" s="8"/>
      <c r="TG1307" s="8"/>
      <c r="TH1307" s="8"/>
      <c r="TI1307" s="8"/>
      <c r="TJ1307" s="8"/>
      <c r="TK1307" s="8"/>
      <c r="TL1307" s="8"/>
      <c r="TM1307" s="8"/>
      <c r="TN1307" s="8"/>
      <c r="TO1307" s="8"/>
      <c r="TP1307" s="8"/>
      <c r="TQ1307" s="8"/>
      <c r="TR1307" s="8"/>
      <c r="TS1307" s="8"/>
      <c r="TT1307" s="8"/>
      <c r="TU1307" s="8"/>
      <c r="TV1307" s="8"/>
      <c r="TW1307" s="8"/>
      <c r="TX1307" s="8"/>
      <c r="TY1307" s="8"/>
      <c r="TZ1307" s="8"/>
      <c r="UA1307" s="8"/>
      <c r="UB1307" s="8"/>
      <c r="UC1307" s="8"/>
      <c r="UD1307" s="8"/>
      <c r="UE1307" s="8"/>
      <c r="UF1307" s="8"/>
      <c r="UG1307" s="8"/>
      <c r="UH1307" s="8"/>
      <c r="UI1307" s="8"/>
      <c r="UJ1307" s="8"/>
      <c r="UK1307" s="8"/>
      <c r="UL1307" s="8"/>
      <c r="UM1307" s="8"/>
      <c r="UN1307" s="8"/>
      <c r="UO1307" s="8"/>
      <c r="UP1307" s="8"/>
      <c r="UQ1307" s="8"/>
      <c r="UR1307" s="8"/>
      <c r="US1307" s="8"/>
      <c r="UT1307" s="8"/>
      <c r="UU1307" s="8"/>
      <c r="UV1307" s="8"/>
      <c r="UW1307" s="8"/>
      <c r="UX1307" s="8"/>
      <c r="UY1307" s="8"/>
      <c r="UZ1307" s="8"/>
      <c r="VA1307" s="8"/>
      <c r="VB1307" s="8"/>
      <c r="VC1307" s="8"/>
      <c r="VD1307" s="8"/>
      <c r="VE1307" s="8"/>
      <c r="VF1307" s="8"/>
    </row>
    <row r="1308" spans="1:578" s="77" customFormat="1" ht="15">
      <c r="A1308" s="52"/>
      <c r="B1308" s="54"/>
      <c r="C1308" s="54"/>
      <c r="D1308" s="54"/>
      <c r="E1308" s="54"/>
      <c r="F1308" s="54"/>
      <c r="G1308" s="55"/>
      <c r="H1308" s="54"/>
      <c r="I1308" s="56"/>
      <c r="J1308" s="76"/>
      <c r="K1308" s="76"/>
      <c r="L1308" s="54"/>
      <c r="M1308" s="54"/>
      <c r="N1308" s="54"/>
      <c r="O1308" s="4"/>
      <c r="P1308" s="60"/>
      <c r="Q1308" s="54"/>
      <c r="R1308" s="54"/>
      <c r="S1308" s="57"/>
      <c r="T1308" s="57"/>
      <c r="U1308" s="57"/>
      <c r="V1308" s="57"/>
      <c r="W1308" s="57"/>
      <c r="X1308" s="57"/>
      <c r="Y1308" s="57"/>
      <c r="Z1308" s="57"/>
      <c r="AA1308" s="57"/>
      <c r="AB1308" s="62"/>
      <c r="AC1308" s="57"/>
      <c r="AD1308" s="57"/>
      <c r="AE1308" s="57"/>
      <c r="AF1308" s="57"/>
      <c r="AG1308" s="57"/>
      <c r="AH1308" s="57"/>
      <c r="AI1308" s="6"/>
      <c r="AJ1308" s="6"/>
      <c r="AK1308" s="6"/>
      <c r="AL1308" s="6"/>
      <c r="AM1308" s="6"/>
      <c r="AN1308" s="6"/>
      <c r="AO1308" s="6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  <c r="IW1308" s="8"/>
      <c r="IX1308" s="8"/>
      <c r="IY1308" s="8"/>
      <c r="IZ1308" s="8"/>
      <c r="JA1308" s="8"/>
      <c r="JB1308" s="8"/>
      <c r="JC1308" s="8"/>
      <c r="JD1308" s="8"/>
      <c r="JE1308" s="8"/>
      <c r="JF1308" s="8"/>
      <c r="JG1308" s="8"/>
      <c r="JH1308" s="8"/>
      <c r="JI1308" s="8"/>
      <c r="JJ1308" s="8"/>
      <c r="JK1308" s="8"/>
      <c r="JL1308" s="8"/>
      <c r="JM1308" s="8"/>
      <c r="JN1308" s="8"/>
      <c r="JO1308" s="8"/>
      <c r="JP1308" s="8"/>
      <c r="JQ1308" s="8"/>
      <c r="JR1308" s="8"/>
      <c r="JS1308" s="8"/>
      <c r="JT1308" s="8"/>
      <c r="JU1308" s="8"/>
      <c r="JV1308" s="8"/>
      <c r="JW1308" s="8"/>
      <c r="JX1308" s="8"/>
      <c r="JY1308" s="8"/>
      <c r="JZ1308" s="8"/>
      <c r="KA1308" s="8"/>
      <c r="KB1308" s="8"/>
      <c r="KC1308" s="8"/>
      <c r="KD1308" s="8"/>
      <c r="KE1308" s="8"/>
      <c r="KF1308" s="8"/>
      <c r="KG1308" s="8"/>
      <c r="KH1308" s="8"/>
      <c r="KI1308" s="8"/>
      <c r="KJ1308" s="8"/>
      <c r="KK1308" s="8"/>
      <c r="KL1308" s="8"/>
      <c r="KM1308" s="8"/>
      <c r="KN1308" s="8"/>
      <c r="KO1308" s="8"/>
      <c r="KP1308" s="8"/>
      <c r="KQ1308" s="8"/>
      <c r="KR1308" s="8"/>
      <c r="KS1308" s="8"/>
      <c r="KT1308" s="8"/>
      <c r="KU1308" s="8"/>
      <c r="KV1308" s="8"/>
      <c r="KW1308" s="8"/>
      <c r="KX1308" s="8"/>
      <c r="KY1308" s="8"/>
      <c r="KZ1308" s="8"/>
      <c r="LA1308" s="8"/>
      <c r="LB1308" s="8"/>
      <c r="LC1308" s="8"/>
      <c r="LD1308" s="8"/>
      <c r="LE1308" s="8"/>
      <c r="LF1308" s="8"/>
      <c r="LG1308" s="8"/>
      <c r="LH1308" s="8"/>
      <c r="LI1308" s="8"/>
      <c r="LJ1308" s="8"/>
      <c r="LK1308" s="8"/>
      <c r="LL1308" s="8"/>
      <c r="LM1308" s="8"/>
      <c r="LN1308" s="8"/>
      <c r="LO1308" s="8"/>
      <c r="LP1308" s="8"/>
      <c r="LQ1308" s="8"/>
      <c r="LR1308" s="8"/>
      <c r="LS1308" s="8"/>
      <c r="LT1308" s="8"/>
      <c r="LU1308" s="8"/>
      <c r="LV1308" s="8"/>
      <c r="LW1308" s="8"/>
      <c r="LX1308" s="8"/>
      <c r="LY1308" s="8"/>
      <c r="LZ1308" s="8"/>
      <c r="MA1308" s="8"/>
      <c r="MB1308" s="8"/>
      <c r="MC1308" s="8"/>
      <c r="MD1308" s="8"/>
      <c r="ME1308" s="8"/>
      <c r="MF1308" s="8"/>
      <c r="MG1308" s="8"/>
      <c r="MH1308" s="8"/>
      <c r="MI1308" s="8"/>
      <c r="MJ1308" s="8"/>
      <c r="MK1308" s="8"/>
      <c r="ML1308" s="8"/>
      <c r="MM1308" s="8"/>
      <c r="MN1308" s="8"/>
      <c r="MO1308" s="8"/>
      <c r="MP1308" s="8"/>
      <c r="MQ1308" s="8"/>
      <c r="MR1308" s="8"/>
      <c r="MS1308" s="8"/>
      <c r="MT1308" s="8"/>
      <c r="MU1308" s="8"/>
      <c r="MV1308" s="8"/>
      <c r="MW1308" s="8"/>
      <c r="MX1308" s="8"/>
      <c r="MY1308" s="8"/>
      <c r="MZ1308" s="8"/>
      <c r="NA1308" s="8"/>
      <c r="NB1308" s="8"/>
      <c r="NC1308" s="8"/>
      <c r="ND1308" s="8"/>
      <c r="NE1308" s="8"/>
      <c r="NF1308" s="8"/>
      <c r="NG1308" s="8"/>
      <c r="NH1308" s="8"/>
      <c r="NI1308" s="8"/>
      <c r="NJ1308" s="8"/>
      <c r="NK1308" s="8"/>
      <c r="NL1308" s="8"/>
      <c r="NM1308" s="8"/>
      <c r="NN1308" s="8"/>
      <c r="NO1308" s="8"/>
      <c r="NP1308" s="8"/>
      <c r="NQ1308" s="8"/>
      <c r="NR1308" s="8"/>
      <c r="NS1308" s="8"/>
      <c r="NT1308" s="8"/>
      <c r="NU1308" s="8"/>
      <c r="NV1308" s="8"/>
      <c r="NW1308" s="8"/>
      <c r="NX1308" s="8"/>
      <c r="NY1308" s="8"/>
      <c r="NZ1308" s="8"/>
      <c r="OA1308" s="8"/>
      <c r="OB1308" s="8"/>
      <c r="OC1308" s="8"/>
      <c r="OD1308" s="8"/>
      <c r="OE1308" s="8"/>
      <c r="OF1308" s="8"/>
      <c r="OG1308" s="8"/>
      <c r="OH1308" s="8"/>
      <c r="OI1308" s="8"/>
      <c r="OJ1308" s="8"/>
      <c r="OK1308" s="8"/>
      <c r="OL1308" s="8"/>
      <c r="OM1308" s="8"/>
      <c r="ON1308" s="8"/>
      <c r="OO1308" s="8"/>
      <c r="OP1308" s="8"/>
      <c r="OQ1308" s="8"/>
      <c r="OR1308" s="8"/>
      <c r="OS1308" s="8"/>
      <c r="OT1308" s="8"/>
      <c r="OU1308" s="8"/>
      <c r="OV1308" s="8"/>
      <c r="OW1308" s="8"/>
      <c r="OX1308" s="8"/>
      <c r="OY1308" s="8"/>
      <c r="OZ1308" s="8"/>
      <c r="PA1308" s="8"/>
      <c r="PB1308" s="8"/>
      <c r="PC1308" s="8"/>
      <c r="PD1308" s="8"/>
      <c r="PE1308" s="8"/>
      <c r="PF1308" s="8"/>
      <c r="PG1308" s="8"/>
      <c r="PH1308" s="8"/>
      <c r="PI1308" s="8"/>
      <c r="PJ1308" s="8"/>
      <c r="PK1308" s="8"/>
      <c r="PL1308" s="8"/>
      <c r="PM1308" s="8"/>
      <c r="PN1308" s="8"/>
      <c r="PO1308" s="8"/>
      <c r="PP1308" s="8"/>
      <c r="PQ1308" s="8"/>
      <c r="PR1308" s="8"/>
      <c r="PS1308" s="8"/>
      <c r="PT1308" s="8"/>
      <c r="PU1308" s="8"/>
      <c r="PV1308" s="8"/>
      <c r="PW1308" s="8"/>
      <c r="PX1308" s="8"/>
      <c r="PY1308" s="8"/>
      <c r="PZ1308" s="8"/>
      <c r="QA1308" s="8"/>
      <c r="QB1308" s="8"/>
      <c r="QC1308" s="8"/>
      <c r="QD1308" s="8"/>
      <c r="QE1308" s="8"/>
      <c r="QF1308" s="8"/>
      <c r="QG1308" s="8"/>
      <c r="QH1308" s="8"/>
      <c r="QI1308" s="8"/>
      <c r="QJ1308" s="8"/>
      <c r="QK1308" s="8"/>
      <c r="QL1308" s="8"/>
      <c r="QM1308" s="8"/>
      <c r="QN1308" s="8"/>
      <c r="QO1308" s="8"/>
      <c r="QP1308" s="8"/>
      <c r="QQ1308" s="8"/>
      <c r="QR1308" s="8"/>
      <c r="QS1308" s="8"/>
      <c r="QT1308" s="8"/>
      <c r="QU1308" s="8"/>
      <c r="QV1308" s="8"/>
      <c r="QW1308" s="8"/>
      <c r="QX1308" s="8"/>
      <c r="QY1308" s="8"/>
      <c r="QZ1308" s="8"/>
      <c r="RA1308" s="8"/>
      <c r="RB1308" s="8"/>
      <c r="RC1308" s="8"/>
      <c r="RD1308" s="8"/>
      <c r="RE1308" s="8"/>
      <c r="RF1308" s="8"/>
      <c r="RG1308" s="8"/>
      <c r="RH1308" s="8"/>
      <c r="RI1308" s="8"/>
      <c r="RJ1308" s="8"/>
      <c r="RK1308" s="8"/>
      <c r="RL1308" s="8"/>
      <c r="RM1308" s="8"/>
      <c r="RN1308" s="8"/>
      <c r="RO1308" s="8"/>
      <c r="RP1308" s="8"/>
      <c r="RQ1308" s="8"/>
      <c r="RR1308" s="8"/>
      <c r="RS1308" s="8"/>
      <c r="RT1308" s="8"/>
      <c r="RU1308" s="8"/>
      <c r="RV1308" s="8"/>
      <c r="RW1308" s="8"/>
      <c r="RX1308" s="8"/>
      <c r="RY1308" s="8"/>
      <c r="RZ1308" s="8"/>
      <c r="SA1308" s="8"/>
      <c r="SB1308" s="8"/>
      <c r="SC1308" s="8"/>
      <c r="SD1308" s="8"/>
      <c r="SE1308" s="8"/>
      <c r="SF1308" s="8"/>
      <c r="SG1308" s="8"/>
      <c r="SH1308" s="8"/>
      <c r="SI1308" s="8"/>
      <c r="SJ1308" s="8"/>
      <c r="SK1308" s="8"/>
      <c r="SL1308" s="8"/>
      <c r="SM1308" s="8"/>
      <c r="SN1308" s="8"/>
      <c r="SO1308" s="8"/>
      <c r="SP1308" s="8"/>
      <c r="SQ1308" s="8"/>
      <c r="SR1308" s="8"/>
      <c r="SS1308" s="8"/>
      <c r="ST1308" s="8"/>
      <c r="SU1308" s="8"/>
      <c r="SV1308" s="8"/>
      <c r="SW1308" s="8"/>
      <c r="SX1308" s="8"/>
      <c r="SY1308" s="8"/>
      <c r="SZ1308" s="8"/>
      <c r="TA1308" s="8"/>
      <c r="TB1308" s="8"/>
      <c r="TC1308" s="8"/>
      <c r="TD1308" s="8"/>
      <c r="TE1308" s="8"/>
      <c r="TF1308" s="8"/>
      <c r="TG1308" s="8"/>
      <c r="TH1308" s="8"/>
      <c r="TI1308" s="8"/>
      <c r="TJ1308" s="8"/>
      <c r="TK1308" s="8"/>
      <c r="TL1308" s="8"/>
      <c r="TM1308" s="8"/>
      <c r="TN1308" s="8"/>
      <c r="TO1308" s="8"/>
      <c r="TP1308" s="8"/>
      <c r="TQ1308" s="8"/>
      <c r="TR1308" s="8"/>
      <c r="TS1308" s="8"/>
      <c r="TT1308" s="8"/>
      <c r="TU1308" s="8"/>
      <c r="TV1308" s="8"/>
      <c r="TW1308" s="8"/>
      <c r="TX1308" s="8"/>
      <c r="TY1308" s="8"/>
      <c r="TZ1308" s="8"/>
      <c r="UA1308" s="8"/>
      <c r="UB1308" s="8"/>
      <c r="UC1308" s="8"/>
      <c r="UD1308" s="8"/>
      <c r="UE1308" s="8"/>
      <c r="UF1308" s="8"/>
      <c r="UG1308" s="8"/>
      <c r="UH1308" s="8"/>
      <c r="UI1308" s="8"/>
      <c r="UJ1308" s="8"/>
      <c r="UK1308" s="8"/>
      <c r="UL1308" s="8"/>
      <c r="UM1308" s="8"/>
      <c r="UN1308" s="8"/>
      <c r="UO1308" s="8"/>
      <c r="UP1308" s="8"/>
      <c r="UQ1308" s="8"/>
      <c r="UR1308" s="8"/>
      <c r="US1308" s="8"/>
      <c r="UT1308" s="8"/>
      <c r="UU1308" s="8"/>
      <c r="UV1308" s="8"/>
      <c r="UW1308" s="8"/>
      <c r="UX1308" s="8"/>
      <c r="UY1308" s="8"/>
      <c r="UZ1308" s="8"/>
      <c r="VA1308" s="8"/>
      <c r="VB1308" s="8"/>
      <c r="VC1308" s="8"/>
      <c r="VD1308" s="8"/>
      <c r="VE1308" s="8"/>
      <c r="VF1308" s="8"/>
    </row>
    <row r="1309" spans="1:578" s="77" customFormat="1" ht="15">
      <c r="A1309" s="52"/>
      <c r="B1309" s="54"/>
      <c r="C1309" s="54"/>
      <c r="D1309" s="54"/>
      <c r="E1309" s="54"/>
      <c r="F1309" s="54"/>
      <c r="G1309" s="55"/>
      <c r="H1309" s="54"/>
      <c r="I1309" s="56"/>
      <c r="J1309" s="76"/>
      <c r="K1309" s="76"/>
      <c r="L1309" s="54"/>
      <c r="M1309" s="54"/>
      <c r="N1309" s="54"/>
      <c r="O1309" s="4"/>
      <c r="P1309" s="60"/>
      <c r="Q1309" s="54"/>
      <c r="R1309" s="54"/>
      <c r="S1309" s="57"/>
      <c r="T1309" s="57"/>
      <c r="U1309" s="57"/>
      <c r="V1309" s="57"/>
      <c r="W1309" s="57"/>
      <c r="X1309" s="57"/>
      <c r="Y1309" s="57"/>
      <c r="Z1309" s="57"/>
      <c r="AA1309" s="57"/>
      <c r="AB1309" s="62"/>
      <c r="AC1309" s="57"/>
      <c r="AD1309" s="57"/>
      <c r="AE1309" s="57"/>
      <c r="AF1309" s="57"/>
      <c r="AG1309" s="57"/>
      <c r="AH1309" s="57"/>
      <c r="AI1309" s="6"/>
      <c r="AJ1309" s="6"/>
      <c r="AK1309" s="6"/>
      <c r="AL1309" s="6"/>
      <c r="AM1309" s="6"/>
      <c r="AN1309" s="6"/>
      <c r="AO1309" s="6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  <c r="IW1309" s="8"/>
      <c r="IX1309" s="8"/>
      <c r="IY1309" s="8"/>
      <c r="IZ1309" s="8"/>
      <c r="JA1309" s="8"/>
      <c r="JB1309" s="8"/>
      <c r="JC1309" s="8"/>
      <c r="JD1309" s="8"/>
      <c r="JE1309" s="8"/>
      <c r="JF1309" s="8"/>
      <c r="JG1309" s="8"/>
      <c r="JH1309" s="8"/>
      <c r="JI1309" s="8"/>
      <c r="JJ1309" s="8"/>
      <c r="JK1309" s="8"/>
      <c r="JL1309" s="8"/>
      <c r="JM1309" s="8"/>
      <c r="JN1309" s="8"/>
      <c r="JO1309" s="8"/>
      <c r="JP1309" s="8"/>
      <c r="JQ1309" s="8"/>
      <c r="JR1309" s="8"/>
      <c r="JS1309" s="8"/>
      <c r="JT1309" s="8"/>
      <c r="JU1309" s="8"/>
      <c r="JV1309" s="8"/>
      <c r="JW1309" s="8"/>
      <c r="JX1309" s="8"/>
      <c r="JY1309" s="8"/>
      <c r="JZ1309" s="8"/>
      <c r="KA1309" s="8"/>
      <c r="KB1309" s="8"/>
      <c r="KC1309" s="8"/>
      <c r="KD1309" s="8"/>
      <c r="KE1309" s="8"/>
      <c r="KF1309" s="8"/>
      <c r="KG1309" s="8"/>
      <c r="KH1309" s="8"/>
      <c r="KI1309" s="8"/>
      <c r="KJ1309" s="8"/>
      <c r="KK1309" s="8"/>
      <c r="KL1309" s="8"/>
      <c r="KM1309" s="8"/>
      <c r="KN1309" s="8"/>
      <c r="KO1309" s="8"/>
      <c r="KP1309" s="8"/>
      <c r="KQ1309" s="8"/>
      <c r="KR1309" s="8"/>
      <c r="KS1309" s="8"/>
      <c r="KT1309" s="8"/>
      <c r="KU1309" s="8"/>
      <c r="KV1309" s="8"/>
      <c r="KW1309" s="8"/>
      <c r="KX1309" s="8"/>
      <c r="KY1309" s="8"/>
      <c r="KZ1309" s="8"/>
      <c r="LA1309" s="8"/>
      <c r="LB1309" s="8"/>
      <c r="LC1309" s="8"/>
      <c r="LD1309" s="8"/>
      <c r="LE1309" s="8"/>
      <c r="LF1309" s="8"/>
      <c r="LG1309" s="8"/>
      <c r="LH1309" s="8"/>
      <c r="LI1309" s="8"/>
      <c r="LJ1309" s="8"/>
      <c r="LK1309" s="8"/>
      <c r="LL1309" s="8"/>
      <c r="LM1309" s="8"/>
      <c r="LN1309" s="8"/>
      <c r="LO1309" s="8"/>
      <c r="LP1309" s="8"/>
      <c r="LQ1309" s="8"/>
      <c r="LR1309" s="8"/>
      <c r="LS1309" s="8"/>
      <c r="LT1309" s="8"/>
      <c r="LU1309" s="8"/>
      <c r="LV1309" s="8"/>
      <c r="LW1309" s="8"/>
      <c r="LX1309" s="8"/>
      <c r="LY1309" s="8"/>
      <c r="LZ1309" s="8"/>
      <c r="MA1309" s="8"/>
      <c r="MB1309" s="8"/>
      <c r="MC1309" s="8"/>
      <c r="MD1309" s="8"/>
      <c r="ME1309" s="8"/>
      <c r="MF1309" s="8"/>
      <c r="MG1309" s="8"/>
      <c r="MH1309" s="8"/>
      <c r="MI1309" s="8"/>
      <c r="MJ1309" s="8"/>
      <c r="MK1309" s="8"/>
      <c r="ML1309" s="8"/>
      <c r="MM1309" s="8"/>
      <c r="MN1309" s="8"/>
      <c r="MO1309" s="8"/>
      <c r="MP1309" s="8"/>
      <c r="MQ1309" s="8"/>
      <c r="MR1309" s="8"/>
      <c r="MS1309" s="8"/>
      <c r="MT1309" s="8"/>
      <c r="MU1309" s="8"/>
      <c r="MV1309" s="8"/>
      <c r="MW1309" s="8"/>
      <c r="MX1309" s="8"/>
      <c r="MY1309" s="8"/>
      <c r="MZ1309" s="8"/>
      <c r="NA1309" s="8"/>
      <c r="NB1309" s="8"/>
      <c r="NC1309" s="8"/>
      <c r="ND1309" s="8"/>
      <c r="NE1309" s="8"/>
      <c r="NF1309" s="8"/>
      <c r="NG1309" s="8"/>
      <c r="NH1309" s="8"/>
      <c r="NI1309" s="8"/>
      <c r="NJ1309" s="8"/>
      <c r="NK1309" s="8"/>
      <c r="NL1309" s="8"/>
      <c r="NM1309" s="8"/>
      <c r="NN1309" s="8"/>
      <c r="NO1309" s="8"/>
      <c r="NP1309" s="8"/>
      <c r="NQ1309" s="8"/>
      <c r="NR1309" s="8"/>
      <c r="NS1309" s="8"/>
      <c r="NT1309" s="8"/>
      <c r="NU1309" s="8"/>
      <c r="NV1309" s="8"/>
      <c r="NW1309" s="8"/>
      <c r="NX1309" s="8"/>
      <c r="NY1309" s="8"/>
      <c r="NZ1309" s="8"/>
      <c r="OA1309" s="8"/>
      <c r="OB1309" s="8"/>
      <c r="OC1309" s="8"/>
      <c r="OD1309" s="8"/>
      <c r="OE1309" s="8"/>
      <c r="OF1309" s="8"/>
      <c r="OG1309" s="8"/>
      <c r="OH1309" s="8"/>
      <c r="OI1309" s="8"/>
      <c r="OJ1309" s="8"/>
      <c r="OK1309" s="8"/>
      <c r="OL1309" s="8"/>
      <c r="OM1309" s="8"/>
      <c r="ON1309" s="8"/>
      <c r="OO1309" s="8"/>
      <c r="OP1309" s="8"/>
      <c r="OQ1309" s="8"/>
      <c r="OR1309" s="8"/>
      <c r="OS1309" s="8"/>
      <c r="OT1309" s="8"/>
      <c r="OU1309" s="8"/>
      <c r="OV1309" s="8"/>
      <c r="OW1309" s="8"/>
      <c r="OX1309" s="8"/>
      <c r="OY1309" s="8"/>
      <c r="OZ1309" s="8"/>
      <c r="PA1309" s="8"/>
      <c r="PB1309" s="8"/>
      <c r="PC1309" s="8"/>
      <c r="PD1309" s="8"/>
      <c r="PE1309" s="8"/>
      <c r="PF1309" s="8"/>
      <c r="PG1309" s="8"/>
      <c r="PH1309" s="8"/>
      <c r="PI1309" s="8"/>
      <c r="PJ1309" s="8"/>
      <c r="PK1309" s="8"/>
      <c r="PL1309" s="8"/>
      <c r="PM1309" s="8"/>
      <c r="PN1309" s="8"/>
      <c r="PO1309" s="8"/>
      <c r="PP1309" s="8"/>
      <c r="PQ1309" s="8"/>
      <c r="PR1309" s="8"/>
      <c r="PS1309" s="8"/>
      <c r="PT1309" s="8"/>
      <c r="PU1309" s="8"/>
      <c r="PV1309" s="8"/>
      <c r="PW1309" s="8"/>
      <c r="PX1309" s="8"/>
      <c r="PY1309" s="8"/>
      <c r="PZ1309" s="8"/>
      <c r="QA1309" s="8"/>
      <c r="QB1309" s="8"/>
      <c r="QC1309" s="8"/>
      <c r="QD1309" s="8"/>
      <c r="QE1309" s="8"/>
      <c r="QF1309" s="8"/>
      <c r="QG1309" s="8"/>
      <c r="QH1309" s="8"/>
      <c r="QI1309" s="8"/>
      <c r="QJ1309" s="8"/>
      <c r="QK1309" s="8"/>
      <c r="QL1309" s="8"/>
      <c r="QM1309" s="8"/>
      <c r="QN1309" s="8"/>
      <c r="QO1309" s="8"/>
      <c r="QP1309" s="8"/>
      <c r="QQ1309" s="8"/>
      <c r="QR1309" s="8"/>
      <c r="QS1309" s="8"/>
      <c r="QT1309" s="8"/>
      <c r="QU1309" s="8"/>
      <c r="QV1309" s="8"/>
      <c r="QW1309" s="8"/>
      <c r="QX1309" s="8"/>
      <c r="QY1309" s="8"/>
      <c r="QZ1309" s="8"/>
      <c r="RA1309" s="8"/>
      <c r="RB1309" s="8"/>
      <c r="RC1309" s="8"/>
      <c r="RD1309" s="8"/>
      <c r="RE1309" s="8"/>
      <c r="RF1309" s="8"/>
      <c r="RG1309" s="8"/>
      <c r="RH1309" s="8"/>
      <c r="RI1309" s="8"/>
      <c r="RJ1309" s="8"/>
      <c r="RK1309" s="8"/>
      <c r="RL1309" s="8"/>
      <c r="RM1309" s="8"/>
      <c r="RN1309" s="8"/>
      <c r="RO1309" s="8"/>
      <c r="RP1309" s="8"/>
      <c r="RQ1309" s="8"/>
      <c r="RR1309" s="8"/>
      <c r="RS1309" s="8"/>
      <c r="RT1309" s="8"/>
      <c r="RU1309" s="8"/>
      <c r="RV1309" s="8"/>
      <c r="RW1309" s="8"/>
      <c r="RX1309" s="8"/>
      <c r="RY1309" s="8"/>
      <c r="RZ1309" s="8"/>
      <c r="SA1309" s="8"/>
      <c r="SB1309" s="8"/>
      <c r="SC1309" s="8"/>
      <c r="SD1309" s="8"/>
      <c r="SE1309" s="8"/>
      <c r="SF1309" s="8"/>
      <c r="SG1309" s="8"/>
      <c r="SH1309" s="8"/>
      <c r="SI1309" s="8"/>
      <c r="SJ1309" s="8"/>
      <c r="SK1309" s="8"/>
      <c r="SL1309" s="8"/>
      <c r="SM1309" s="8"/>
      <c r="SN1309" s="8"/>
      <c r="SO1309" s="8"/>
      <c r="SP1309" s="8"/>
      <c r="SQ1309" s="8"/>
      <c r="SR1309" s="8"/>
      <c r="SS1309" s="8"/>
      <c r="ST1309" s="8"/>
      <c r="SU1309" s="8"/>
      <c r="SV1309" s="8"/>
      <c r="SW1309" s="8"/>
      <c r="SX1309" s="8"/>
      <c r="SY1309" s="8"/>
      <c r="SZ1309" s="8"/>
      <c r="TA1309" s="8"/>
      <c r="TB1309" s="8"/>
      <c r="TC1309" s="8"/>
      <c r="TD1309" s="8"/>
      <c r="TE1309" s="8"/>
      <c r="TF1309" s="8"/>
      <c r="TG1309" s="8"/>
      <c r="TH1309" s="8"/>
      <c r="TI1309" s="8"/>
      <c r="TJ1309" s="8"/>
      <c r="TK1309" s="8"/>
      <c r="TL1309" s="8"/>
      <c r="TM1309" s="8"/>
      <c r="TN1309" s="8"/>
      <c r="TO1309" s="8"/>
      <c r="TP1309" s="8"/>
      <c r="TQ1309" s="8"/>
      <c r="TR1309" s="8"/>
      <c r="TS1309" s="8"/>
      <c r="TT1309" s="8"/>
      <c r="TU1309" s="8"/>
      <c r="TV1309" s="8"/>
      <c r="TW1309" s="8"/>
      <c r="TX1309" s="8"/>
      <c r="TY1309" s="8"/>
      <c r="TZ1309" s="8"/>
      <c r="UA1309" s="8"/>
      <c r="UB1309" s="8"/>
      <c r="UC1309" s="8"/>
      <c r="UD1309" s="8"/>
      <c r="UE1309" s="8"/>
      <c r="UF1309" s="8"/>
      <c r="UG1309" s="8"/>
      <c r="UH1309" s="8"/>
      <c r="UI1309" s="8"/>
      <c r="UJ1309" s="8"/>
      <c r="UK1309" s="8"/>
      <c r="UL1309" s="8"/>
      <c r="UM1309" s="8"/>
      <c r="UN1309" s="8"/>
      <c r="UO1309" s="8"/>
      <c r="UP1309" s="8"/>
      <c r="UQ1309" s="8"/>
      <c r="UR1309" s="8"/>
      <c r="US1309" s="8"/>
      <c r="UT1309" s="8"/>
      <c r="UU1309" s="8"/>
      <c r="UV1309" s="8"/>
      <c r="UW1309" s="8"/>
      <c r="UX1309" s="8"/>
      <c r="UY1309" s="8"/>
      <c r="UZ1309" s="8"/>
      <c r="VA1309" s="8"/>
      <c r="VB1309" s="8"/>
      <c r="VC1309" s="8"/>
      <c r="VD1309" s="8"/>
      <c r="VE1309" s="8"/>
      <c r="VF1309" s="8"/>
    </row>
    <row r="1310" spans="1:578" s="77" customFormat="1" ht="15">
      <c r="A1310" s="52"/>
      <c r="B1310" s="54"/>
      <c r="C1310" s="54"/>
      <c r="D1310" s="54"/>
      <c r="E1310" s="54"/>
      <c r="F1310" s="54"/>
      <c r="G1310" s="55"/>
      <c r="H1310" s="54"/>
      <c r="I1310" s="56"/>
      <c r="J1310" s="76"/>
      <c r="K1310" s="76"/>
      <c r="L1310" s="54"/>
      <c r="M1310" s="54"/>
      <c r="N1310" s="54"/>
      <c r="O1310" s="4"/>
      <c r="P1310" s="60"/>
      <c r="Q1310" s="54"/>
      <c r="R1310" s="54"/>
      <c r="S1310" s="57"/>
      <c r="T1310" s="57"/>
      <c r="U1310" s="57"/>
      <c r="V1310" s="57"/>
      <c r="W1310" s="57"/>
      <c r="X1310" s="57"/>
      <c r="Y1310" s="57"/>
      <c r="Z1310" s="57"/>
      <c r="AA1310" s="57"/>
      <c r="AB1310" s="62"/>
      <c r="AC1310" s="57"/>
      <c r="AD1310" s="57"/>
      <c r="AE1310" s="57"/>
      <c r="AF1310" s="57"/>
      <c r="AG1310" s="57"/>
      <c r="AH1310" s="57"/>
      <c r="AI1310" s="6"/>
      <c r="AJ1310" s="6"/>
      <c r="AK1310" s="6"/>
      <c r="AL1310" s="6"/>
      <c r="AM1310" s="6"/>
      <c r="AN1310" s="6"/>
      <c r="AO1310" s="6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  <c r="IW1310" s="8"/>
      <c r="IX1310" s="8"/>
      <c r="IY1310" s="8"/>
      <c r="IZ1310" s="8"/>
      <c r="JA1310" s="8"/>
      <c r="JB1310" s="8"/>
      <c r="JC1310" s="8"/>
      <c r="JD1310" s="8"/>
      <c r="JE1310" s="8"/>
      <c r="JF1310" s="8"/>
      <c r="JG1310" s="8"/>
      <c r="JH1310" s="8"/>
      <c r="JI1310" s="8"/>
      <c r="JJ1310" s="8"/>
      <c r="JK1310" s="8"/>
      <c r="JL1310" s="8"/>
      <c r="JM1310" s="8"/>
      <c r="JN1310" s="8"/>
      <c r="JO1310" s="8"/>
      <c r="JP1310" s="8"/>
      <c r="JQ1310" s="8"/>
      <c r="JR1310" s="8"/>
      <c r="JS1310" s="8"/>
      <c r="JT1310" s="8"/>
      <c r="JU1310" s="8"/>
      <c r="JV1310" s="8"/>
      <c r="JW1310" s="8"/>
      <c r="JX1310" s="8"/>
      <c r="JY1310" s="8"/>
      <c r="JZ1310" s="8"/>
      <c r="KA1310" s="8"/>
      <c r="KB1310" s="8"/>
      <c r="KC1310" s="8"/>
      <c r="KD1310" s="8"/>
      <c r="KE1310" s="8"/>
      <c r="KF1310" s="8"/>
      <c r="KG1310" s="8"/>
      <c r="KH1310" s="8"/>
      <c r="KI1310" s="8"/>
      <c r="KJ1310" s="8"/>
      <c r="KK1310" s="8"/>
      <c r="KL1310" s="8"/>
      <c r="KM1310" s="8"/>
      <c r="KN1310" s="8"/>
      <c r="KO1310" s="8"/>
      <c r="KP1310" s="8"/>
      <c r="KQ1310" s="8"/>
      <c r="KR1310" s="8"/>
      <c r="KS1310" s="8"/>
      <c r="KT1310" s="8"/>
      <c r="KU1310" s="8"/>
      <c r="KV1310" s="8"/>
      <c r="KW1310" s="8"/>
      <c r="KX1310" s="8"/>
      <c r="KY1310" s="8"/>
      <c r="KZ1310" s="8"/>
      <c r="LA1310" s="8"/>
      <c r="LB1310" s="8"/>
      <c r="LC1310" s="8"/>
      <c r="LD1310" s="8"/>
      <c r="LE1310" s="8"/>
      <c r="LF1310" s="8"/>
      <c r="LG1310" s="8"/>
      <c r="LH1310" s="8"/>
      <c r="LI1310" s="8"/>
      <c r="LJ1310" s="8"/>
      <c r="LK1310" s="8"/>
      <c r="LL1310" s="8"/>
      <c r="LM1310" s="8"/>
      <c r="LN1310" s="8"/>
      <c r="LO1310" s="8"/>
      <c r="LP1310" s="8"/>
      <c r="LQ1310" s="8"/>
      <c r="LR1310" s="8"/>
      <c r="LS1310" s="8"/>
      <c r="LT1310" s="8"/>
      <c r="LU1310" s="8"/>
      <c r="LV1310" s="8"/>
      <c r="LW1310" s="8"/>
      <c r="LX1310" s="8"/>
      <c r="LY1310" s="8"/>
      <c r="LZ1310" s="8"/>
      <c r="MA1310" s="8"/>
      <c r="MB1310" s="8"/>
      <c r="MC1310" s="8"/>
      <c r="MD1310" s="8"/>
      <c r="ME1310" s="8"/>
      <c r="MF1310" s="8"/>
      <c r="MG1310" s="8"/>
      <c r="MH1310" s="8"/>
      <c r="MI1310" s="8"/>
      <c r="MJ1310" s="8"/>
      <c r="MK1310" s="8"/>
      <c r="ML1310" s="8"/>
      <c r="MM1310" s="8"/>
      <c r="MN1310" s="8"/>
      <c r="MO1310" s="8"/>
      <c r="MP1310" s="8"/>
      <c r="MQ1310" s="8"/>
      <c r="MR1310" s="8"/>
      <c r="MS1310" s="8"/>
      <c r="MT1310" s="8"/>
      <c r="MU1310" s="8"/>
      <c r="MV1310" s="8"/>
      <c r="MW1310" s="8"/>
      <c r="MX1310" s="8"/>
      <c r="MY1310" s="8"/>
      <c r="MZ1310" s="8"/>
      <c r="NA1310" s="8"/>
      <c r="NB1310" s="8"/>
      <c r="NC1310" s="8"/>
      <c r="ND1310" s="8"/>
      <c r="NE1310" s="8"/>
      <c r="NF1310" s="8"/>
      <c r="NG1310" s="8"/>
      <c r="NH1310" s="8"/>
      <c r="NI1310" s="8"/>
      <c r="NJ1310" s="8"/>
      <c r="NK1310" s="8"/>
      <c r="NL1310" s="8"/>
      <c r="NM1310" s="8"/>
      <c r="NN1310" s="8"/>
      <c r="NO1310" s="8"/>
      <c r="NP1310" s="8"/>
      <c r="NQ1310" s="8"/>
      <c r="NR1310" s="8"/>
      <c r="NS1310" s="8"/>
      <c r="NT1310" s="8"/>
      <c r="NU1310" s="8"/>
      <c r="NV1310" s="8"/>
      <c r="NW1310" s="8"/>
      <c r="NX1310" s="8"/>
      <c r="NY1310" s="8"/>
      <c r="NZ1310" s="8"/>
      <c r="OA1310" s="8"/>
      <c r="OB1310" s="8"/>
      <c r="OC1310" s="8"/>
      <c r="OD1310" s="8"/>
      <c r="OE1310" s="8"/>
      <c r="OF1310" s="8"/>
      <c r="OG1310" s="8"/>
      <c r="OH1310" s="8"/>
      <c r="OI1310" s="8"/>
      <c r="OJ1310" s="8"/>
      <c r="OK1310" s="8"/>
      <c r="OL1310" s="8"/>
      <c r="OM1310" s="8"/>
      <c r="ON1310" s="8"/>
      <c r="OO1310" s="8"/>
      <c r="OP1310" s="8"/>
      <c r="OQ1310" s="8"/>
      <c r="OR1310" s="8"/>
      <c r="OS1310" s="8"/>
      <c r="OT1310" s="8"/>
      <c r="OU1310" s="8"/>
      <c r="OV1310" s="8"/>
      <c r="OW1310" s="8"/>
      <c r="OX1310" s="8"/>
      <c r="OY1310" s="8"/>
      <c r="OZ1310" s="8"/>
      <c r="PA1310" s="8"/>
      <c r="PB1310" s="8"/>
      <c r="PC1310" s="8"/>
      <c r="PD1310" s="8"/>
      <c r="PE1310" s="8"/>
      <c r="PF1310" s="8"/>
      <c r="PG1310" s="8"/>
      <c r="PH1310" s="8"/>
      <c r="PI1310" s="8"/>
      <c r="PJ1310" s="8"/>
      <c r="PK1310" s="8"/>
      <c r="PL1310" s="8"/>
      <c r="PM1310" s="8"/>
      <c r="PN1310" s="8"/>
      <c r="PO1310" s="8"/>
      <c r="PP1310" s="8"/>
      <c r="PQ1310" s="8"/>
      <c r="PR1310" s="8"/>
      <c r="PS1310" s="8"/>
      <c r="PT1310" s="8"/>
      <c r="PU1310" s="8"/>
      <c r="PV1310" s="8"/>
      <c r="PW1310" s="8"/>
      <c r="PX1310" s="8"/>
      <c r="PY1310" s="8"/>
      <c r="PZ1310" s="8"/>
      <c r="QA1310" s="8"/>
      <c r="QB1310" s="8"/>
      <c r="QC1310" s="8"/>
      <c r="QD1310" s="8"/>
      <c r="QE1310" s="8"/>
      <c r="QF1310" s="8"/>
      <c r="QG1310" s="8"/>
      <c r="QH1310" s="8"/>
      <c r="QI1310" s="8"/>
      <c r="QJ1310" s="8"/>
      <c r="QK1310" s="8"/>
      <c r="QL1310" s="8"/>
      <c r="QM1310" s="8"/>
      <c r="QN1310" s="8"/>
      <c r="QO1310" s="8"/>
      <c r="QP1310" s="8"/>
      <c r="QQ1310" s="8"/>
      <c r="QR1310" s="8"/>
      <c r="QS1310" s="8"/>
      <c r="QT1310" s="8"/>
      <c r="QU1310" s="8"/>
      <c r="QV1310" s="8"/>
      <c r="QW1310" s="8"/>
      <c r="QX1310" s="8"/>
      <c r="QY1310" s="8"/>
      <c r="QZ1310" s="8"/>
      <c r="RA1310" s="8"/>
      <c r="RB1310" s="8"/>
      <c r="RC1310" s="8"/>
      <c r="RD1310" s="8"/>
      <c r="RE1310" s="8"/>
      <c r="RF1310" s="8"/>
      <c r="RG1310" s="8"/>
      <c r="RH1310" s="8"/>
      <c r="RI1310" s="8"/>
      <c r="RJ1310" s="8"/>
      <c r="RK1310" s="8"/>
      <c r="RL1310" s="8"/>
      <c r="RM1310" s="8"/>
      <c r="RN1310" s="8"/>
      <c r="RO1310" s="8"/>
      <c r="RP1310" s="8"/>
      <c r="RQ1310" s="8"/>
      <c r="RR1310" s="8"/>
      <c r="RS1310" s="8"/>
      <c r="RT1310" s="8"/>
      <c r="RU1310" s="8"/>
      <c r="RV1310" s="8"/>
      <c r="RW1310" s="8"/>
      <c r="RX1310" s="8"/>
      <c r="RY1310" s="8"/>
      <c r="RZ1310" s="8"/>
      <c r="SA1310" s="8"/>
      <c r="SB1310" s="8"/>
      <c r="SC1310" s="8"/>
      <c r="SD1310" s="8"/>
      <c r="SE1310" s="8"/>
      <c r="SF1310" s="8"/>
      <c r="SG1310" s="8"/>
      <c r="SH1310" s="8"/>
      <c r="SI1310" s="8"/>
      <c r="SJ1310" s="8"/>
      <c r="SK1310" s="8"/>
      <c r="SL1310" s="8"/>
      <c r="SM1310" s="8"/>
      <c r="SN1310" s="8"/>
      <c r="SO1310" s="8"/>
      <c r="SP1310" s="8"/>
      <c r="SQ1310" s="8"/>
      <c r="SR1310" s="8"/>
      <c r="SS1310" s="8"/>
      <c r="ST1310" s="8"/>
      <c r="SU1310" s="8"/>
      <c r="SV1310" s="8"/>
      <c r="SW1310" s="8"/>
      <c r="SX1310" s="8"/>
      <c r="SY1310" s="8"/>
      <c r="SZ1310" s="8"/>
      <c r="TA1310" s="8"/>
      <c r="TB1310" s="8"/>
      <c r="TC1310" s="8"/>
      <c r="TD1310" s="8"/>
      <c r="TE1310" s="8"/>
      <c r="TF1310" s="8"/>
      <c r="TG1310" s="8"/>
      <c r="TH1310" s="8"/>
      <c r="TI1310" s="8"/>
      <c r="TJ1310" s="8"/>
      <c r="TK1310" s="8"/>
      <c r="TL1310" s="8"/>
      <c r="TM1310" s="8"/>
      <c r="TN1310" s="8"/>
      <c r="TO1310" s="8"/>
      <c r="TP1310" s="8"/>
      <c r="TQ1310" s="8"/>
      <c r="TR1310" s="8"/>
      <c r="TS1310" s="8"/>
      <c r="TT1310" s="8"/>
      <c r="TU1310" s="8"/>
      <c r="TV1310" s="8"/>
      <c r="TW1310" s="8"/>
      <c r="TX1310" s="8"/>
      <c r="TY1310" s="8"/>
      <c r="TZ1310" s="8"/>
      <c r="UA1310" s="8"/>
      <c r="UB1310" s="8"/>
      <c r="UC1310" s="8"/>
      <c r="UD1310" s="8"/>
      <c r="UE1310" s="8"/>
      <c r="UF1310" s="8"/>
      <c r="UG1310" s="8"/>
      <c r="UH1310" s="8"/>
      <c r="UI1310" s="8"/>
      <c r="UJ1310" s="8"/>
      <c r="UK1310" s="8"/>
      <c r="UL1310" s="8"/>
      <c r="UM1310" s="8"/>
      <c r="UN1310" s="8"/>
      <c r="UO1310" s="8"/>
      <c r="UP1310" s="8"/>
      <c r="UQ1310" s="8"/>
      <c r="UR1310" s="8"/>
      <c r="US1310" s="8"/>
      <c r="UT1310" s="8"/>
      <c r="UU1310" s="8"/>
      <c r="UV1310" s="8"/>
      <c r="UW1310" s="8"/>
      <c r="UX1310" s="8"/>
      <c r="UY1310" s="8"/>
      <c r="UZ1310" s="8"/>
      <c r="VA1310" s="8"/>
      <c r="VB1310" s="8"/>
      <c r="VC1310" s="8"/>
      <c r="VD1310" s="8"/>
      <c r="VE1310" s="8"/>
      <c r="VF1310" s="8"/>
    </row>
    <row r="1311" spans="1:578" s="77" customFormat="1" ht="15">
      <c r="A1311" s="52"/>
      <c r="B1311" s="54"/>
      <c r="C1311" s="54"/>
      <c r="D1311" s="54"/>
      <c r="E1311" s="54"/>
      <c r="F1311" s="54"/>
      <c r="G1311" s="55"/>
      <c r="H1311" s="54"/>
      <c r="I1311" s="56"/>
      <c r="J1311" s="76"/>
      <c r="K1311" s="76"/>
      <c r="L1311" s="54"/>
      <c r="M1311" s="54"/>
      <c r="N1311" s="54"/>
      <c r="O1311" s="4"/>
      <c r="P1311" s="60"/>
      <c r="Q1311" s="54"/>
      <c r="R1311" s="54"/>
      <c r="S1311" s="57"/>
      <c r="T1311" s="57"/>
      <c r="U1311" s="57"/>
      <c r="V1311" s="57"/>
      <c r="W1311" s="57"/>
      <c r="X1311" s="57"/>
      <c r="Y1311" s="57"/>
      <c r="Z1311" s="57"/>
      <c r="AA1311" s="57"/>
      <c r="AB1311" s="62"/>
      <c r="AC1311" s="57"/>
      <c r="AD1311" s="57"/>
      <c r="AE1311" s="57"/>
      <c r="AF1311" s="57"/>
      <c r="AG1311" s="57"/>
      <c r="AH1311" s="57"/>
      <c r="AI1311" s="6"/>
      <c r="AJ1311" s="6"/>
      <c r="AK1311" s="6"/>
      <c r="AL1311" s="6"/>
      <c r="AM1311" s="6"/>
      <c r="AN1311" s="6"/>
      <c r="AO1311" s="6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  <c r="IW1311" s="8"/>
      <c r="IX1311" s="8"/>
      <c r="IY1311" s="8"/>
      <c r="IZ1311" s="8"/>
      <c r="JA1311" s="8"/>
      <c r="JB1311" s="8"/>
      <c r="JC1311" s="8"/>
      <c r="JD1311" s="8"/>
      <c r="JE1311" s="8"/>
      <c r="JF1311" s="8"/>
      <c r="JG1311" s="8"/>
      <c r="JH1311" s="8"/>
      <c r="JI1311" s="8"/>
      <c r="JJ1311" s="8"/>
      <c r="JK1311" s="8"/>
      <c r="JL1311" s="8"/>
      <c r="JM1311" s="8"/>
      <c r="JN1311" s="8"/>
      <c r="JO1311" s="8"/>
      <c r="JP1311" s="8"/>
      <c r="JQ1311" s="8"/>
      <c r="JR1311" s="8"/>
      <c r="JS1311" s="8"/>
      <c r="JT1311" s="8"/>
      <c r="JU1311" s="8"/>
      <c r="JV1311" s="8"/>
      <c r="JW1311" s="8"/>
      <c r="JX1311" s="8"/>
      <c r="JY1311" s="8"/>
      <c r="JZ1311" s="8"/>
      <c r="KA1311" s="8"/>
      <c r="KB1311" s="8"/>
      <c r="KC1311" s="8"/>
      <c r="KD1311" s="8"/>
      <c r="KE1311" s="8"/>
      <c r="KF1311" s="8"/>
      <c r="KG1311" s="8"/>
      <c r="KH1311" s="8"/>
      <c r="KI1311" s="8"/>
      <c r="KJ1311" s="8"/>
      <c r="KK1311" s="8"/>
      <c r="KL1311" s="8"/>
      <c r="KM1311" s="8"/>
      <c r="KN1311" s="8"/>
      <c r="KO1311" s="8"/>
      <c r="KP1311" s="8"/>
      <c r="KQ1311" s="8"/>
      <c r="KR1311" s="8"/>
      <c r="KS1311" s="8"/>
      <c r="KT1311" s="8"/>
      <c r="KU1311" s="8"/>
      <c r="KV1311" s="8"/>
      <c r="KW1311" s="8"/>
      <c r="KX1311" s="8"/>
      <c r="KY1311" s="8"/>
      <c r="KZ1311" s="8"/>
      <c r="LA1311" s="8"/>
      <c r="LB1311" s="8"/>
      <c r="LC1311" s="8"/>
      <c r="LD1311" s="8"/>
      <c r="LE1311" s="8"/>
      <c r="LF1311" s="8"/>
      <c r="LG1311" s="8"/>
      <c r="LH1311" s="8"/>
      <c r="LI1311" s="8"/>
      <c r="LJ1311" s="8"/>
      <c r="LK1311" s="8"/>
      <c r="LL1311" s="8"/>
      <c r="LM1311" s="8"/>
      <c r="LN1311" s="8"/>
      <c r="LO1311" s="8"/>
      <c r="LP1311" s="8"/>
      <c r="LQ1311" s="8"/>
      <c r="LR1311" s="8"/>
      <c r="LS1311" s="8"/>
      <c r="LT1311" s="8"/>
      <c r="LU1311" s="8"/>
      <c r="LV1311" s="8"/>
      <c r="LW1311" s="8"/>
      <c r="LX1311" s="8"/>
      <c r="LY1311" s="8"/>
      <c r="LZ1311" s="8"/>
      <c r="MA1311" s="8"/>
      <c r="MB1311" s="8"/>
      <c r="MC1311" s="8"/>
      <c r="MD1311" s="8"/>
      <c r="ME1311" s="8"/>
      <c r="MF1311" s="8"/>
      <c r="MG1311" s="8"/>
      <c r="MH1311" s="8"/>
      <c r="MI1311" s="8"/>
      <c r="MJ1311" s="8"/>
      <c r="MK1311" s="8"/>
      <c r="ML1311" s="8"/>
      <c r="MM1311" s="8"/>
      <c r="MN1311" s="8"/>
      <c r="MO1311" s="8"/>
      <c r="MP1311" s="8"/>
      <c r="MQ1311" s="8"/>
      <c r="MR1311" s="8"/>
      <c r="MS1311" s="8"/>
      <c r="MT1311" s="8"/>
      <c r="MU1311" s="8"/>
      <c r="MV1311" s="8"/>
      <c r="MW1311" s="8"/>
      <c r="MX1311" s="8"/>
      <c r="MY1311" s="8"/>
      <c r="MZ1311" s="8"/>
      <c r="NA1311" s="8"/>
      <c r="NB1311" s="8"/>
      <c r="NC1311" s="8"/>
      <c r="ND1311" s="8"/>
      <c r="NE1311" s="8"/>
      <c r="NF1311" s="8"/>
      <c r="NG1311" s="8"/>
      <c r="NH1311" s="8"/>
      <c r="NI1311" s="8"/>
      <c r="NJ1311" s="8"/>
      <c r="NK1311" s="8"/>
      <c r="NL1311" s="8"/>
      <c r="NM1311" s="8"/>
      <c r="NN1311" s="8"/>
      <c r="NO1311" s="8"/>
      <c r="NP1311" s="8"/>
      <c r="NQ1311" s="8"/>
      <c r="NR1311" s="8"/>
      <c r="NS1311" s="8"/>
      <c r="NT1311" s="8"/>
      <c r="NU1311" s="8"/>
      <c r="NV1311" s="8"/>
      <c r="NW1311" s="8"/>
      <c r="NX1311" s="8"/>
      <c r="NY1311" s="8"/>
      <c r="NZ1311" s="8"/>
      <c r="OA1311" s="8"/>
      <c r="OB1311" s="8"/>
      <c r="OC1311" s="8"/>
      <c r="OD1311" s="8"/>
      <c r="OE1311" s="8"/>
      <c r="OF1311" s="8"/>
      <c r="OG1311" s="8"/>
      <c r="OH1311" s="8"/>
      <c r="OI1311" s="8"/>
      <c r="OJ1311" s="8"/>
      <c r="OK1311" s="8"/>
      <c r="OL1311" s="8"/>
      <c r="OM1311" s="8"/>
      <c r="ON1311" s="8"/>
      <c r="OO1311" s="8"/>
      <c r="OP1311" s="8"/>
      <c r="OQ1311" s="8"/>
      <c r="OR1311" s="8"/>
      <c r="OS1311" s="8"/>
      <c r="OT1311" s="8"/>
      <c r="OU1311" s="8"/>
      <c r="OV1311" s="8"/>
      <c r="OW1311" s="8"/>
      <c r="OX1311" s="8"/>
      <c r="OY1311" s="8"/>
      <c r="OZ1311" s="8"/>
      <c r="PA1311" s="8"/>
      <c r="PB1311" s="8"/>
      <c r="PC1311" s="8"/>
      <c r="PD1311" s="8"/>
      <c r="PE1311" s="8"/>
      <c r="PF1311" s="8"/>
      <c r="PG1311" s="8"/>
      <c r="PH1311" s="8"/>
      <c r="PI1311" s="8"/>
      <c r="PJ1311" s="8"/>
      <c r="PK1311" s="8"/>
      <c r="PL1311" s="8"/>
      <c r="PM1311" s="8"/>
      <c r="PN1311" s="8"/>
      <c r="PO1311" s="8"/>
      <c r="PP1311" s="8"/>
      <c r="PQ1311" s="8"/>
      <c r="PR1311" s="8"/>
      <c r="PS1311" s="8"/>
      <c r="PT1311" s="8"/>
      <c r="PU1311" s="8"/>
      <c r="PV1311" s="8"/>
      <c r="PW1311" s="8"/>
      <c r="PX1311" s="8"/>
      <c r="PY1311" s="8"/>
      <c r="PZ1311" s="8"/>
      <c r="QA1311" s="8"/>
      <c r="QB1311" s="8"/>
      <c r="QC1311" s="8"/>
      <c r="QD1311" s="8"/>
      <c r="QE1311" s="8"/>
      <c r="QF1311" s="8"/>
      <c r="QG1311" s="8"/>
      <c r="QH1311" s="8"/>
      <c r="QI1311" s="8"/>
      <c r="QJ1311" s="8"/>
      <c r="QK1311" s="8"/>
      <c r="QL1311" s="8"/>
      <c r="QM1311" s="8"/>
      <c r="QN1311" s="8"/>
      <c r="QO1311" s="8"/>
      <c r="QP1311" s="8"/>
      <c r="QQ1311" s="8"/>
      <c r="QR1311" s="8"/>
      <c r="QS1311" s="8"/>
      <c r="QT1311" s="8"/>
      <c r="QU1311" s="8"/>
      <c r="QV1311" s="8"/>
      <c r="QW1311" s="8"/>
      <c r="QX1311" s="8"/>
      <c r="QY1311" s="8"/>
      <c r="QZ1311" s="8"/>
      <c r="RA1311" s="8"/>
      <c r="RB1311" s="8"/>
      <c r="RC1311" s="8"/>
      <c r="RD1311" s="8"/>
      <c r="RE1311" s="8"/>
      <c r="RF1311" s="8"/>
      <c r="RG1311" s="8"/>
      <c r="RH1311" s="8"/>
      <c r="RI1311" s="8"/>
      <c r="RJ1311" s="8"/>
      <c r="RK1311" s="8"/>
      <c r="RL1311" s="8"/>
      <c r="RM1311" s="8"/>
      <c r="RN1311" s="8"/>
      <c r="RO1311" s="8"/>
      <c r="RP1311" s="8"/>
      <c r="RQ1311" s="8"/>
      <c r="RR1311" s="8"/>
      <c r="RS1311" s="8"/>
      <c r="RT1311" s="8"/>
      <c r="RU1311" s="8"/>
      <c r="RV1311" s="8"/>
      <c r="RW1311" s="8"/>
      <c r="RX1311" s="8"/>
      <c r="RY1311" s="8"/>
      <c r="RZ1311" s="8"/>
      <c r="SA1311" s="8"/>
      <c r="SB1311" s="8"/>
      <c r="SC1311" s="8"/>
      <c r="SD1311" s="8"/>
      <c r="SE1311" s="8"/>
      <c r="SF1311" s="8"/>
      <c r="SG1311" s="8"/>
      <c r="SH1311" s="8"/>
      <c r="SI1311" s="8"/>
      <c r="SJ1311" s="8"/>
      <c r="SK1311" s="8"/>
      <c r="SL1311" s="8"/>
      <c r="SM1311" s="8"/>
      <c r="SN1311" s="8"/>
      <c r="SO1311" s="8"/>
      <c r="SP1311" s="8"/>
      <c r="SQ1311" s="8"/>
      <c r="SR1311" s="8"/>
      <c r="SS1311" s="8"/>
      <c r="ST1311" s="8"/>
      <c r="SU1311" s="8"/>
      <c r="SV1311" s="8"/>
      <c r="SW1311" s="8"/>
      <c r="SX1311" s="8"/>
      <c r="SY1311" s="8"/>
      <c r="SZ1311" s="8"/>
      <c r="TA1311" s="8"/>
      <c r="TB1311" s="8"/>
      <c r="TC1311" s="8"/>
      <c r="TD1311" s="8"/>
      <c r="TE1311" s="8"/>
      <c r="TF1311" s="8"/>
      <c r="TG1311" s="8"/>
      <c r="TH1311" s="8"/>
      <c r="TI1311" s="8"/>
      <c r="TJ1311" s="8"/>
      <c r="TK1311" s="8"/>
      <c r="TL1311" s="8"/>
      <c r="TM1311" s="8"/>
      <c r="TN1311" s="8"/>
      <c r="TO1311" s="8"/>
      <c r="TP1311" s="8"/>
      <c r="TQ1311" s="8"/>
      <c r="TR1311" s="8"/>
      <c r="TS1311" s="8"/>
      <c r="TT1311" s="8"/>
      <c r="TU1311" s="8"/>
      <c r="TV1311" s="8"/>
      <c r="TW1311" s="8"/>
      <c r="TX1311" s="8"/>
      <c r="TY1311" s="8"/>
      <c r="TZ1311" s="8"/>
      <c r="UA1311" s="8"/>
      <c r="UB1311" s="8"/>
      <c r="UC1311" s="8"/>
      <c r="UD1311" s="8"/>
      <c r="UE1311" s="8"/>
      <c r="UF1311" s="8"/>
      <c r="UG1311" s="8"/>
      <c r="UH1311" s="8"/>
      <c r="UI1311" s="8"/>
      <c r="UJ1311" s="8"/>
      <c r="UK1311" s="8"/>
      <c r="UL1311" s="8"/>
      <c r="UM1311" s="8"/>
      <c r="UN1311" s="8"/>
      <c r="UO1311" s="8"/>
      <c r="UP1311" s="8"/>
      <c r="UQ1311" s="8"/>
      <c r="UR1311" s="8"/>
      <c r="US1311" s="8"/>
      <c r="UT1311" s="8"/>
      <c r="UU1311" s="8"/>
      <c r="UV1311" s="8"/>
      <c r="UW1311" s="8"/>
      <c r="UX1311" s="8"/>
      <c r="UY1311" s="8"/>
      <c r="UZ1311" s="8"/>
      <c r="VA1311" s="8"/>
      <c r="VB1311" s="8"/>
      <c r="VC1311" s="8"/>
      <c r="VD1311" s="8"/>
      <c r="VE1311" s="8"/>
      <c r="VF1311" s="8"/>
    </row>
    <row r="1312" spans="1:578" s="77" customFormat="1" ht="15">
      <c r="A1312" s="52"/>
      <c r="B1312" s="54"/>
      <c r="C1312" s="54"/>
      <c r="D1312" s="54"/>
      <c r="E1312" s="54"/>
      <c r="F1312" s="54"/>
      <c r="G1312" s="55"/>
      <c r="H1312" s="54"/>
      <c r="I1312" s="56"/>
      <c r="J1312" s="76"/>
      <c r="K1312" s="76"/>
      <c r="L1312" s="54"/>
      <c r="M1312" s="54"/>
      <c r="N1312" s="54"/>
      <c r="O1312" s="4"/>
      <c r="P1312" s="60"/>
      <c r="Q1312" s="54"/>
      <c r="R1312" s="54"/>
      <c r="S1312" s="57"/>
      <c r="T1312" s="57"/>
      <c r="U1312" s="57"/>
      <c r="V1312" s="57"/>
      <c r="W1312" s="57"/>
      <c r="X1312" s="57"/>
      <c r="Y1312" s="57"/>
      <c r="Z1312" s="57"/>
      <c r="AA1312" s="57"/>
      <c r="AB1312" s="62"/>
      <c r="AC1312" s="57"/>
      <c r="AD1312" s="57"/>
      <c r="AE1312" s="57"/>
      <c r="AF1312" s="57"/>
      <c r="AG1312" s="57"/>
      <c r="AH1312" s="57"/>
      <c r="AI1312" s="6"/>
      <c r="AJ1312" s="6"/>
      <c r="AK1312" s="6"/>
      <c r="AL1312" s="6"/>
      <c r="AM1312" s="6"/>
      <c r="AN1312" s="6"/>
      <c r="AO1312" s="6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  <c r="IW1312" s="8"/>
      <c r="IX1312" s="8"/>
      <c r="IY1312" s="8"/>
      <c r="IZ1312" s="8"/>
      <c r="JA1312" s="8"/>
      <c r="JB1312" s="8"/>
      <c r="JC1312" s="8"/>
      <c r="JD1312" s="8"/>
      <c r="JE1312" s="8"/>
      <c r="JF1312" s="8"/>
      <c r="JG1312" s="8"/>
      <c r="JH1312" s="8"/>
      <c r="JI1312" s="8"/>
      <c r="JJ1312" s="8"/>
      <c r="JK1312" s="8"/>
      <c r="JL1312" s="8"/>
      <c r="JM1312" s="8"/>
      <c r="JN1312" s="8"/>
      <c r="JO1312" s="8"/>
      <c r="JP1312" s="8"/>
      <c r="JQ1312" s="8"/>
      <c r="JR1312" s="8"/>
      <c r="JS1312" s="8"/>
      <c r="JT1312" s="8"/>
      <c r="JU1312" s="8"/>
      <c r="JV1312" s="8"/>
      <c r="JW1312" s="8"/>
      <c r="JX1312" s="8"/>
      <c r="JY1312" s="8"/>
      <c r="JZ1312" s="8"/>
      <c r="KA1312" s="8"/>
      <c r="KB1312" s="8"/>
      <c r="KC1312" s="8"/>
      <c r="KD1312" s="8"/>
      <c r="KE1312" s="8"/>
      <c r="KF1312" s="8"/>
      <c r="KG1312" s="8"/>
      <c r="KH1312" s="8"/>
      <c r="KI1312" s="8"/>
      <c r="KJ1312" s="8"/>
      <c r="KK1312" s="8"/>
      <c r="KL1312" s="8"/>
      <c r="KM1312" s="8"/>
      <c r="KN1312" s="8"/>
      <c r="KO1312" s="8"/>
      <c r="KP1312" s="8"/>
      <c r="KQ1312" s="8"/>
      <c r="KR1312" s="8"/>
      <c r="KS1312" s="8"/>
      <c r="KT1312" s="8"/>
      <c r="KU1312" s="8"/>
      <c r="KV1312" s="8"/>
      <c r="KW1312" s="8"/>
      <c r="KX1312" s="8"/>
      <c r="KY1312" s="8"/>
      <c r="KZ1312" s="8"/>
      <c r="LA1312" s="8"/>
      <c r="LB1312" s="8"/>
      <c r="LC1312" s="8"/>
      <c r="LD1312" s="8"/>
      <c r="LE1312" s="8"/>
      <c r="LF1312" s="8"/>
      <c r="LG1312" s="8"/>
      <c r="LH1312" s="8"/>
      <c r="LI1312" s="8"/>
      <c r="LJ1312" s="8"/>
      <c r="LK1312" s="8"/>
      <c r="LL1312" s="8"/>
      <c r="LM1312" s="8"/>
      <c r="LN1312" s="8"/>
      <c r="LO1312" s="8"/>
      <c r="LP1312" s="8"/>
      <c r="LQ1312" s="8"/>
      <c r="LR1312" s="8"/>
      <c r="LS1312" s="8"/>
      <c r="LT1312" s="8"/>
      <c r="LU1312" s="8"/>
      <c r="LV1312" s="8"/>
      <c r="LW1312" s="8"/>
      <c r="LX1312" s="8"/>
      <c r="LY1312" s="8"/>
      <c r="LZ1312" s="8"/>
      <c r="MA1312" s="8"/>
      <c r="MB1312" s="8"/>
      <c r="MC1312" s="8"/>
      <c r="MD1312" s="8"/>
      <c r="ME1312" s="8"/>
      <c r="MF1312" s="8"/>
      <c r="MG1312" s="8"/>
      <c r="MH1312" s="8"/>
      <c r="MI1312" s="8"/>
      <c r="MJ1312" s="8"/>
      <c r="MK1312" s="8"/>
      <c r="ML1312" s="8"/>
      <c r="MM1312" s="8"/>
      <c r="MN1312" s="8"/>
      <c r="MO1312" s="8"/>
      <c r="MP1312" s="8"/>
      <c r="MQ1312" s="8"/>
      <c r="MR1312" s="8"/>
      <c r="MS1312" s="8"/>
      <c r="MT1312" s="8"/>
      <c r="MU1312" s="8"/>
      <c r="MV1312" s="8"/>
      <c r="MW1312" s="8"/>
      <c r="MX1312" s="8"/>
      <c r="MY1312" s="8"/>
      <c r="MZ1312" s="8"/>
      <c r="NA1312" s="8"/>
      <c r="NB1312" s="8"/>
      <c r="NC1312" s="8"/>
      <c r="ND1312" s="8"/>
      <c r="NE1312" s="8"/>
      <c r="NF1312" s="8"/>
      <c r="NG1312" s="8"/>
      <c r="NH1312" s="8"/>
      <c r="NI1312" s="8"/>
      <c r="NJ1312" s="8"/>
      <c r="NK1312" s="8"/>
      <c r="NL1312" s="8"/>
      <c r="NM1312" s="8"/>
      <c r="NN1312" s="8"/>
      <c r="NO1312" s="8"/>
      <c r="NP1312" s="8"/>
      <c r="NQ1312" s="8"/>
      <c r="NR1312" s="8"/>
      <c r="NS1312" s="8"/>
      <c r="NT1312" s="8"/>
      <c r="NU1312" s="8"/>
      <c r="NV1312" s="8"/>
      <c r="NW1312" s="8"/>
      <c r="NX1312" s="8"/>
      <c r="NY1312" s="8"/>
      <c r="NZ1312" s="8"/>
      <c r="OA1312" s="8"/>
      <c r="OB1312" s="8"/>
      <c r="OC1312" s="8"/>
      <c r="OD1312" s="8"/>
      <c r="OE1312" s="8"/>
      <c r="OF1312" s="8"/>
      <c r="OG1312" s="8"/>
      <c r="OH1312" s="8"/>
      <c r="OI1312" s="8"/>
      <c r="OJ1312" s="8"/>
      <c r="OK1312" s="8"/>
      <c r="OL1312" s="8"/>
      <c r="OM1312" s="8"/>
      <c r="ON1312" s="8"/>
      <c r="OO1312" s="8"/>
      <c r="OP1312" s="8"/>
      <c r="OQ1312" s="8"/>
      <c r="OR1312" s="8"/>
      <c r="OS1312" s="8"/>
      <c r="OT1312" s="8"/>
      <c r="OU1312" s="8"/>
      <c r="OV1312" s="8"/>
      <c r="OW1312" s="8"/>
      <c r="OX1312" s="8"/>
      <c r="OY1312" s="8"/>
      <c r="OZ1312" s="8"/>
      <c r="PA1312" s="8"/>
      <c r="PB1312" s="8"/>
      <c r="PC1312" s="8"/>
      <c r="PD1312" s="8"/>
      <c r="PE1312" s="8"/>
      <c r="PF1312" s="8"/>
      <c r="PG1312" s="8"/>
      <c r="PH1312" s="8"/>
      <c r="PI1312" s="8"/>
      <c r="PJ1312" s="8"/>
      <c r="PK1312" s="8"/>
      <c r="PL1312" s="8"/>
      <c r="PM1312" s="8"/>
      <c r="PN1312" s="8"/>
      <c r="PO1312" s="8"/>
      <c r="PP1312" s="8"/>
      <c r="PQ1312" s="8"/>
      <c r="PR1312" s="8"/>
      <c r="PS1312" s="8"/>
      <c r="PT1312" s="8"/>
      <c r="PU1312" s="8"/>
      <c r="PV1312" s="8"/>
      <c r="PW1312" s="8"/>
      <c r="PX1312" s="8"/>
      <c r="PY1312" s="8"/>
      <c r="PZ1312" s="8"/>
      <c r="QA1312" s="8"/>
      <c r="QB1312" s="8"/>
      <c r="QC1312" s="8"/>
      <c r="QD1312" s="8"/>
      <c r="QE1312" s="8"/>
      <c r="QF1312" s="8"/>
      <c r="QG1312" s="8"/>
      <c r="QH1312" s="8"/>
      <c r="QI1312" s="8"/>
      <c r="QJ1312" s="8"/>
      <c r="QK1312" s="8"/>
      <c r="QL1312" s="8"/>
      <c r="QM1312" s="8"/>
      <c r="QN1312" s="8"/>
      <c r="QO1312" s="8"/>
      <c r="QP1312" s="8"/>
      <c r="QQ1312" s="8"/>
      <c r="QR1312" s="8"/>
      <c r="QS1312" s="8"/>
      <c r="QT1312" s="8"/>
      <c r="QU1312" s="8"/>
      <c r="QV1312" s="8"/>
      <c r="QW1312" s="8"/>
      <c r="QX1312" s="8"/>
      <c r="QY1312" s="8"/>
      <c r="QZ1312" s="8"/>
      <c r="RA1312" s="8"/>
      <c r="RB1312" s="8"/>
      <c r="RC1312" s="8"/>
      <c r="RD1312" s="8"/>
      <c r="RE1312" s="8"/>
      <c r="RF1312" s="8"/>
      <c r="RG1312" s="8"/>
      <c r="RH1312" s="8"/>
      <c r="RI1312" s="8"/>
      <c r="RJ1312" s="8"/>
      <c r="RK1312" s="8"/>
      <c r="RL1312" s="8"/>
      <c r="RM1312" s="8"/>
      <c r="RN1312" s="8"/>
      <c r="RO1312" s="8"/>
      <c r="RP1312" s="8"/>
      <c r="RQ1312" s="8"/>
      <c r="RR1312" s="8"/>
      <c r="RS1312" s="8"/>
      <c r="RT1312" s="8"/>
      <c r="RU1312" s="8"/>
      <c r="RV1312" s="8"/>
      <c r="RW1312" s="8"/>
      <c r="RX1312" s="8"/>
      <c r="RY1312" s="8"/>
      <c r="RZ1312" s="8"/>
      <c r="SA1312" s="8"/>
      <c r="SB1312" s="8"/>
      <c r="SC1312" s="8"/>
      <c r="SD1312" s="8"/>
      <c r="SE1312" s="8"/>
      <c r="SF1312" s="8"/>
      <c r="SG1312" s="8"/>
      <c r="SH1312" s="8"/>
      <c r="SI1312" s="8"/>
      <c r="SJ1312" s="8"/>
      <c r="SK1312" s="8"/>
      <c r="SL1312" s="8"/>
      <c r="SM1312" s="8"/>
      <c r="SN1312" s="8"/>
      <c r="SO1312" s="8"/>
      <c r="SP1312" s="8"/>
      <c r="SQ1312" s="8"/>
      <c r="SR1312" s="8"/>
      <c r="SS1312" s="8"/>
      <c r="ST1312" s="8"/>
      <c r="SU1312" s="8"/>
      <c r="SV1312" s="8"/>
      <c r="SW1312" s="8"/>
      <c r="SX1312" s="8"/>
      <c r="SY1312" s="8"/>
      <c r="SZ1312" s="8"/>
      <c r="TA1312" s="8"/>
      <c r="TB1312" s="8"/>
      <c r="TC1312" s="8"/>
      <c r="TD1312" s="8"/>
      <c r="TE1312" s="8"/>
      <c r="TF1312" s="8"/>
      <c r="TG1312" s="8"/>
      <c r="TH1312" s="8"/>
      <c r="TI1312" s="8"/>
      <c r="TJ1312" s="8"/>
      <c r="TK1312" s="8"/>
      <c r="TL1312" s="8"/>
      <c r="TM1312" s="8"/>
      <c r="TN1312" s="8"/>
      <c r="TO1312" s="8"/>
      <c r="TP1312" s="8"/>
      <c r="TQ1312" s="8"/>
      <c r="TR1312" s="8"/>
      <c r="TS1312" s="8"/>
      <c r="TT1312" s="8"/>
      <c r="TU1312" s="8"/>
      <c r="TV1312" s="8"/>
      <c r="TW1312" s="8"/>
      <c r="TX1312" s="8"/>
      <c r="TY1312" s="8"/>
      <c r="TZ1312" s="8"/>
      <c r="UA1312" s="8"/>
      <c r="UB1312" s="8"/>
      <c r="UC1312" s="8"/>
      <c r="UD1312" s="8"/>
      <c r="UE1312" s="8"/>
      <c r="UF1312" s="8"/>
      <c r="UG1312" s="8"/>
      <c r="UH1312" s="8"/>
      <c r="UI1312" s="8"/>
      <c r="UJ1312" s="8"/>
      <c r="UK1312" s="8"/>
      <c r="UL1312" s="8"/>
      <c r="UM1312" s="8"/>
      <c r="UN1312" s="8"/>
      <c r="UO1312" s="8"/>
      <c r="UP1312" s="8"/>
      <c r="UQ1312" s="8"/>
      <c r="UR1312" s="8"/>
      <c r="US1312" s="8"/>
      <c r="UT1312" s="8"/>
      <c r="UU1312" s="8"/>
      <c r="UV1312" s="8"/>
      <c r="UW1312" s="8"/>
      <c r="UX1312" s="8"/>
      <c r="UY1312" s="8"/>
      <c r="UZ1312" s="8"/>
      <c r="VA1312" s="8"/>
      <c r="VB1312" s="8"/>
      <c r="VC1312" s="8"/>
      <c r="VD1312" s="8"/>
      <c r="VE1312" s="8"/>
      <c r="VF1312" s="8"/>
    </row>
    <row r="1313" spans="1:578" s="77" customFormat="1" ht="15">
      <c r="A1313" s="52"/>
      <c r="B1313" s="54"/>
      <c r="C1313" s="54"/>
      <c r="D1313" s="54"/>
      <c r="E1313" s="54"/>
      <c r="F1313" s="54"/>
      <c r="G1313" s="55"/>
      <c r="H1313" s="54"/>
      <c r="I1313" s="56"/>
      <c r="J1313" s="76"/>
      <c r="K1313" s="76"/>
      <c r="L1313" s="54"/>
      <c r="M1313" s="54"/>
      <c r="N1313" s="54"/>
      <c r="O1313" s="4"/>
      <c r="P1313" s="60"/>
      <c r="Q1313" s="54"/>
      <c r="R1313" s="54"/>
      <c r="S1313" s="57"/>
      <c r="T1313" s="57"/>
      <c r="U1313" s="57"/>
      <c r="V1313" s="57"/>
      <c r="W1313" s="57"/>
      <c r="X1313" s="57"/>
      <c r="Y1313" s="57"/>
      <c r="Z1313" s="57"/>
      <c r="AA1313" s="57"/>
      <c r="AB1313" s="62"/>
      <c r="AC1313" s="57"/>
      <c r="AD1313" s="57"/>
      <c r="AE1313" s="57"/>
      <c r="AF1313" s="57"/>
      <c r="AG1313" s="57"/>
      <c r="AH1313" s="57"/>
      <c r="AI1313" s="6"/>
      <c r="AJ1313" s="6"/>
      <c r="AK1313" s="6"/>
      <c r="AL1313" s="6"/>
      <c r="AM1313" s="6"/>
      <c r="AN1313" s="6"/>
      <c r="AO1313" s="6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  <c r="IW1313" s="8"/>
      <c r="IX1313" s="8"/>
      <c r="IY1313" s="8"/>
      <c r="IZ1313" s="8"/>
      <c r="JA1313" s="8"/>
      <c r="JB1313" s="8"/>
      <c r="JC1313" s="8"/>
      <c r="JD1313" s="8"/>
      <c r="JE1313" s="8"/>
      <c r="JF1313" s="8"/>
      <c r="JG1313" s="8"/>
      <c r="JH1313" s="8"/>
      <c r="JI1313" s="8"/>
      <c r="JJ1313" s="8"/>
      <c r="JK1313" s="8"/>
      <c r="JL1313" s="8"/>
      <c r="JM1313" s="8"/>
      <c r="JN1313" s="8"/>
      <c r="JO1313" s="8"/>
      <c r="JP1313" s="8"/>
      <c r="JQ1313" s="8"/>
      <c r="JR1313" s="8"/>
      <c r="JS1313" s="8"/>
      <c r="JT1313" s="8"/>
      <c r="JU1313" s="8"/>
      <c r="JV1313" s="8"/>
      <c r="JW1313" s="8"/>
      <c r="JX1313" s="8"/>
      <c r="JY1313" s="8"/>
      <c r="JZ1313" s="8"/>
      <c r="KA1313" s="8"/>
      <c r="KB1313" s="8"/>
      <c r="KC1313" s="8"/>
      <c r="KD1313" s="8"/>
      <c r="KE1313" s="8"/>
      <c r="KF1313" s="8"/>
      <c r="KG1313" s="8"/>
      <c r="KH1313" s="8"/>
      <c r="KI1313" s="8"/>
      <c r="KJ1313" s="8"/>
      <c r="KK1313" s="8"/>
      <c r="KL1313" s="8"/>
      <c r="KM1313" s="8"/>
      <c r="KN1313" s="8"/>
      <c r="KO1313" s="8"/>
      <c r="KP1313" s="8"/>
      <c r="KQ1313" s="8"/>
      <c r="KR1313" s="8"/>
      <c r="KS1313" s="8"/>
      <c r="KT1313" s="8"/>
      <c r="KU1313" s="8"/>
      <c r="KV1313" s="8"/>
      <c r="KW1313" s="8"/>
      <c r="KX1313" s="8"/>
      <c r="KY1313" s="8"/>
      <c r="KZ1313" s="8"/>
      <c r="LA1313" s="8"/>
      <c r="LB1313" s="8"/>
      <c r="LC1313" s="8"/>
      <c r="LD1313" s="8"/>
      <c r="LE1313" s="8"/>
      <c r="LF1313" s="8"/>
      <c r="LG1313" s="8"/>
      <c r="LH1313" s="8"/>
      <c r="LI1313" s="8"/>
      <c r="LJ1313" s="8"/>
      <c r="LK1313" s="8"/>
      <c r="LL1313" s="8"/>
      <c r="LM1313" s="8"/>
      <c r="LN1313" s="8"/>
      <c r="LO1313" s="8"/>
      <c r="LP1313" s="8"/>
      <c r="LQ1313" s="8"/>
      <c r="LR1313" s="8"/>
      <c r="LS1313" s="8"/>
      <c r="LT1313" s="8"/>
      <c r="LU1313" s="8"/>
      <c r="LV1313" s="8"/>
      <c r="LW1313" s="8"/>
      <c r="LX1313" s="8"/>
      <c r="LY1313" s="8"/>
      <c r="LZ1313" s="8"/>
      <c r="MA1313" s="8"/>
      <c r="MB1313" s="8"/>
      <c r="MC1313" s="8"/>
      <c r="MD1313" s="8"/>
      <c r="ME1313" s="8"/>
      <c r="MF1313" s="8"/>
      <c r="MG1313" s="8"/>
      <c r="MH1313" s="8"/>
      <c r="MI1313" s="8"/>
      <c r="MJ1313" s="8"/>
      <c r="MK1313" s="8"/>
      <c r="ML1313" s="8"/>
      <c r="MM1313" s="8"/>
      <c r="MN1313" s="8"/>
      <c r="MO1313" s="8"/>
      <c r="MP1313" s="8"/>
      <c r="MQ1313" s="8"/>
      <c r="MR1313" s="8"/>
      <c r="MS1313" s="8"/>
      <c r="MT1313" s="8"/>
      <c r="MU1313" s="8"/>
      <c r="MV1313" s="8"/>
      <c r="MW1313" s="8"/>
      <c r="MX1313" s="8"/>
      <c r="MY1313" s="8"/>
      <c r="MZ1313" s="8"/>
      <c r="NA1313" s="8"/>
      <c r="NB1313" s="8"/>
      <c r="NC1313" s="8"/>
      <c r="ND1313" s="8"/>
      <c r="NE1313" s="8"/>
      <c r="NF1313" s="8"/>
      <c r="NG1313" s="8"/>
      <c r="NH1313" s="8"/>
      <c r="NI1313" s="8"/>
      <c r="NJ1313" s="8"/>
      <c r="NK1313" s="8"/>
      <c r="NL1313" s="8"/>
      <c r="NM1313" s="8"/>
      <c r="NN1313" s="8"/>
      <c r="NO1313" s="8"/>
      <c r="NP1313" s="8"/>
      <c r="NQ1313" s="8"/>
      <c r="NR1313" s="8"/>
      <c r="NS1313" s="8"/>
      <c r="NT1313" s="8"/>
      <c r="NU1313" s="8"/>
      <c r="NV1313" s="8"/>
      <c r="NW1313" s="8"/>
      <c r="NX1313" s="8"/>
      <c r="NY1313" s="8"/>
      <c r="NZ1313" s="8"/>
      <c r="OA1313" s="8"/>
      <c r="OB1313" s="8"/>
      <c r="OC1313" s="8"/>
      <c r="OD1313" s="8"/>
      <c r="OE1313" s="8"/>
      <c r="OF1313" s="8"/>
      <c r="OG1313" s="8"/>
      <c r="OH1313" s="8"/>
      <c r="OI1313" s="8"/>
      <c r="OJ1313" s="8"/>
      <c r="OK1313" s="8"/>
      <c r="OL1313" s="8"/>
      <c r="OM1313" s="8"/>
      <c r="ON1313" s="8"/>
      <c r="OO1313" s="8"/>
      <c r="OP1313" s="8"/>
      <c r="OQ1313" s="8"/>
      <c r="OR1313" s="8"/>
      <c r="OS1313" s="8"/>
      <c r="OT1313" s="8"/>
      <c r="OU1313" s="8"/>
      <c r="OV1313" s="8"/>
      <c r="OW1313" s="8"/>
      <c r="OX1313" s="8"/>
      <c r="OY1313" s="8"/>
      <c r="OZ1313" s="8"/>
      <c r="PA1313" s="8"/>
      <c r="PB1313" s="8"/>
      <c r="PC1313" s="8"/>
      <c r="PD1313" s="8"/>
      <c r="PE1313" s="8"/>
      <c r="PF1313" s="8"/>
      <c r="PG1313" s="8"/>
      <c r="PH1313" s="8"/>
      <c r="PI1313" s="8"/>
      <c r="PJ1313" s="8"/>
      <c r="PK1313" s="8"/>
      <c r="PL1313" s="8"/>
      <c r="PM1313" s="8"/>
      <c r="PN1313" s="8"/>
      <c r="PO1313" s="8"/>
      <c r="PP1313" s="8"/>
      <c r="PQ1313" s="8"/>
      <c r="PR1313" s="8"/>
      <c r="PS1313" s="8"/>
      <c r="PT1313" s="8"/>
      <c r="PU1313" s="8"/>
      <c r="PV1313" s="8"/>
      <c r="PW1313" s="8"/>
      <c r="PX1313" s="8"/>
      <c r="PY1313" s="8"/>
      <c r="PZ1313" s="8"/>
      <c r="QA1313" s="8"/>
      <c r="QB1313" s="8"/>
      <c r="QC1313" s="8"/>
      <c r="QD1313" s="8"/>
      <c r="QE1313" s="8"/>
      <c r="QF1313" s="8"/>
      <c r="QG1313" s="8"/>
      <c r="QH1313" s="8"/>
      <c r="QI1313" s="8"/>
      <c r="QJ1313" s="8"/>
      <c r="QK1313" s="8"/>
      <c r="QL1313" s="8"/>
      <c r="QM1313" s="8"/>
      <c r="QN1313" s="8"/>
      <c r="QO1313" s="8"/>
      <c r="QP1313" s="8"/>
      <c r="QQ1313" s="8"/>
      <c r="QR1313" s="8"/>
      <c r="QS1313" s="8"/>
      <c r="QT1313" s="8"/>
      <c r="QU1313" s="8"/>
      <c r="QV1313" s="8"/>
      <c r="QW1313" s="8"/>
      <c r="QX1313" s="8"/>
      <c r="QY1313" s="8"/>
      <c r="QZ1313" s="8"/>
      <c r="RA1313" s="8"/>
      <c r="RB1313" s="8"/>
      <c r="RC1313" s="8"/>
      <c r="RD1313" s="8"/>
      <c r="RE1313" s="8"/>
      <c r="RF1313" s="8"/>
      <c r="RG1313" s="8"/>
      <c r="RH1313" s="8"/>
      <c r="RI1313" s="8"/>
      <c r="RJ1313" s="8"/>
      <c r="RK1313" s="8"/>
      <c r="RL1313" s="8"/>
      <c r="RM1313" s="8"/>
      <c r="RN1313" s="8"/>
      <c r="RO1313" s="8"/>
      <c r="RP1313" s="8"/>
      <c r="RQ1313" s="8"/>
      <c r="RR1313" s="8"/>
      <c r="RS1313" s="8"/>
      <c r="RT1313" s="8"/>
      <c r="RU1313" s="8"/>
      <c r="RV1313" s="8"/>
      <c r="RW1313" s="8"/>
      <c r="RX1313" s="8"/>
      <c r="RY1313" s="8"/>
      <c r="RZ1313" s="8"/>
      <c r="SA1313" s="8"/>
      <c r="SB1313" s="8"/>
      <c r="SC1313" s="8"/>
      <c r="SD1313" s="8"/>
      <c r="SE1313" s="8"/>
      <c r="SF1313" s="8"/>
      <c r="SG1313" s="8"/>
      <c r="SH1313" s="8"/>
      <c r="SI1313" s="8"/>
      <c r="SJ1313" s="8"/>
      <c r="SK1313" s="8"/>
      <c r="SL1313" s="8"/>
      <c r="SM1313" s="8"/>
      <c r="SN1313" s="8"/>
      <c r="SO1313" s="8"/>
      <c r="SP1313" s="8"/>
      <c r="SQ1313" s="8"/>
      <c r="SR1313" s="8"/>
      <c r="SS1313" s="8"/>
      <c r="ST1313" s="8"/>
      <c r="SU1313" s="8"/>
      <c r="SV1313" s="8"/>
      <c r="SW1313" s="8"/>
      <c r="SX1313" s="8"/>
      <c r="SY1313" s="8"/>
      <c r="SZ1313" s="8"/>
      <c r="TA1313" s="8"/>
      <c r="TB1313" s="8"/>
      <c r="TC1313" s="8"/>
      <c r="TD1313" s="8"/>
      <c r="TE1313" s="8"/>
      <c r="TF1313" s="8"/>
      <c r="TG1313" s="8"/>
      <c r="TH1313" s="8"/>
      <c r="TI1313" s="8"/>
      <c r="TJ1313" s="8"/>
      <c r="TK1313" s="8"/>
      <c r="TL1313" s="8"/>
      <c r="TM1313" s="8"/>
      <c r="TN1313" s="8"/>
      <c r="TO1313" s="8"/>
      <c r="TP1313" s="8"/>
      <c r="TQ1313" s="8"/>
      <c r="TR1313" s="8"/>
      <c r="TS1313" s="8"/>
      <c r="TT1313" s="8"/>
      <c r="TU1313" s="8"/>
      <c r="TV1313" s="8"/>
      <c r="TW1313" s="8"/>
      <c r="TX1313" s="8"/>
      <c r="TY1313" s="8"/>
      <c r="TZ1313" s="8"/>
      <c r="UA1313" s="8"/>
      <c r="UB1313" s="8"/>
      <c r="UC1313" s="8"/>
      <c r="UD1313" s="8"/>
      <c r="UE1313" s="8"/>
      <c r="UF1313" s="8"/>
      <c r="UG1313" s="8"/>
      <c r="UH1313" s="8"/>
      <c r="UI1313" s="8"/>
      <c r="UJ1313" s="8"/>
      <c r="UK1313" s="8"/>
      <c r="UL1313" s="8"/>
      <c r="UM1313" s="8"/>
      <c r="UN1313" s="8"/>
      <c r="UO1313" s="8"/>
      <c r="UP1313" s="8"/>
      <c r="UQ1313" s="8"/>
      <c r="UR1313" s="8"/>
      <c r="US1313" s="8"/>
      <c r="UT1313" s="8"/>
      <c r="UU1313" s="8"/>
      <c r="UV1313" s="8"/>
      <c r="UW1313" s="8"/>
      <c r="UX1313" s="8"/>
      <c r="UY1313" s="8"/>
      <c r="UZ1313" s="8"/>
      <c r="VA1313" s="8"/>
      <c r="VB1313" s="8"/>
      <c r="VC1313" s="8"/>
      <c r="VD1313" s="8"/>
      <c r="VE1313" s="8"/>
      <c r="VF1313" s="8"/>
    </row>
    <row r="1314" spans="1:578" s="77" customFormat="1" ht="15">
      <c r="A1314" s="52"/>
      <c r="B1314" s="54"/>
      <c r="C1314" s="54"/>
      <c r="D1314" s="54"/>
      <c r="E1314" s="54"/>
      <c r="F1314" s="54"/>
      <c r="G1314" s="55"/>
      <c r="H1314" s="54"/>
      <c r="I1314" s="56"/>
      <c r="J1314" s="76"/>
      <c r="K1314" s="76"/>
      <c r="L1314" s="54"/>
      <c r="M1314" s="54"/>
      <c r="N1314" s="54"/>
      <c r="O1314" s="4"/>
      <c r="P1314" s="60"/>
      <c r="Q1314" s="54"/>
      <c r="R1314" s="54"/>
      <c r="S1314" s="57"/>
      <c r="T1314" s="57"/>
      <c r="U1314" s="57"/>
      <c r="V1314" s="57"/>
      <c r="W1314" s="57"/>
      <c r="X1314" s="57"/>
      <c r="Y1314" s="57"/>
      <c r="Z1314" s="57"/>
      <c r="AA1314" s="57"/>
      <c r="AB1314" s="62"/>
      <c r="AC1314" s="57"/>
      <c r="AD1314" s="57"/>
      <c r="AE1314" s="57"/>
      <c r="AF1314" s="57"/>
      <c r="AG1314" s="57"/>
      <c r="AH1314" s="57"/>
      <c r="AI1314" s="6"/>
      <c r="AJ1314" s="6"/>
      <c r="AK1314" s="6"/>
      <c r="AL1314" s="6"/>
      <c r="AM1314" s="6"/>
      <c r="AN1314" s="6"/>
      <c r="AO1314" s="6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  <c r="IW1314" s="8"/>
      <c r="IX1314" s="8"/>
      <c r="IY1314" s="8"/>
      <c r="IZ1314" s="8"/>
      <c r="JA1314" s="8"/>
      <c r="JB1314" s="8"/>
      <c r="JC1314" s="8"/>
      <c r="JD1314" s="8"/>
      <c r="JE1314" s="8"/>
      <c r="JF1314" s="8"/>
      <c r="JG1314" s="8"/>
      <c r="JH1314" s="8"/>
      <c r="JI1314" s="8"/>
      <c r="JJ1314" s="8"/>
      <c r="JK1314" s="8"/>
      <c r="JL1314" s="8"/>
      <c r="JM1314" s="8"/>
      <c r="JN1314" s="8"/>
      <c r="JO1314" s="8"/>
      <c r="JP1314" s="8"/>
      <c r="JQ1314" s="8"/>
      <c r="JR1314" s="8"/>
      <c r="JS1314" s="8"/>
      <c r="JT1314" s="8"/>
      <c r="JU1314" s="8"/>
      <c r="JV1314" s="8"/>
      <c r="JW1314" s="8"/>
      <c r="JX1314" s="8"/>
      <c r="JY1314" s="8"/>
      <c r="JZ1314" s="8"/>
      <c r="KA1314" s="8"/>
      <c r="KB1314" s="8"/>
      <c r="KC1314" s="8"/>
      <c r="KD1314" s="8"/>
      <c r="KE1314" s="8"/>
      <c r="KF1314" s="8"/>
      <c r="KG1314" s="8"/>
      <c r="KH1314" s="8"/>
      <c r="KI1314" s="8"/>
      <c r="KJ1314" s="8"/>
      <c r="KK1314" s="8"/>
      <c r="KL1314" s="8"/>
      <c r="KM1314" s="8"/>
      <c r="KN1314" s="8"/>
      <c r="KO1314" s="8"/>
      <c r="KP1314" s="8"/>
      <c r="KQ1314" s="8"/>
      <c r="KR1314" s="8"/>
      <c r="KS1314" s="8"/>
      <c r="KT1314" s="8"/>
      <c r="KU1314" s="8"/>
      <c r="KV1314" s="8"/>
      <c r="KW1314" s="8"/>
      <c r="KX1314" s="8"/>
      <c r="KY1314" s="8"/>
      <c r="KZ1314" s="8"/>
      <c r="LA1314" s="8"/>
      <c r="LB1314" s="8"/>
      <c r="LC1314" s="8"/>
      <c r="LD1314" s="8"/>
      <c r="LE1314" s="8"/>
      <c r="LF1314" s="8"/>
      <c r="LG1314" s="8"/>
      <c r="LH1314" s="8"/>
      <c r="LI1314" s="8"/>
      <c r="LJ1314" s="8"/>
      <c r="LK1314" s="8"/>
      <c r="LL1314" s="8"/>
      <c r="LM1314" s="8"/>
      <c r="LN1314" s="8"/>
      <c r="LO1314" s="8"/>
      <c r="LP1314" s="8"/>
      <c r="LQ1314" s="8"/>
      <c r="LR1314" s="8"/>
      <c r="LS1314" s="8"/>
      <c r="LT1314" s="8"/>
      <c r="LU1314" s="8"/>
      <c r="LV1314" s="8"/>
      <c r="LW1314" s="8"/>
      <c r="LX1314" s="8"/>
      <c r="LY1314" s="8"/>
      <c r="LZ1314" s="8"/>
      <c r="MA1314" s="8"/>
      <c r="MB1314" s="8"/>
      <c r="MC1314" s="8"/>
      <c r="MD1314" s="8"/>
      <c r="ME1314" s="8"/>
      <c r="MF1314" s="8"/>
      <c r="MG1314" s="8"/>
      <c r="MH1314" s="8"/>
      <c r="MI1314" s="8"/>
      <c r="MJ1314" s="8"/>
      <c r="MK1314" s="8"/>
      <c r="ML1314" s="8"/>
      <c r="MM1314" s="8"/>
      <c r="MN1314" s="8"/>
      <c r="MO1314" s="8"/>
      <c r="MP1314" s="8"/>
      <c r="MQ1314" s="8"/>
      <c r="MR1314" s="8"/>
      <c r="MS1314" s="8"/>
      <c r="MT1314" s="8"/>
      <c r="MU1314" s="8"/>
      <c r="MV1314" s="8"/>
      <c r="MW1314" s="8"/>
      <c r="MX1314" s="8"/>
      <c r="MY1314" s="8"/>
      <c r="MZ1314" s="8"/>
      <c r="NA1314" s="8"/>
      <c r="NB1314" s="8"/>
      <c r="NC1314" s="8"/>
      <c r="ND1314" s="8"/>
      <c r="NE1314" s="8"/>
      <c r="NF1314" s="8"/>
      <c r="NG1314" s="8"/>
      <c r="NH1314" s="8"/>
      <c r="NI1314" s="8"/>
      <c r="NJ1314" s="8"/>
      <c r="NK1314" s="8"/>
      <c r="NL1314" s="8"/>
      <c r="NM1314" s="8"/>
      <c r="NN1314" s="8"/>
      <c r="NO1314" s="8"/>
      <c r="NP1314" s="8"/>
      <c r="NQ1314" s="8"/>
      <c r="NR1314" s="8"/>
      <c r="NS1314" s="8"/>
      <c r="NT1314" s="8"/>
      <c r="NU1314" s="8"/>
      <c r="NV1314" s="8"/>
      <c r="NW1314" s="8"/>
      <c r="NX1314" s="8"/>
      <c r="NY1314" s="8"/>
      <c r="NZ1314" s="8"/>
      <c r="OA1314" s="8"/>
      <c r="OB1314" s="8"/>
      <c r="OC1314" s="8"/>
      <c r="OD1314" s="8"/>
      <c r="OE1314" s="8"/>
      <c r="OF1314" s="8"/>
      <c r="OG1314" s="8"/>
      <c r="OH1314" s="8"/>
      <c r="OI1314" s="8"/>
      <c r="OJ1314" s="8"/>
      <c r="OK1314" s="8"/>
      <c r="OL1314" s="8"/>
      <c r="OM1314" s="8"/>
      <c r="ON1314" s="8"/>
      <c r="OO1314" s="8"/>
      <c r="OP1314" s="8"/>
      <c r="OQ1314" s="8"/>
      <c r="OR1314" s="8"/>
      <c r="OS1314" s="8"/>
      <c r="OT1314" s="8"/>
      <c r="OU1314" s="8"/>
      <c r="OV1314" s="8"/>
      <c r="OW1314" s="8"/>
      <c r="OX1314" s="8"/>
      <c r="OY1314" s="8"/>
      <c r="OZ1314" s="8"/>
      <c r="PA1314" s="8"/>
      <c r="PB1314" s="8"/>
      <c r="PC1314" s="8"/>
      <c r="PD1314" s="8"/>
      <c r="PE1314" s="8"/>
      <c r="PF1314" s="8"/>
      <c r="PG1314" s="8"/>
      <c r="PH1314" s="8"/>
      <c r="PI1314" s="8"/>
      <c r="PJ1314" s="8"/>
      <c r="PK1314" s="8"/>
      <c r="PL1314" s="8"/>
      <c r="PM1314" s="8"/>
      <c r="PN1314" s="8"/>
      <c r="PO1314" s="8"/>
      <c r="PP1314" s="8"/>
      <c r="PQ1314" s="8"/>
      <c r="PR1314" s="8"/>
      <c r="PS1314" s="8"/>
      <c r="PT1314" s="8"/>
      <c r="PU1314" s="8"/>
      <c r="PV1314" s="8"/>
      <c r="PW1314" s="8"/>
      <c r="PX1314" s="8"/>
      <c r="PY1314" s="8"/>
      <c r="PZ1314" s="8"/>
      <c r="QA1314" s="8"/>
      <c r="QB1314" s="8"/>
      <c r="QC1314" s="8"/>
      <c r="QD1314" s="8"/>
      <c r="QE1314" s="8"/>
      <c r="QF1314" s="8"/>
      <c r="QG1314" s="8"/>
      <c r="QH1314" s="8"/>
      <c r="QI1314" s="8"/>
      <c r="QJ1314" s="8"/>
      <c r="QK1314" s="8"/>
      <c r="QL1314" s="8"/>
      <c r="QM1314" s="8"/>
      <c r="QN1314" s="8"/>
      <c r="QO1314" s="8"/>
      <c r="QP1314" s="8"/>
      <c r="QQ1314" s="8"/>
      <c r="QR1314" s="8"/>
      <c r="QS1314" s="8"/>
      <c r="QT1314" s="8"/>
      <c r="QU1314" s="8"/>
      <c r="QV1314" s="8"/>
      <c r="QW1314" s="8"/>
      <c r="QX1314" s="8"/>
      <c r="QY1314" s="8"/>
      <c r="QZ1314" s="8"/>
      <c r="RA1314" s="8"/>
      <c r="RB1314" s="8"/>
      <c r="RC1314" s="8"/>
      <c r="RD1314" s="8"/>
      <c r="RE1314" s="8"/>
      <c r="RF1314" s="8"/>
      <c r="RG1314" s="8"/>
      <c r="RH1314" s="8"/>
      <c r="RI1314" s="8"/>
      <c r="RJ1314" s="8"/>
      <c r="RK1314" s="8"/>
      <c r="RL1314" s="8"/>
      <c r="RM1314" s="8"/>
      <c r="RN1314" s="8"/>
      <c r="RO1314" s="8"/>
      <c r="RP1314" s="8"/>
      <c r="RQ1314" s="8"/>
      <c r="RR1314" s="8"/>
      <c r="RS1314" s="8"/>
      <c r="RT1314" s="8"/>
      <c r="RU1314" s="8"/>
      <c r="RV1314" s="8"/>
      <c r="RW1314" s="8"/>
      <c r="RX1314" s="8"/>
      <c r="RY1314" s="8"/>
      <c r="RZ1314" s="8"/>
      <c r="SA1314" s="8"/>
      <c r="SB1314" s="8"/>
      <c r="SC1314" s="8"/>
      <c r="SD1314" s="8"/>
      <c r="SE1314" s="8"/>
      <c r="SF1314" s="8"/>
      <c r="SG1314" s="8"/>
      <c r="SH1314" s="8"/>
      <c r="SI1314" s="8"/>
      <c r="SJ1314" s="8"/>
      <c r="SK1314" s="8"/>
      <c r="SL1314" s="8"/>
      <c r="SM1314" s="8"/>
      <c r="SN1314" s="8"/>
      <c r="SO1314" s="8"/>
      <c r="SP1314" s="8"/>
      <c r="SQ1314" s="8"/>
      <c r="SR1314" s="8"/>
      <c r="SS1314" s="8"/>
      <c r="ST1314" s="8"/>
      <c r="SU1314" s="8"/>
      <c r="SV1314" s="8"/>
      <c r="SW1314" s="8"/>
      <c r="SX1314" s="8"/>
      <c r="SY1314" s="8"/>
      <c r="SZ1314" s="8"/>
      <c r="TA1314" s="8"/>
      <c r="TB1314" s="8"/>
      <c r="TC1314" s="8"/>
      <c r="TD1314" s="8"/>
      <c r="TE1314" s="8"/>
      <c r="TF1314" s="8"/>
      <c r="TG1314" s="8"/>
      <c r="TH1314" s="8"/>
      <c r="TI1314" s="8"/>
      <c r="TJ1314" s="8"/>
      <c r="TK1314" s="8"/>
      <c r="TL1314" s="8"/>
      <c r="TM1314" s="8"/>
      <c r="TN1314" s="8"/>
      <c r="TO1314" s="8"/>
      <c r="TP1314" s="8"/>
      <c r="TQ1314" s="8"/>
      <c r="TR1314" s="8"/>
      <c r="TS1314" s="8"/>
      <c r="TT1314" s="8"/>
      <c r="TU1314" s="8"/>
      <c r="TV1314" s="8"/>
      <c r="TW1314" s="8"/>
      <c r="TX1314" s="8"/>
      <c r="TY1314" s="8"/>
      <c r="TZ1314" s="8"/>
      <c r="UA1314" s="8"/>
      <c r="UB1314" s="8"/>
      <c r="UC1314" s="8"/>
      <c r="UD1314" s="8"/>
      <c r="UE1314" s="8"/>
      <c r="UF1314" s="8"/>
      <c r="UG1314" s="8"/>
      <c r="UH1314" s="8"/>
      <c r="UI1314" s="8"/>
      <c r="UJ1314" s="8"/>
      <c r="UK1314" s="8"/>
      <c r="UL1314" s="8"/>
      <c r="UM1314" s="8"/>
      <c r="UN1314" s="8"/>
      <c r="UO1314" s="8"/>
      <c r="UP1314" s="8"/>
      <c r="UQ1314" s="8"/>
      <c r="UR1314" s="8"/>
      <c r="US1314" s="8"/>
      <c r="UT1314" s="8"/>
      <c r="UU1314" s="8"/>
      <c r="UV1314" s="8"/>
      <c r="UW1314" s="8"/>
      <c r="UX1314" s="8"/>
      <c r="UY1314" s="8"/>
      <c r="UZ1314" s="8"/>
      <c r="VA1314" s="8"/>
      <c r="VB1314" s="8"/>
      <c r="VC1314" s="8"/>
      <c r="VD1314" s="8"/>
      <c r="VE1314" s="8"/>
      <c r="VF1314" s="8"/>
    </row>
    <row r="1315" spans="1:578" s="77" customFormat="1" ht="15">
      <c r="A1315" s="52"/>
      <c r="B1315" s="54"/>
      <c r="C1315" s="54"/>
      <c r="D1315" s="54"/>
      <c r="E1315" s="54"/>
      <c r="F1315" s="54"/>
      <c r="G1315" s="55"/>
      <c r="H1315" s="54"/>
      <c r="I1315" s="56"/>
      <c r="J1315" s="76"/>
      <c r="K1315" s="76"/>
      <c r="L1315" s="54"/>
      <c r="M1315" s="54"/>
      <c r="N1315" s="54"/>
      <c r="O1315" s="4"/>
      <c r="P1315" s="60"/>
      <c r="Q1315" s="54"/>
      <c r="R1315" s="54"/>
      <c r="S1315" s="57"/>
      <c r="T1315" s="57"/>
      <c r="U1315" s="57"/>
      <c r="V1315" s="57"/>
      <c r="W1315" s="57"/>
      <c r="X1315" s="57"/>
      <c r="Y1315" s="57"/>
      <c r="Z1315" s="57"/>
      <c r="AA1315" s="57"/>
      <c r="AB1315" s="62"/>
      <c r="AC1315" s="57"/>
      <c r="AD1315" s="57"/>
      <c r="AE1315" s="57"/>
      <c r="AF1315" s="57"/>
      <c r="AG1315" s="57"/>
      <c r="AH1315" s="57"/>
      <c r="AI1315" s="6"/>
      <c r="AJ1315" s="6"/>
      <c r="AK1315" s="6"/>
      <c r="AL1315" s="6"/>
      <c r="AM1315" s="6"/>
      <c r="AN1315" s="6"/>
      <c r="AO1315" s="6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  <c r="IW1315" s="8"/>
      <c r="IX1315" s="8"/>
      <c r="IY1315" s="8"/>
      <c r="IZ1315" s="8"/>
      <c r="JA1315" s="8"/>
      <c r="JB1315" s="8"/>
      <c r="JC1315" s="8"/>
      <c r="JD1315" s="8"/>
      <c r="JE1315" s="8"/>
      <c r="JF1315" s="8"/>
      <c r="JG1315" s="8"/>
      <c r="JH1315" s="8"/>
      <c r="JI1315" s="8"/>
      <c r="JJ1315" s="8"/>
      <c r="JK1315" s="8"/>
      <c r="JL1315" s="8"/>
      <c r="JM1315" s="8"/>
      <c r="JN1315" s="8"/>
      <c r="JO1315" s="8"/>
      <c r="JP1315" s="8"/>
      <c r="JQ1315" s="8"/>
      <c r="JR1315" s="8"/>
      <c r="JS1315" s="8"/>
      <c r="JT1315" s="8"/>
      <c r="JU1315" s="8"/>
      <c r="JV1315" s="8"/>
      <c r="JW1315" s="8"/>
      <c r="JX1315" s="8"/>
      <c r="JY1315" s="8"/>
      <c r="JZ1315" s="8"/>
      <c r="KA1315" s="8"/>
      <c r="KB1315" s="8"/>
      <c r="KC1315" s="8"/>
      <c r="KD1315" s="8"/>
      <c r="KE1315" s="8"/>
      <c r="KF1315" s="8"/>
      <c r="KG1315" s="8"/>
      <c r="KH1315" s="8"/>
      <c r="KI1315" s="8"/>
      <c r="KJ1315" s="8"/>
      <c r="KK1315" s="8"/>
      <c r="KL1315" s="8"/>
      <c r="KM1315" s="8"/>
      <c r="KN1315" s="8"/>
      <c r="KO1315" s="8"/>
      <c r="KP1315" s="8"/>
      <c r="KQ1315" s="8"/>
      <c r="KR1315" s="8"/>
      <c r="KS1315" s="8"/>
      <c r="KT1315" s="8"/>
      <c r="KU1315" s="8"/>
      <c r="KV1315" s="8"/>
      <c r="KW1315" s="8"/>
      <c r="KX1315" s="8"/>
      <c r="KY1315" s="8"/>
      <c r="KZ1315" s="8"/>
      <c r="LA1315" s="8"/>
      <c r="LB1315" s="8"/>
      <c r="LC1315" s="8"/>
      <c r="LD1315" s="8"/>
      <c r="LE1315" s="8"/>
      <c r="LF1315" s="8"/>
      <c r="LG1315" s="8"/>
      <c r="LH1315" s="8"/>
      <c r="LI1315" s="8"/>
      <c r="LJ1315" s="8"/>
      <c r="LK1315" s="8"/>
      <c r="LL1315" s="8"/>
      <c r="LM1315" s="8"/>
      <c r="LN1315" s="8"/>
      <c r="LO1315" s="8"/>
      <c r="LP1315" s="8"/>
      <c r="LQ1315" s="8"/>
      <c r="LR1315" s="8"/>
      <c r="LS1315" s="8"/>
      <c r="LT1315" s="8"/>
      <c r="LU1315" s="8"/>
      <c r="LV1315" s="8"/>
      <c r="LW1315" s="8"/>
      <c r="LX1315" s="8"/>
      <c r="LY1315" s="8"/>
      <c r="LZ1315" s="8"/>
      <c r="MA1315" s="8"/>
      <c r="MB1315" s="8"/>
      <c r="MC1315" s="8"/>
      <c r="MD1315" s="8"/>
      <c r="ME1315" s="8"/>
      <c r="MF1315" s="8"/>
      <c r="MG1315" s="8"/>
      <c r="MH1315" s="8"/>
      <c r="MI1315" s="8"/>
      <c r="MJ1315" s="8"/>
      <c r="MK1315" s="8"/>
      <c r="ML1315" s="8"/>
      <c r="MM1315" s="8"/>
      <c r="MN1315" s="8"/>
      <c r="MO1315" s="8"/>
      <c r="MP1315" s="8"/>
      <c r="MQ1315" s="8"/>
      <c r="MR1315" s="8"/>
      <c r="MS1315" s="8"/>
      <c r="MT1315" s="8"/>
      <c r="MU1315" s="8"/>
      <c r="MV1315" s="8"/>
      <c r="MW1315" s="8"/>
      <c r="MX1315" s="8"/>
      <c r="MY1315" s="8"/>
      <c r="MZ1315" s="8"/>
      <c r="NA1315" s="8"/>
      <c r="NB1315" s="8"/>
      <c r="NC1315" s="8"/>
      <c r="ND1315" s="8"/>
      <c r="NE1315" s="8"/>
      <c r="NF1315" s="8"/>
      <c r="NG1315" s="8"/>
      <c r="NH1315" s="8"/>
      <c r="NI1315" s="8"/>
      <c r="NJ1315" s="8"/>
      <c r="NK1315" s="8"/>
      <c r="NL1315" s="8"/>
      <c r="NM1315" s="8"/>
      <c r="NN1315" s="8"/>
      <c r="NO1315" s="8"/>
      <c r="NP1315" s="8"/>
      <c r="NQ1315" s="8"/>
      <c r="NR1315" s="8"/>
      <c r="NS1315" s="8"/>
      <c r="NT1315" s="8"/>
      <c r="NU1315" s="8"/>
      <c r="NV1315" s="8"/>
      <c r="NW1315" s="8"/>
      <c r="NX1315" s="8"/>
      <c r="NY1315" s="8"/>
      <c r="NZ1315" s="8"/>
      <c r="OA1315" s="8"/>
      <c r="OB1315" s="8"/>
      <c r="OC1315" s="8"/>
      <c r="OD1315" s="8"/>
      <c r="OE1315" s="8"/>
      <c r="OF1315" s="8"/>
      <c r="OG1315" s="8"/>
      <c r="OH1315" s="8"/>
      <c r="OI1315" s="8"/>
      <c r="OJ1315" s="8"/>
      <c r="OK1315" s="8"/>
      <c r="OL1315" s="8"/>
      <c r="OM1315" s="8"/>
      <c r="ON1315" s="8"/>
      <c r="OO1315" s="8"/>
      <c r="OP1315" s="8"/>
      <c r="OQ1315" s="8"/>
      <c r="OR1315" s="8"/>
      <c r="OS1315" s="8"/>
      <c r="OT1315" s="8"/>
      <c r="OU1315" s="8"/>
      <c r="OV1315" s="8"/>
      <c r="OW1315" s="8"/>
      <c r="OX1315" s="8"/>
      <c r="OY1315" s="8"/>
      <c r="OZ1315" s="8"/>
      <c r="PA1315" s="8"/>
      <c r="PB1315" s="8"/>
      <c r="PC1315" s="8"/>
      <c r="PD1315" s="8"/>
      <c r="PE1315" s="8"/>
      <c r="PF1315" s="8"/>
      <c r="PG1315" s="8"/>
      <c r="PH1315" s="8"/>
      <c r="PI1315" s="8"/>
      <c r="PJ1315" s="8"/>
      <c r="PK1315" s="8"/>
      <c r="PL1315" s="8"/>
      <c r="PM1315" s="8"/>
      <c r="PN1315" s="8"/>
      <c r="PO1315" s="8"/>
      <c r="PP1315" s="8"/>
      <c r="PQ1315" s="8"/>
      <c r="PR1315" s="8"/>
      <c r="PS1315" s="8"/>
      <c r="PT1315" s="8"/>
      <c r="PU1315" s="8"/>
      <c r="PV1315" s="8"/>
      <c r="PW1315" s="8"/>
      <c r="PX1315" s="8"/>
      <c r="PY1315" s="8"/>
      <c r="PZ1315" s="8"/>
      <c r="QA1315" s="8"/>
      <c r="QB1315" s="8"/>
      <c r="QC1315" s="8"/>
      <c r="QD1315" s="8"/>
      <c r="QE1315" s="8"/>
      <c r="QF1315" s="8"/>
      <c r="QG1315" s="8"/>
      <c r="QH1315" s="8"/>
      <c r="QI1315" s="8"/>
      <c r="QJ1315" s="8"/>
      <c r="QK1315" s="8"/>
      <c r="QL1315" s="8"/>
      <c r="QM1315" s="8"/>
      <c r="QN1315" s="8"/>
      <c r="QO1315" s="8"/>
      <c r="QP1315" s="8"/>
      <c r="QQ1315" s="8"/>
      <c r="QR1315" s="8"/>
      <c r="QS1315" s="8"/>
      <c r="QT1315" s="8"/>
      <c r="QU1315" s="8"/>
      <c r="QV1315" s="8"/>
      <c r="QW1315" s="8"/>
      <c r="QX1315" s="8"/>
      <c r="QY1315" s="8"/>
      <c r="QZ1315" s="8"/>
      <c r="RA1315" s="8"/>
      <c r="RB1315" s="8"/>
      <c r="RC1315" s="8"/>
      <c r="RD1315" s="8"/>
      <c r="RE1315" s="8"/>
      <c r="RF1315" s="8"/>
      <c r="RG1315" s="8"/>
      <c r="RH1315" s="8"/>
      <c r="RI1315" s="8"/>
      <c r="RJ1315" s="8"/>
      <c r="RK1315" s="8"/>
      <c r="RL1315" s="8"/>
      <c r="RM1315" s="8"/>
      <c r="RN1315" s="8"/>
      <c r="RO1315" s="8"/>
      <c r="RP1315" s="8"/>
      <c r="RQ1315" s="8"/>
      <c r="RR1315" s="8"/>
      <c r="RS1315" s="8"/>
      <c r="RT1315" s="8"/>
      <c r="RU1315" s="8"/>
      <c r="RV1315" s="8"/>
      <c r="RW1315" s="8"/>
      <c r="RX1315" s="8"/>
      <c r="RY1315" s="8"/>
      <c r="RZ1315" s="8"/>
      <c r="SA1315" s="8"/>
      <c r="SB1315" s="8"/>
      <c r="SC1315" s="8"/>
      <c r="SD1315" s="8"/>
      <c r="SE1315" s="8"/>
      <c r="SF1315" s="8"/>
      <c r="SG1315" s="8"/>
      <c r="SH1315" s="8"/>
      <c r="SI1315" s="8"/>
      <c r="SJ1315" s="8"/>
      <c r="SK1315" s="8"/>
      <c r="SL1315" s="8"/>
      <c r="SM1315" s="8"/>
      <c r="SN1315" s="8"/>
      <c r="SO1315" s="8"/>
      <c r="SP1315" s="8"/>
      <c r="SQ1315" s="8"/>
      <c r="SR1315" s="8"/>
      <c r="SS1315" s="8"/>
      <c r="ST1315" s="8"/>
      <c r="SU1315" s="8"/>
      <c r="SV1315" s="8"/>
      <c r="SW1315" s="8"/>
      <c r="SX1315" s="8"/>
      <c r="SY1315" s="8"/>
      <c r="SZ1315" s="8"/>
      <c r="TA1315" s="8"/>
      <c r="TB1315" s="8"/>
      <c r="TC1315" s="8"/>
      <c r="TD1315" s="8"/>
      <c r="TE1315" s="8"/>
      <c r="TF1315" s="8"/>
      <c r="TG1315" s="8"/>
      <c r="TH1315" s="8"/>
      <c r="TI1315" s="8"/>
      <c r="TJ1315" s="8"/>
      <c r="TK1315" s="8"/>
      <c r="TL1315" s="8"/>
      <c r="TM1315" s="8"/>
      <c r="TN1315" s="8"/>
      <c r="TO1315" s="8"/>
      <c r="TP1315" s="8"/>
      <c r="TQ1315" s="8"/>
      <c r="TR1315" s="8"/>
      <c r="TS1315" s="8"/>
      <c r="TT1315" s="8"/>
      <c r="TU1315" s="8"/>
      <c r="TV1315" s="8"/>
      <c r="TW1315" s="8"/>
      <c r="TX1315" s="8"/>
      <c r="TY1315" s="8"/>
      <c r="TZ1315" s="8"/>
      <c r="UA1315" s="8"/>
      <c r="UB1315" s="8"/>
      <c r="UC1315" s="8"/>
      <c r="UD1315" s="8"/>
      <c r="UE1315" s="8"/>
      <c r="UF1315" s="8"/>
      <c r="UG1315" s="8"/>
      <c r="UH1315" s="8"/>
      <c r="UI1315" s="8"/>
      <c r="UJ1315" s="8"/>
      <c r="UK1315" s="8"/>
      <c r="UL1315" s="8"/>
      <c r="UM1315" s="8"/>
      <c r="UN1315" s="8"/>
      <c r="UO1315" s="8"/>
      <c r="UP1315" s="8"/>
      <c r="UQ1315" s="8"/>
      <c r="UR1315" s="8"/>
      <c r="US1315" s="8"/>
      <c r="UT1315" s="8"/>
      <c r="UU1315" s="8"/>
      <c r="UV1315" s="8"/>
      <c r="UW1315" s="8"/>
      <c r="UX1315" s="8"/>
      <c r="UY1315" s="8"/>
      <c r="UZ1315" s="8"/>
      <c r="VA1315" s="8"/>
      <c r="VB1315" s="8"/>
      <c r="VC1315" s="8"/>
      <c r="VD1315" s="8"/>
      <c r="VE1315" s="8"/>
      <c r="VF1315" s="8"/>
    </row>
    <row r="1316" spans="1:578" s="77" customFormat="1" ht="15">
      <c r="A1316" s="52"/>
      <c r="B1316" s="54"/>
      <c r="C1316" s="54"/>
      <c r="D1316" s="54"/>
      <c r="E1316" s="54"/>
      <c r="F1316" s="54"/>
      <c r="G1316" s="55"/>
      <c r="H1316" s="54"/>
      <c r="I1316" s="56"/>
      <c r="J1316" s="76"/>
      <c r="K1316" s="76"/>
      <c r="L1316" s="54"/>
      <c r="M1316" s="54"/>
      <c r="N1316" s="54"/>
      <c r="O1316" s="4"/>
      <c r="P1316" s="60"/>
      <c r="Q1316" s="54"/>
      <c r="R1316" s="54"/>
      <c r="S1316" s="57"/>
      <c r="T1316" s="57"/>
      <c r="U1316" s="57"/>
      <c r="V1316" s="57"/>
      <c r="W1316" s="57"/>
      <c r="X1316" s="57"/>
      <c r="Y1316" s="57"/>
      <c r="Z1316" s="57"/>
      <c r="AA1316" s="57"/>
      <c r="AB1316" s="62"/>
      <c r="AC1316" s="57"/>
      <c r="AD1316" s="57"/>
      <c r="AE1316" s="57"/>
      <c r="AF1316" s="57"/>
      <c r="AG1316" s="57"/>
      <c r="AH1316" s="57"/>
      <c r="AI1316" s="6"/>
      <c r="AJ1316" s="6"/>
      <c r="AK1316" s="6"/>
      <c r="AL1316" s="6"/>
      <c r="AM1316" s="6"/>
      <c r="AN1316" s="6"/>
      <c r="AO1316" s="6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  <c r="IW1316" s="8"/>
      <c r="IX1316" s="8"/>
      <c r="IY1316" s="8"/>
      <c r="IZ1316" s="8"/>
      <c r="JA1316" s="8"/>
      <c r="JB1316" s="8"/>
      <c r="JC1316" s="8"/>
      <c r="JD1316" s="8"/>
      <c r="JE1316" s="8"/>
      <c r="JF1316" s="8"/>
      <c r="JG1316" s="8"/>
      <c r="JH1316" s="8"/>
      <c r="JI1316" s="8"/>
      <c r="JJ1316" s="8"/>
      <c r="JK1316" s="8"/>
      <c r="JL1316" s="8"/>
      <c r="JM1316" s="8"/>
      <c r="JN1316" s="8"/>
      <c r="JO1316" s="8"/>
      <c r="JP1316" s="8"/>
      <c r="JQ1316" s="8"/>
      <c r="JR1316" s="8"/>
      <c r="JS1316" s="8"/>
      <c r="JT1316" s="8"/>
      <c r="JU1316" s="8"/>
      <c r="JV1316" s="8"/>
      <c r="JW1316" s="8"/>
      <c r="JX1316" s="8"/>
      <c r="JY1316" s="8"/>
      <c r="JZ1316" s="8"/>
      <c r="KA1316" s="8"/>
      <c r="KB1316" s="8"/>
      <c r="KC1316" s="8"/>
      <c r="KD1316" s="8"/>
      <c r="KE1316" s="8"/>
      <c r="KF1316" s="8"/>
      <c r="KG1316" s="8"/>
      <c r="KH1316" s="8"/>
      <c r="KI1316" s="8"/>
      <c r="KJ1316" s="8"/>
      <c r="KK1316" s="8"/>
      <c r="KL1316" s="8"/>
      <c r="KM1316" s="8"/>
      <c r="KN1316" s="8"/>
      <c r="KO1316" s="8"/>
      <c r="KP1316" s="8"/>
      <c r="KQ1316" s="8"/>
      <c r="KR1316" s="8"/>
      <c r="KS1316" s="8"/>
      <c r="KT1316" s="8"/>
      <c r="KU1316" s="8"/>
      <c r="KV1316" s="8"/>
      <c r="KW1316" s="8"/>
      <c r="KX1316" s="8"/>
      <c r="KY1316" s="8"/>
      <c r="KZ1316" s="8"/>
      <c r="LA1316" s="8"/>
      <c r="LB1316" s="8"/>
      <c r="LC1316" s="8"/>
      <c r="LD1316" s="8"/>
      <c r="LE1316" s="8"/>
      <c r="LF1316" s="8"/>
      <c r="LG1316" s="8"/>
      <c r="LH1316" s="8"/>
      <c r="LI1316" s="8"/>
      <c r="LJ1316" s="8"/>
      <c r="LK1316" s="8"/>
      <c r="LL1316" s="8"/>
      <c r="LM1316" s="8"/>
      <c r="LN1316" s="8"/>
      <c r="LO1316" s="8"/>
      <c r="LP1316" s="8"/>
      <c r="LQ1316" s="8"/>
      <c r="LR1316" s="8"/>
      <c r="LS1316" s="8"/>
      <c r="LT1316" s="8"/>
      <c r="LU1316" s="8"/>
      <c r="LV1316" s="8"/>
      <c r="LW1316" s="8"/>
      <c r="LX1316" s="8"/>
      <c r="LY1316" s="8"/>
      <c r="LZ1316" s="8"/>
      <c r="MA1316" s="8"/>
      <c r="MB1316" s="8"/>
      <c r="MC1316" s="8"/>
      <c r="MD1316" s="8"/>
      <c r="ME1316" s="8"/>
      <c r="MF1316" s="8"/>
      <c r="MG1316" s="8"/>
      <c r="MH1316" s="8"/>
      <c r="MI1316" s="8"/>
      <c r="MJ1316" s="8"/>
      <c r="MK1316" s="8"/>
      <c r="ML1316" s="8"/>
      <c r="MM1316" s="8"/>
      <c r="MN1316" s="8"/>
      <c r="MO1316" s="8"/>
      <c r="MP1316" s="8"/>
      <c r="MQ1316" s="8"/>
      <c r="MR1316" s="8"/>
      <c r="MS1316" s="8"/>
      <c r="MT1316" s="8"/>
      <c r="MU1316" s="8"/>
      <c r="MV1316" s="8"/>
      <c r="MW1316" s="8"/>
      <c r="MX1316" s="8"/>
      <c r="MY1316" s="8"/>
      <c r="MZ1316" s="8"/>
      <c r="NA1316" s="8"/>
      <c r="NB1316" s="8"/>
      <c r="NC1316" s="8"/>
      <c r="ND1316" s="8"/>
      <c r="NE1316" s="8"/>
      <c r="NF1316" s="8"/>
      <c r="NG1316" s="8"/>
      <c r="NH1316" s="8"/>
      <c r="NI1316" s="8"/>
      <c r="NJ1316" s="8"/>
      <c r="NK1316" s="8"/>
      <c r="NL1316" s="8"/>
      <c r="NM1316" s="8"/>
      <c r="NN1316" s="8"/>
      <c r="NO1316" s="8"/>
      <c r="NP1316" s="8"/>
      <c r="NQ1316" s="8"/>
      <c r="NR1316" s="8"/>
      <c r="NS1316" s="8"/>
      <c r="NT1316" s="8"/>
      <c r="NU1316" s="8"/>
      <c r="NV1316" s="8"/>
      <c r="NW1316" s="8"/>
      <c r="NX1316" s="8"/>
      <c r="NY1316" s="8"/>
      <c r="NZ1316" s="8"/>
      <c r="OA1316" s="8"/>
      <c r="OB1316" s="8"/>
      <c r="OC1316" s="8"/>
      <c r="OD1316" s="8"/>
      <c r="OE1316" s="8"/>
      <c r="OF1316" s="8"/>
      <c r="OG1316" s="8"/>
      <c r="OH1316" s="8"/>
      <c r="OI1316" s="8"/>
      <c r="OJ1316" s="8"/>
      <c r="OK1316" s="8"/>
      <c r="OL1316" s="8"/>
      <c r="OM1316" s="8"/>
      <c r="ON1316" s="8"/>
      <c r="OO1316" s="8"/>
      <c r="OP1316" s="8"/>
      <c r="OQ1316" s="8"/>
      <c r="OR1316" s="8"/>
      <c r="OS1316" s="8"/>
      <c r="OT1316" s="8"/>
      <c r="OU1316" s="8"/>
      <c r="OV1316" s="8"/>
      <c r="OW1316" s="8"/>
      <c r="OX1316" s="8"/>
      <c r="OY1316" s="8"/>
      <c r="OZ1316" s="8"/>
      <c r="PA1316" s="8"/>
      <c r="PB1316" s="8"/>
      <c r="PC1316" s="8"/>
      <c r="PD1316" s="8"/>
      <c r="PE1316" s="8"/>
      <c r="PF1316" s="8"/>
      <c r="PG1316" s="8"/>
      <c r="PH1316" s="8"/>
      <c r="PI1316" s="8"/>
      <c r="PJ1316" s="8"/>
      <c r="PK1316" s="8"/>
      <c r="PL1316" s="8"/>
      <c r="PM1316" s="8"/>
      <c r="PN1316" s="8"/>
      <c r="PO1316" s="8"/>
      <c r="PP1316" s="8"/>
      <c r="PQ1316" s="8"/>
      <c r="PR1316" s="8"/>
      <c r="PS1316" s="8"/>
      <c r="PT1316" s="8"/>
      <c r="PU1316" s="8"/>
      <c r="PV1316" s="8"/>
      <c r="PW1316" s="8"/>
      <c r="PX1316" s="8"/>
      <c r="PY1316" s="8"/>
      <c r="PZ1316" s="8"/>
      <c r="QA1316" s="8"/>
      <c r="QB1316" s="8"/>
      <c r="QC1316" s="8"/>
      <c r="QD1316" s="8"/>
      <c r="QE1316" s="8"/>
      <c r="QF1316" s="8"/>
      <c r="QG1316" s="8"/>
      <c r="QH1316" s="8"/>
      <c r="QI1316" s="8"/>
      <c r="QJ1316" s="8"/>
      <c r="QK1316" s="8"/>
      <c r="QL1316" s="8"/>
      <c r="QM1316" s="8"/>
      <c r="QN1316" s="8"/>
      <c r="QO1316" s="8"/>
      <c r="QP1316" s="8"/>
      <c r="QQ1316" s="8"/>
      <c r="QR1316" s="8"/>
      <c r="QS1316" s="8"/>
      <c r="QT1316" s="8"/>
      <c r="QU1316" s="8"/>
      <c r="QV1316" s="8"/>
      <c r="QW1316" s="8"/>
      <c r="QX1316" s="8"/>
      <c r="QY1316" s="8"/>
      <c r="QZ1316" s="8"/>
      <c r="RA1316" s="8"/>
      <c r="RB1316" s="8"/>
      <c r="RC1316" s="8"/>
      <c r="RD1316" s="8"/>
      <c r="RE1316" s="8"/>
      <c r="RF1316" s="8"/>
      <c r="RG1316" s="8"/>
      <c r="RH1316" s="8"/>
      <c r="RI1316" s="8"/>
      <c r="RJ1316" s="8"/>
      <c r="RK1316" s="8"/>
      <c r="RL1316" s="8"/>
      <c r="RM1316" s="8"/>
      <c r="RN1316" s="8"/>
      <c r="RO1316" s="8"/>
      <c r="RP1316" s="8"/>
      <c r="RQ1316" s="8"/>
      <c r="RR1316" s="8"/>
      <c r="RS1316" s="8"/>
      <c r="RT1316" s="8"/>
      <c r="RU1316" s="8"/>
      <c r="RV1316" s="8"/>
      <c r="RW1316" s="8"/>
      <c r="RX1316" s="8"/>
      <c r="RY1316" s="8"/>
      <c r="RZ1316" s="8"/>
      <c r="SA1316" s="8"/>
      <c r="SB1316" s="8"/>
      <c r="SC1316" s="8"/>
      <c r="SD1316" s="8"/>
      <c r="SE1316" s="8"/>
      <c r="SF1316" s="8"/>
      <c r="SG1316" s="8"/>
      <c r="SH1316" s="8"/>
      <c r="SI1316" s="8"/>
      <c r="SJ1316" s="8"/>
      <c r="SK1316" s="8"/>
      <c r="SL1316" s="8"/>
      <c r="SM1316" s="8"/>
      <c r="SN1316" s="8"/>
      <c r="SO1316" s="8"/>
      <c r="SP1316" s="8"/>
      <c r="SQ1316" s="8"/>
      <c r="SR1316" s="8"/>
      <c r="SS1316" s="8"/>
      <c r="ST1316" s="8"/>
      <c r="SU1316" s="8"/>
      <c r="SV1316" s="8"/>
      <c r="SW1316" s="8"/>
      <c r="SX1316" s="8"/>
      <c r="SY1316" s="8"/>
      <c r="SZ1316" s="8"/>
      <c r="TA1316" s="8"/>
      <c r="TB1316" s="8"/>
      <c r="TC1316" s="8"/>
      <c r="TD1316" s="8"/>
      <c r="TE1316" s="8"/>
      <c r="TF1316" s="8"/>
      <c r="TG1316" s="8"/>
      <c r="TH1316" s="8"/>
      <c r="TI1316" s="8"/>
      <c r="TJ1316" s="8"/>
      <c r="TK1316" s="8"/>
      <c r="TL1316" s="8"/>
      <c r="TM1316" s="8"/>
      <c r="TN1316" s="8"/>
      <c r="TO1316" s="8"/>
      <c r="TP1316" s="8"/>
      <c r="TQ1316" s="8"/>
      <c r="TR1316" s="8"/>
      <c r="TS1316" s="8"/>
      <c r="TT1316" s="8"/>
      <c r="TU1316" s="8"/>
      <c r="TV1316" s="8"/>
      <c r="TW1316" s="8"/>
      <c r="TX1316" s="8"/>
      <c r="TY1316" s="8"/>
      <c r="TZ1316" s="8"/>
      <c r="UA1316" s="8"/>
      <c r="UB1316" s="8"/>
      <c r="UC1316" s="8"/>
      <c r="UD1316" s="8"/>
      <c r="UE1316" s="8"/>
      <c r="UF1316" s="8"/>
      <c r="UG1316" s="8"/>
      <c r="UH1316" s="8"/>
      <c r="UI1316" s="8"/>
      <c r="UJ1316" s="8"/>
      <c r="UK1316" s="8"/>
      <c r="UL1316" s="8"/>
      <c r="UM1316" s="8"/>
      <c r="UN1316" s="8"/>
      <c r="UO1316" s="8"/>
      <c r="UP1316" s="8"/>
      <c r="UQ1316" s="8"/>
      <c r="UR1316" s="8"/>
      <c r="US1316" s="8"/>
      <c r="UT1316" s="8"/>
      <c r="UU1316" s="8"/>
      <c r="UV1316" s="8"/>
      <c r="UW1316" s="8"/>
      <c r="UX1316" s="8"/>
      <c r="UY1316" s="8"/>
      <c r="UZ1316" s="8"/>
      <c r="VA1316" s="8"/>
      <c r="VB1316" s="8"/>
      <c r="VC1316" s="8"/>
      <c r="VD1316" s="8"/>
      <c r="VE1316" s="8"/>
      <c r="VF1316" s="8"/>
    </row>
    <row r="1317" spans="1:578" s="77" customFormat="1" ht="15">
      <c r="A1317" s="52"/>
      <c r="B1317" s="54"/>
      <c r="C1317" s="54"/>
      <c r="D1317" s="54"/>
      <c r="E1317" s="54"/>
      <c r="F1317" s="54"/>
      <c r="G1317" s="55"/>
      <c r="H1317" s="54"/>
      <c r="I1317" s="56"/>
      <c r="J1317" s="76"/>
      <c r="K1317" s="76"/>
      <c r="L1317" s="54"/>
      <c r="M1317" s="54"/>
      <c r="N1317" s="54"/>
      <c r="O1317" s="4"/>
      <c r="P1317" s="60"/>
      <c r="Q1317" s="54"/>
      <c r="R1317" s="54"/>
      <c r="S1317" s="57"/>
      <c r="T1317" s="57"/>
      <c r="U1317" s="57"/>
      <c r="V1317" s="57"/>
      <c r="W1317" s="57"/>
      <c r="X1317" s="57"/>
      <c r="Y1317" s="57"/>
      <c r="Z1317" s="57"/>
      <c r="AA1317" s="57"/>
      <c r="AB1317" s="62"/>
      <c r="AC1317" s="57"/>
      <c r="AD1317" s="57"/>
      <c r="AE1317" s="57"/>
      <c r="AF1317" s="57"/>
      <c r="AG1317" s="57"/>
      <c r="AH1317" s="57"/>
      <c r="AI1317" s="6"/>
      <c r="AJ1317" s="6"/>
      <c r="AK1317" s="6"/>
      <c r="AL1317" s="6"/>
      <c r="AM1317" s="6"/>
      <c r="AN1317" s="6"/>
      <c r="AO1317" s="6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  <c r="IW1317" s="8"/>
      <c r="IX1317" s="8"/>
      <c r="IY1317" s="8"/>
      <c r="IZ1317" s="8"/>
      <c r="JA1317" s="8"/>
      <c r="JB1317" s="8"/>
      <c r="JC1317" s="8"/>
      <c r="JD1317" s="8"/>
      <c r="JE1317" s="8"/>
      <c r="JF1317" s="8"/>
      <c r="JG1317" s="8"/>
      <c r="JH1317" s="8"/>
      <c r="JI1317" s="8"/>
      <c r="JJ1317" s="8"/>
      <c r="JK1317" s="8"/>
      <c r="JL1317" s="8"/>
      <c r="JM1317" s="8"/>
      <c r="JN1317" s="8"/>
      <c r="JO1317" s="8"/>
      <c r="JP1317" s="8"/>
      <c r="JQ1317" s="8"/>
      <c r="JR1317" s="8"/>
      <c r="JS1317" s="8"/>
      <c r="JT1317" s="8"/>
      <c r="JU1317" s="8"/>
      <c r="JV1317" s="8"/>
      <c r="JW1317" s="8"/>
      <c r="JX1317" s="8"/>
      <c r="JY1317" s="8"/>
      <c r="JZ1317" s="8"/>
      <c r="KA1317" s="8"/>
      <c r="KB1317" s="8"/>
      <c r="KC1317" s="8"/>
      <c r="KD1317" s="8"/>
      <c r="KE1317" s="8"/>
      <c r="KF1317" s="8"/>
      <c r="KG1317" s="8"/>
      <c r="KH1317" s="8"/>
      <c r="KI1317" s="8"/>
      <c r="KJ1317" s="8"/>
      <c r="KK1317" s="8"/>
      <c r="KL1317" s="8"/>
      <c r="KM1317" s="8"/>
      <c r="KN1317" s="8"/>
      <c r="KO1317" s="8"/>
      <c r="KP1317" s="8"/>
      <c r="KQ1317" s="8"/>
      <c r="KR1317" s="8"/>
      <c r="KS1317" s="8"/>
      <c r="KT1317" s="8"/>
      <c r="KU1317" s="8"/>
      <c r="KV1317" s="8"/>
      <c r="KW1317" s="8"/>
      <c r="KX1317" s="8"/>
      <c r="KY1317" s="8"/>
      <c r="KZ1317" s="8"/>
      <c r="LA1317" s="8"/>
      <c r="LB1317" s="8"/>
      <c r="LC1317" s="8"/>
      <c r="LD1317" s="8"/>
      <c r="LE1317" s="8"/>
      <c r="LF1317" s="8"/>
      <c r="LG1317" s="8"/>
      <c r="LH1317" s="8"/>
      <c r="LI1317" s="8"/>
      <c r="LJ1317" s="8"/>
      <c r="LK1317" s="8"/>
      <c r="LL1317" s="8"/>
      <c r="LM1317" s="8"/>
      <c r="LN1317" s="8"/>
      <c r="LO1317" s="8"/>
      <c r="LP1317" s="8"/>
      <c r="LQ1317" s="8"/>
      <c r="LR1317" s="8"/>
      <c r="LS1317" s="8"/>
      <c r="LT1317" s="8"/>
      <c r="LU1317" s="8"/>
      <c r="LV1317" s="8"/>
      <c r="LW1317" s="8"/>
      <c r="LX1317" s="8"/>
      <c r="LY1317" s="8"/>
      <c r="LZ1317" s="8"/>
      <c r="MA1317" s="8"/>
      <c r="MB1317" s="8"/>
      <c r="MC1317" s="8"/>
      <c r="MD1317" s="8"/>
      <c r="ME1317" s="8"/>
      <c r="MF1317" s="8"/>
      <c r="MG1317" s="8"/>
      <c r="MH1317" s="8"/>
      <c r="MI1317" s="8"/>
      <c r="MJ1317" s="8"/>
      <c r="MK1317" s="8"/>
      <c r="ML1317" s="8"/>
      <c r="MM1317" s="8"/>
      <c r="MN1317" s="8"/>
      <c r="MO1317" s="8"/>
      <c r="MP1317" s="8"/>
      <c r="MQ1317" s="8"/>
      <c r="MR1317" s="8"/>
      <c r="MS1317" s="8"/>
      <c r="MT1317" s="8"/>
      <c r="MU1317" s="8"/>
      <c r="MV1317" s="8"/>
      <c r="MW1317" s="8"/>
      <c r="MX1317" s="8"/>
      <c r="MY1317" s="8"/>
      <c r="MZ1317" s="8"/>
      <c r="NA1317" s="8"/>
      <c r="NB1317" s="8"/>
      <c r="NC1317" s="8"/>
      <c r="ND1317" s="8"/>
      <c r="NE1317" s="8"/>
      <c r="NF1317" s="8"/>
      <c r="NG1317" s="8"/>
      <c r="NH1317" s="8"/>
      <c r="NI1317" s="8"/>
      <c r="NJ1317" s="8"/>
      <c r="NK1317" s="8"/>
      <c r="NL1317" s="8"/>
      <c r="NM1317" s="8"/>
      <c r="NN1317" s="8"/>
      <c r="NO1317" s="8"/>
      <c r="NP1317" s="8"/>
      <c r="NQ1317" s="8"/>
      <c r="NR1317" s="8"/>
      <c r="NS1317" s="8"/>
      <c r="NT1317" s="8"/>
      <c r="NU1317" s="8"/>
      <c r="NV1317" s="8"/>
      <c r="NW1317" s="8"/>
      <c r="NX1317" s="8"/>
      <c r="NY1317" s="8"/>
      <c r="NZ1317" s="8"/>
      <c r="OA1317" s="8"/>
      <c r="OB1317" s="8"/>
      <c r="OC1317" s="8"/>
      <c r="OD1317" s="8"/>
      <c r="OE1317" s="8"/>
      <c r="OF1317" s="8"/>
      <c r="OG1317" s="8"/>
      <c r="OH1317" s="8"/>
      <c r="OI1317" s="8"/>
      <c r="OJ1317" s="8"/>
      <c r="OK1317" s="8"/>
      <c r="OL1317" s="8"/>
      <c r="OM1317" s="8"/>
      <c r="ON1317" s="8"/>
      <c r="OO1317" s="8"/>
      <c r="OP1317" s="8"/>
      <c r="OQ1317" s="8"/>
      <c r="OR1317" s="8"/>
      <c r="OS1317" s="8"/>
      <c r="OT1317" s="8"/>
      <c r="OU1317" s="8"/>
      <c r="OV1317" s="8"/>
      <c r="OW1317" s="8"/>
      <c r="OX1317" s="8"/>
      <c r="OY1317" s="8"/>
      <c r="OZ1317" s="8"/>
      <c r="PA1317" s="8"/>
      <c r="PB1317" s="8"/>
      <c r="PC1317" s="8"/>
      <c r="PD1317" s="8"/>
      <c r="PE1317" s="8"/>
      <c r="PF1317" s="8"/>
      <c r="PG1317" s="8"/>
      <c r="PH1317" s="8"/>
      <c r="PI1317" s="8"/>
      <c r="PJ1317" s="8"/>
      <c r="PK1317" s="8"/>
      <c r="PL1317" s="8"/>
      <c r="PM1317" s="8"/>
      <c r="PN1317" s="8"/>
      <c r="PO1317" s="8"/>
      <c r="PP1317" s="8"/>
      <c r="PQ1317" s="8"/>
      <c r="PR1317" s="8"/>
      <c r="PS1317" s="8"/>
      <c r="PT1317" s="8"/>
      <c r="PU1317" s="8"/>
      <c r="PV1317" s="8"/>
      <c r="PW1317" s="8"/>
      <c r="PX1317" s="8"/>
      <c r="PY1317" s="8"/>
      <c r="PZ1317" s="8"/>
      <c r="QA1317" s="8"/>
      <c r="QB1317" s="8"/>
      <c r="QC1317" s="8"/>
      <c r="QD1317" s="8"/>
      <c r="QE1317" s="8"/>
      <c r="QF1317" s="8"/>
      <c r="QG1317" s="8"/>
      <c r="QH1317" s="8"/>
      <c r="QI1317" s="8"/>
      <c r="QJ1317" s="8"/>
      <c r="QK1317" s="8"/>
      <c r="QL1317" s="8"/>
      <c r="QM1317" s="8"/>
      <c r="QN1317" s="8"/>
      <c r="QO1317" s="8"/>
      <c r="QP1317" s="8"/>
      <c r="QQ1317" s="8"/>
      <c r="QR1317" s="8"/>
      <c r="QS1317" s="8"/>
      <c r="QT1317" s="8"/>
      <c r="QU1317" s="8"/>
      <c r="QV1317" s="8"/>
      <c r="QW1317" s="8"/>
      <c r="QX1317" s="8"/>
      <c r="QY1317" s="8"/>
      <c r="QZ1317" s="8"/>
      <c r="RA1317" s="8"/>
      <c r="RB1317" s="8"/>
      <c r="RC1317" s="8"/>
      <c r="RD1317" s="8"/>
      <c r="RE1317" s="8"/>
      <c r="RF1317" s="8"/>
      <c r="RG1317" s="8"/>
      <c r="RH1317" s="8"/>
      <c r="RI1317" s="8"/>
      <c r="RJ1317" s="8"/>
      <c r="RK1317" s="8"/>
      <c r="RL1317" s="8"/>
      <c r="RM1317" s="8"/>
      <c r="RN1317" s="8"/>
      <c r="RO1317" s="8"/>
      <c r="RP1317" s="8"/>
      <c r="RQ1317" s="8"/>
      <c r="RR1317" s="8"/>
      <c r="RS1317" s="8"/>
      <c r="RT1317" s="8"/>
      <c r="RU1317" s="8"/>
      <c r="RV1317" s="8"/>
      <c r="RW1317" s="8"/>
      <c r="RX1317" s="8"/>
      <c r="RY1317" s="8"/>
      <c r="RZ1317" s="8"/>
      <c r="SA1317" s="8"/>
      <c r="SB1317" s="8"/>
      <c r="SC1317" s="8"/>
      <c r="SD1317" s="8"/>
      <c r="SE1317" s="8"/>
      <c r="SF1317" s="8"/>
      <c r="SG1317" s="8"/>
      <c r="SH1317" s="8"/>
      <c r="SI1317" s="8"/>
      <c r="SJ1317" s="8"/>
      <c r="SK1317" s="8"/>
      <c r="SL1317" s="8"/>
      <c r="SM1317" s="8"/>
      <c r="SN1317" s="8"/>
      <c r="SO1317" s="8"/>
      <c r="SP1317" s="8"/>
      <c r="SQ1317" s="8"/>
      <c r="SR1317" s="8"/>
      <c r="SS1317" s="8"/>
      <c r="ST1317" s="8"/>
      <c r="SU1317" s="8"/>
      <c r="SV1317" s="8"/>
      <c r="SW1317" s="8"/>
      <c r="SX1317" s="8"/>
      <c r="SY1317" s="8"/>
      <c r="SZ1317" s="8"/>
      <c r="TA1317" s="8"/>
      <c r="TB1317" s="8"/>
      <c r="TC1317" s="8"/>
      <c r="TD1317" s="8"/>
      <c r="TE1317" s="8"/>
      <c r="TF1317" s="8"/>
      <c r="TG1317" s="8"/>
      <c r="TH1317" s="8"/>
      <c r="TI1317" s="8"/>
      <c r="TJ1317" s="8"/>
      <c r="TK1317" s="8"/>
      <c r="TL1317" s="8"/>
      <c r="TM1317" s="8"/>
      <c r="TN1317" s="8"/>
      <c r="TO1317" s="8"/>
      <c r="TP1317" s="8"/>
      <c r="TQ1317" s="8"/>
      <c r="TR1317" s="8"/>
      <c r="TS1317" s="8"/>
      <c r="TT1317" s="8"/>
      <c r="TU1317" s="8"/>
      <c r="TV1317" s="8"/>
      <c r="TW1317" s="8"/>
      <c r="TX1317" s="8"/>
      <c r="TY1317" s="8"/>
      <c r="TZ1317" s="8"/>
      <c r="UA1317" s="8"/>
      <c r="UB1317" s="8"/>
      <c r="UC1317" s="8"/>
      <c r="UD1317" s="8"/>
      <c r="UE1317" s="8"/>
      <c r="UF1317" s="8"/>
      <c r="UG1317" s="8"/>
      <c r="UH1317" s="8"/>
      <c r="UI1317" s="8"/>
      <c r="UJ1317" s="8"/>
      <c r="UK1317" s="8"/>
      <c r="UL1317" s="8"/>
      <c r="UM1317" s="8"/>
      <c r="UN1317" s="8"/>
      <c r="UO1317" s="8"/>
      <c r="UP1317" s="8"/>
      <c r="UQ1317" s="8"/>
      <c r="UR1317" s="8"/>
      <c r="US1317" s="8"/>
      <c r="UT1317" s="8"/>
      <c r="UU1317" s="8"/>
      <c r="UV1317" s="8"/>
      <c r="UW1317" s="8"/>
      <c r="UX1317" s="8"/>
      <c r="UY1317" s="8"/>
      <c r="UZ1317" s="8"/>
      <c r="VA1317" s="8"/>
      <c r="VB1317" s="8"/>
      <c r="VC1317" s="8"/>
      <c r="VD1317" s="8"/>
      <c r="VE1317" s="8"/>
      <c r="VF1317" s="8"/>
    </row>
    <row r="1318" spans="1:578" s="77" customFormat="1" ht="15">
      <c r="A1318" s="52"/>
      <c r="B1318" s="54"/>
      <c r="C1318" s="54"/>
      <c r="D1318" s="54"/>
      <c r="E1318" s="54"/>
      <c r="F1318" s="54"/>
      <c r="G1318" s="55"/>
      <c r="H1318" s="54"/>
      <c r="I1318" s="56"/>
      <c r="J1318" s="76"/>
      <c r="K1318" s="76"/>
      <c r="L1318" s="54"/>
      <c r="M1318" s="54"/>
      <c r="N1318" s="54"/>
      <c r="O1318" s="4"/>
      <c r="P1318" s="60"/>
      <c r="Q1318" s="54"/>
      <c r="R1318" s="54"/>
      <c r="S1318" s="57"/>
      <c r="T1318" s="57"/>
      <c r="U1318" s="57"/>
      <c r="V1318" s="57"/>
      <c r="W1318" s="57"/>
      <c r="X1318" s="57"/>
      <c r="Y1318" s="57"/>
      <c r="Z1318" s="57"/>
      <c r="AA1318" s="57"/>
      <c r="AB1318" s="62"/>
      <c r="AC1318" s="57"/>
      <c r="AD1318" s="57"/>
      <c r="AE1318" s="57"/>
      <c r="AF1318" s="57"/>
      <c r="AG1318" s="57"/>
      <c r="AH1318" s="57"/>
      <c r="AI1318" s="6"/>
      <c r="AJ1318" s="6"/>
      <c r="AK1318" s="6"/>
      <c r="AL1318" s="6"/>
      <c r="AM1318" s="6"/>
      <c r="AN1318" s="6"/>
      <c r="AO1318" s="6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  <c r="IW1318" s="8"/>
      <c r="IX1318" s="8"/>
      <c r="IY1318" s="8"/>
      <c r="IZ1318" s="8"/>
      <c r="JA1318" s="8"/>
      <c r="JB1318" s="8"/>
      <c r="JC1318" s="8"/>
      <c r="JD1318" s="8"/>
      <c r="JE1318" s="8"/>
      <c r="JF1318" s="8"/>
      <c r="JG1318" s="8"/>
      <c r="JH1318" s="8"/>
      <c r="JI1318" s="8"/>
      <c r="JJ1318" s="8"/>
      <c r="JK1318" s="8"/>
      <c r="JL1318" s="8"/>
      <c r="JM1318" s="8"/>
      <c r="JN1318" s="8"/>
      <c r="JO1318" s="8"/>
      <c r="JP1318" s="8"/>
      <c r="JQ1318" s="8"/>
      <c r="JR1318" s="8"/>
      <c r="JS1318" s="8"/>
      <c r="JT1318" s="8"/>
      <c r="JU1318" s="8"/>
      <c r="JV1318" s="8"/>
      <c r="JW1318" s="8"/>
      <c r="JX1318" s="8"/>
      <c r="JY1318" s="8"/>
      <c r="JZ1318" s="8"/>
      <c r="KA1318" s="8"/>
      <c r="KB1318" s="8"/>
      <c r="KC1318" s="8"/>
      <c r="KD1318" s="8"/>
      <c r="KE1318" s="8"/>
      <c r="KF1318" s="8"/>
      <c r="KG1318" s="8"/>
      <c r="KH1318" s="8"/>
      <c r="KI1318" s="8"/>
      <c r="KJ1318" s="8"/>
      <c r="KK1318" s="8"/>
      <c r="KL1318" s="8"/>
      <c r="KM1318" s="8"/>
      <c r="KN1318" s="8"/>
      <c r="KO1318" s="8"/>
      <c r="KP1318" s="8"/>
      <c r="KQ1318" s="8"/>
      <c r="KR1318" s="8"/>
      <c r="KS1318" s="8"/>
      <c r="KT1318" s="8"/>
      <c r="KU1318" s="8"/>
      <c r="KV1318" s="8"/>
      <c r="KW1318" s="8"/>
      <c r="KX1318" s="8"/>
      <c r="KY1318" s="8"/>
      <c r="KZ1318" s="8"/>
      <c r="LA1318" s="8"/>
      <c r="LB1318" s="8"/>
      <c r="LC1318" s="8"/>
      <c r="LD1318" s="8"/>
      <c r="LE1318" s="8"/>
      <c r="LF1318" s="8"/>
      <c r="LG1318" s="8"/>
      <c r="LH1318" s="8"/>
      <c r="LI1318" s="8"/>
      <c r="LJ1318" s="8"/>
      <c r="LK1318" s="8"/>
      <c r="LL1318" s="8"/>
      <c r="LM1318" s="8"/>
      <c r="LN1318" s="8"/>
      <c r="LO1318" s="8"/>
      <c r="LP1318" s="8"/>
      <c r="LQ1318" s="8"/>
      <c r="LR1318" s="8"/>
      <c r="LS1318" s="8"/>
      <c r="LT1318" s="8"/>
      <c r="LU1318" s="8"/>
      <c r="LV1318" s="8"/>
      <c r="LW1318" s="8"/>
      <c r="LX1318" s="8"/>
      <c r="LY1318" s="8"/>
      <c r="LZ1318" s="8"/>
      <c r="MA1318" s="8"/>
      <c r="MB1318" s="8"/>
      <c r="MC1318" s="8"/>
      <c r="MD1318" s="8"/>
      <c r="ME1318" s="8"/>
      <c r="MF1318" s="8"/>
      <c r="MG1318" s="8"/>
      <c r="MH1318" s="8"/>
      <c r="MI1318" s="8"/>
      <c r="MJ1318" s="8"/>
      <c r="MK1318" s="8"/>
      <c r="ML1318" s="8"/>
      <c r="MM1318" s="8"/>
      <c r="MN1318" s="8"/>
      <c r="MO1318" s="8"/>
      <c r="MP1318" s="8"/>
      <c r="MQ1318" s="8"/>
      <c r="MR1318" s="8"/>
      <c r="MS1318" s="8"/>
      <c r="MT1318" s="8"/>
      <c r="MU1318" s="8"/>
      <c r="MV1318" s="8"/>
      <c r="MW1318" s="8"/>
      <c r="MX1318" s="8"/>
      <c r="MY1318" s="8"/>
      <c r="MZ1318" s="8"/>
      <c r="NA1318" s="8"/>
      <c r="NB1318" s="8"/>
      <c r="NC1318" s="8"/>
      <c r="ND1318" s="8"/>
      <c r="NE1318" s="8"/>
      <c r="NF1318" s="8"/>
      <c r="NG1318" s="8"/>
      <c r="NH1318" s="8"/>
      <c r="NI1318" s="8"/>
      <c r="NJ1318" s="8"/>
      <c r="NK1318" s="8"/>
      <c r="NL1318" s="8"/>
      <c r="NM1318" s="8"/>
      <c r="NN1318" s="8"/>
      <c r="NO1318" s="8"/>
      <c r="NP1318" s="8"/>
      <c r="NQ1318" s="8"/>
      <c r="NR1318" s="8"/>
      <c r="NS1318" s="8"/>
      <c r="NT1318" s="8"/>
      <c r="NU1318" s="8"/>
      <c r="NV1318" s="8"/>
      <c r="NW1318" s="8"/>
      <c r="NX1318" s="8"/>
      <c r="NY1318" s="8"/>
      <c r="NZ1318" s="8"/>
      <c r="OA1318" s="8"/>
      <c r="OB1318" s="8"/>
      <c r="OC1318" s="8"/>
      <c r="OD1318" s="8"/>
      <c r="OE1318" s="8"/>
      <c r="OF1318" s="8"/>
      <c r="OG1318" s="8"/>
      <c r="OH1318" s="8"/>
      <c r="OI1318" s="8"/>
      <c r="OJ1318" s="8"/>
      <c r="OK1318" s="8"/>
      <c r="OL1318" s="8"/>
      <c r="OM1318" s="8"/>
      <c r="ON1318" s="8"/>
      <c r="OO1318" s="8"/>
      <c r="OP1318" s="8"/>
      <c r="OQ1318" s="8"/>
      <c r="OR1318" s="8"/>
      <c r="OS1318" s="8"/>
      <c r="OT1318" s="8"/>
      <c r="OU1318" s="8"/>
      <c r="OV1318" s="8"/>
      <c r="OW1318" s="8"/>
      <c r="OX1318" s="8"/>
      <c r="OY1318" s="8"/>
      <c r="OZ1318" s="8"/>
      <c r="PA1318" s="8"/>
      <c r="PB1318" s="8"/>
      <c r="PC1318" s="8"/>
      <c r="PD1318" s="8"/>
      <c r="PE1318" s="8"/>
      <c r="PF1318" s="8"/>
      <c r="PG1318" s="8"/>
      <c r="PH1318" s="8"/>
      <c r="PI1318" s="8"/>
      <c r="PJ1318" s="8"/>
      <c r="PK1318" s="8"/>
      <c r="PL1318" s="8"/>
      <c r="PM1318" s="8"/>
      <c r="PN1318" s="8"/>
      <c r="PO1318" s="8"/>
      <c r="PP1318" s="8"/>
      <c r="PQ1318" s="8"/>
      <c r="PR1318" s="8"/>
      <c r="PS1318" s="8"/>
      <c r="PT1318" s="8"/>
      <c r="PU1318" s="8"/>
      <c r="PV1318" s="8"/>
      <c r="PW1318" s="8"/>
      <c r="PX1318" s="8"/>
      <c r="PY1318" s="8"/>
      <c r="PZ1318" s="8"/>
      <c r="QA1318" s="8"/>
      <c r="QB1318" s="8"/>
      <c r="QC1318" s="8"/>
      <c r="QD1318" s="8"/>
      <c r="QE1318" s="8"/>
      <c r="QF1318" s="8"/>
      <c r="QG1318" s="8"/>
      <c r="QH1318" s="8"/>
      <c r="QI1318" s="8"/>
      <c r="QJ1318" s="8"/>
      <c r="QK1318" s="8"/>
      <c r="QL1318" s="8"/>
      <c r="QM1318" s="8"/>
      <c r="QN1318" s="8"/>
      <c r="QO1318" s="8"/>
      <c r="QP1318" s="8"/>
      <c r="QQ1318" s="8"/>
      <c r="QR1318" s="8"/>
      <c r="QS1318" s="8"/>
      <c r="QT1318" s="8"/>
      <c r="QU1318" s="8"/>
      <c r="QV1318" s="8"/>
      <c r="QW1318" s="8"/>
      <c r="QX1318" s="8"/>
      <c r="QY1318" s="8"/>
      <c r="QZ1318" s="8"/>
      <c r="RA1318" s="8"/>
      <c r="RB1318" s="8"/>
      <c r="RC1318" s="8"/>
      <c r="RD1318" s="8"/>
      <c r="RE1318" s="8"/>
      <c r="RF1318" s="8"/>
      <c r="RG1318" s="8"/>
      <c r="RH1318" s="8"/>
      <c r="RI1318" s="8"/>
      <c r="RJ1318" s="8"/>
      <c r="RK1318" s="8"/>
      <c r="RL1318" s="8"/>
      <c r="RM1318" s="8"/>
      <c r="RN1318" s="8"/>
      <c r="RO1318" s="8"/>
      <c r="RP1318" s="8"/>
      <c r="RQ1318" s="8"/>
      <c r="RR1318" s="8"/>
      <c r="RS1318" s="8"/>
      <c r="RT1318" s="8"/>
      <c r="RU1318" s="8"/>
      <c r="RV1318" s="8"/>
      <c r="RW1318" s="8"/>
      <c r="RX1318" s="8"/>
      <c r="RY1318" s="8"/>
      <c r="RZ1318" s="8"/>
      <c r="SA1318" s="8"/>
      <c r="SB1318" s="8"/>
      <c r="SC1318" s="8"/>
      <c r="SD1318" s="8"/>
      <c r="SE1318" s="8"/>
      <c r="SF1318" s="8"/>
      <c r="SG1318" s="8"/>
      <c r="SH1318" s="8"/>
      <c r="SI1318" s="8"/>
      <c r="SJ1318" s="8"/>
      <c r="SK1318" s="8"/>
      <c r="SL1318" s="8"/>
      <c r="SM1318" s="8"/>
      <c r="SN1318" s="8"/>
      <c r="SO1318" s="8"/>
      <c r="SP1318" s="8"/>
      <c r="SQ1318" s="8"/>
      <c r="SR1318" s="8"/>
      <c r="SS1318" s="8"/>
      <c r="ST1318" s="8"/>
      <c r="SU1318" s="8"/>
      <c r="SV1318" s="8"/>
      <c r="SW1318" s="8"/>
      <c r="SX1318" s="8"/>
      <c r="SY1318" s="8"/>
      <c r="SZ1318" s="8"/>
      <c r="TA1318" s="8"/>
      <c r="TB1318" s="8"/>
      <c r="TC1318" s="8"/>
      <c r="TD1318" s="8"/>
      <c r="TE1318" s="8"/>
      <c r="TF1318" s="8"/>
      <c r="TG1318" s="8"/>
      <c r="TH1318" s="8"/>
      <c r="TI1318" s="8"/>
      <c r="TJ1318" s="8"/>
      <c r="TK1318" s="8"/>
      <c r="TL1318" s="8"/>
      <c r="TM1318" s="8"/>
      <c r="TN1318" s="8"/>
      <c r="TO1318" s="8"/>
      <c r="TP1318" s="8"/>
      <c r="TQ1318" s="8"/>
      <c r="TR1318" s="8"/>
      <c r="TS1318" s="8"/>
      <c r="TT1318" s="8"/>
      <c r="TU1318" s="8"/>
      <c r="TV1318" s="8"/>
      <c r="TW1318" s="8"/>
      <c r="TX1318" s="8"/>
      <c r="TY1318" s="8"/>
      <c r="TZ1318" s="8"/>
      <c r="UA1318" s="8"/>
      <c r="UB1318" s="8"/>
      <c r="UC1318" s="8"/>
      <c r="UD1318" s="8"/>
      <c r="UE1318" s="8"/>
      <c r="UF1318" s="8"/>
      <c r="UG1318" s="8"/>
      <c r="UH1318" s="8"/>
      <c r="UI1318" s="8"/>
      <c r="UJ1318" s="8"/>
      <c r="UK1318" s="8"/>
      <c r="UL1318" s="8"/>
      <c r="UM1318" s="8"/>
      <c r="UN1318" s="8"/>
      <c r="UO1318" s="8"/>
      <c r="UP1318" s="8"/>
      <c r="UQ1318" s="8"/>
      <c r="UR1318" s="8"/>
      <c r="US1318" s="8"/>
      <c r="UT1318" s="8"/>
      <c r="UU1318" s="8"/>
      <c r="UV1318" s="8"/>
      <c r="UW1318" s="8"/>
      <c r="UX1318" s="8"/>
      <c r="UY1318" s="8"/>
      <c r="UZ1318" s="8"/>
      <c r="VA1318" s="8"/>
      <c r="VB1318" s="8"/>
      <c r="VC1318" s="8"/>
      <c r="VD1318" s="8"/>
      <c r="VE1318" s="8"/>
      <c r="VF1318" s="8"/>
    </row>
    <row r="1319" spans="1:578" s="77" customFormat="1" ht="15">
      <c r="A1319" s="52"/>
      <c r="B1319" s="54"/>
      <c r="C1319" s="54"/>
      <c r="D1319" s="54"/>
      <c r="E1319" s="54"/>
      <c r="F1319" s="54"/>
      <c r="G1319" s="55"/>
      <c r="H1319" s="54"/>
      <c r="I1319" s="56"/>
      <c r="J1319" s="76"/>
      <c r="K1319" s="76"/>
      <c r="L1319" s="54"/>
      <c r="M1319" s="54"/>
      <c r="N1319" s="54"/>
      <c r="O1319" s="4"/>
      <c r="P1319" s="60"/>
      <c r="Q1319" s="54"/>
      <c r="R1319" s="54"/>
      <c r="S1319" s="57"/>
      <c r="T1319" s="57"/>
      <c r="U1319" s="57"/>
      <c r="V1319" s="57"/>
      <c r="W1319" s="57"/>
      <c r="X1319" s="57"/>
      <c r="Y1319" s="57"/>
      <c r="Z1319" s="57"/>
      <c r="AA1319" s="57"/>
      <c r="AB1319" s="62"/>
      <c r="AC1319" s="57"/>
      <c r="AD1319" s="57"/>
      <c r="AE1319" s="57"/>
      <c r="AF1319" s="57"/>
      <c r="AG1319" s="57"/>
      <c r="AH1319" s="57"/>
      <c r="AI1319" s="6"/>
      <c r="AJ1319" s="6"/>
      <c r="AK1319" s="6"/>
      <c r="AL1319" s="6"/>
      <c r="AM1319" s="6"/>
      <c r="AN1319" s="6"/>
      <c r="AO1319" s="6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  <c r="IW1319" s="8"/>
      <c r="IX1319" s="8"/>
      <c r="IY1319" s="8"/>
      <c r="IZ1319" s="8"/>
      <c r="JA1319" s="8"/>
      <c r="JB1319" s="8"/>
      <c r="JC1319" s="8"/>
      <c r="JD1319" s="8"/>
      <c r="JE1319" s="8"/>
      <c r="JF1319" s="8"/>
      <c r="JG1319" s="8"/>
      <c r="JH1319" s="8"/>
      <c r="JI1319" s="8"/>
      <c r="JJ1319" s="8"/>
      <c r="JK1319" s="8"/>
      <c r="JL1319" s="8"/>
      <c r="JM1319" s="8"/>
      <c r="JN1319" s="8"/>
      <c r="JO1319" s="8"/>
      <c r="JP1319" s="8"/>
      <c r="JQ1319" s="8"/>
      <c r="JR1319" s="8"/>
      <c r="JS1319" s="8"/>
      <c r="JT1319" s="8"/>
      <c r="JU1319" s="8"/>
      <c r="JV1319" s="8"/>
      <c r="JW1319" s="8"/>
      <c r="JX1319" s="8"/>
      <c r="JY1319" s="8"/>
      <c r="JZ1319" s="8"/>
      <c r="KA1319" s="8"/>
      <c r="KB1319" s="8"/>
      <c r="KC1319" s="8"/>
      <c r="KD1319" s="8"/>
      <c r="KE1319" s="8"/>
      <c r="KF1319" s="8"/>
      <c r="KG1319" s="8"/>
      <c r="KH1319" s="8"/>
      <c r="KI1319" s="8"/>
      <c r="KJ1319" s="8"/>
      <c r="KK1319" s="8"/>
      <c r="KL1319" s="8"/>
      <c r="KM1319" s="8"/>
      <c r="KN1319" s="8"/>
      <c r="KO1319" s="8"/>
      <c r="KP1319" s="8"/>
      <c r="KQ1319" s="8"/>
      <c r="KR1319" s="8"/>
      <c r="KS1319" s="8"/>
      <c r="KT1319" s="8"/>
      <c r="KU1319" s="8"/>
      <c r="KV1319" s="8"/>
      <c r="KW1319" s="8"/>
      <c r="KX1319" s="8"/>
      <c r="KY1319" s="8"/>
      <c r="KZ1319" s="8"/>
      <c r="LA1319" s="8"/>
      <c r="LB1319" s="8"/>
      <c r="LC1319" s="8"/>
      <c r="LD1319" s="8"/>
      <c r="LE1319" s="8"/>
      <c r="LF1319" s="8"/>
      <c r="LG1319" s="8"/>
      <c r="LH1319" s="8"/>
      <c r="LI1319" s="8"/>
      <c r="LJ1319" s="8"/>
      <c r="LK1319" s="8"/>
      <c r="LL1319" s="8"/>
      <c r="LM1319" s="8"/>
      <c r="LN1319" s="8"/>
      <c r="LO1319" s="8"/>
      <c r="LP1319" s="8"/>
      <c r="LQ1319" s="8"/>
      <c r="LR1319" s="8"/>
      <c r="LS1319" s="8"/>
      <c r="LT1319" s="8"/>
      <c r="LU1319" s="8"/>
      <c r="LV1319" s="8"/>
      <c r="LW1319" s="8"/>
      <c r="LX1319" s="8"/>
      <c r="LY1319" s="8"/>
      <c r="LZ1319" s="8"/>
      <c r="MA1319" s="8"/>
      <c r="MB1319" s="8"/>
      <c r="MC1319" s="8"/>
      <c r="MD1319" s="8"/>
      <c r="ME1319" s="8"/>
      <c r="MF1319" s="8"/>
      <c r="MG1319" s="8"/>
      <c r="MH1319" s="8"/>
      <c r="MI1319" s="8"/>
      <c r="MJ1319" s="8"/>
      <c r="MK1319" s="8"/>
      <c r="ML1319" s="8"/>
      <c r="MM1319" s="8"/>
      <c r="MN1319" s="8"/>
      <c r="MO1319" s="8"/>
      <c r="MP1319" s="8"/>
      <c r="MQ1319" s="8"/>
      <c r="MR1319" s="8"/>
      <c r="MS1319" s="8"/>
      <c r="MT1319" s="8"/>
      <c r="MU1319" s="8"/>
      <c r="MV1319" s="8"/>
      <c r="MW1319" s="8"/>
      <c r="MX1319" s="8"/>
      <c r="MY1319" s="8"/>
      <c r="MZ1319" s="8"/>
      <c r="NA1319" s="8"/>
      <c r="NB1319" s="8"/>
      <c r="NC1319" s="8"/>
      <c r="ND1319" s="8"/>
      <c r="NE1319" s="8"/>
      <c r="NF1319" s="8"/>
      <c r="NG1319" s="8"/>
      <c r="NH1319" s="8"/>
      <c r="NI1319" s="8"/>
      <c r="NJ1319" s="8"/>
      <c r="NK1319" s="8"/>
      <c r="NL1319" s="8"/>
      <c r="NM1319" s="8"/>
      <c r="NN1319" s="8"/>
      <c r="NO1319" s="8"/>
      <c r="NP1319" s="8"/>
      <c r="NQ1319" s="8"/>
      <c r="NR1319" s="8"/>
      <c r="NS1319" s="8"/>
      <c r="NT1319" s="8"/>
      <c r="NU1319" s="8"/>
      <c r="NV1319" s="8"/>
      <c r="NW1319" s="8"/>
      <c r="NX1319" s="8"/>
      <c r="NY1319" s="8"/>
      <c r="NZ1319" s="8"/>
      <c r="OA1319" s="8"/>
      <c r="OB1319" s="8"/>
      <c r="OC1319" s="8"/>
      <c r="OD1319" s="8"/>
      <c r="OE1319" s="8"/>
      <c r="OF1319" s="8"/>
      <c r="OG1319" s="8"/>
      <c r="OH1319" s="8"/>
      <c r="OI1319" s="8"/>
      <c r="OJ1319" s="8"/>
      <c r="OK1319" s="8"/>
      <c r="OL1319" s="8"/>
      <c r="OM1319" s="8"/>
      <c r="ON1319" s="8"/>
      <c r="OO1319" s="8"/>
      <c r="OP1319" s="8"/>
      <c r="OQ1319" s="8"/>
      <c r="OR1319" s="8"/>
      <c r="OS1319" s="8"/>
      <c r="OT1319" s="8"/>
      <c r="OU1319" s="8"/>
      <c r="OV1319" s="8"/>
      <c r="OW1319" s="8"/>
      <c r="OX1319" s="8"/>
      <c r="OY1319" s="8"/>
      <c r="OZ1319" s="8"/>
      <c r="PA1319" s="8"/>
      <c r="PB1319" s="8"/>
      <c r="PC1319" s="8"/>
      <c r="PD1319" s="8"/>
      <c r="PE1319" s="8"/>
      <c r="PF1319" s="8"/>
      <c r="PG1319" s="8"/>
      <c r="PH1319" s="8"/>
      <c r="PI1319" s="8"/>
      <c r="PJ1319" s="8"/>
      <c r="PK1319" s="8"/>
      <c r="PL1319" s="8"/>
      <c r="PM1319" s="8"/>
      <c r="PN1319" s="8"/>
      <c r="PO1319" s="8"/>
      <c r="PP1319" s="8"/>
      <c r="PQ1319" s="8"/>
      <c r="PR1319" s="8"/>
      <c r="PS1319" s="8"/>
      <c r="PT1319" s="8"/>
      <c r="PU1319" s="8"/>
      <c r="PV1319" s="8"/>
      <c r="PW1319" s="8"/>
      <c r="PX1319" s="8"/>
      <c r="PY1319" s="8"/>
      <c r="PZ1319" s="8"/>
      <c r="QA1319" s="8"/>
      <c r="QB1319" s="8"/>
      <c r="QC1319" s="8"/>
      <c r="QD1319" s="8"/>
      <c r="QE1319" s="8"/>
      <c r="QF1319" s="8"/>
      <c r="QG1319" s="8"/>
      <c r="QH1319" s="8"/>
      <c r="QI1319" s="8"/>
      <c r="QJ1319" s="8"/>
      <c r="QK1319" s="8"/>
      <c r="QL1319" s="8"/>
      <c r="QM1319" s="8"/>
      <c r="QN1319" s="8"/>
      <c r="QO1319" s="8"/>
      <c r="QP1319" s="8"/>
      <c r="QQ1319" s="8"/>
      <c r="QR1319" s="8"/>
      <c r="QS1319" s="8"/>
      <c r="QT1319" s="8"/>
      <c r="QU1319" s="8"/>
      <c r="QV1319" s="8"/>
      <c r="QW1319" s="8"/>
      <c r="QX1319" s="8"/>
      <c r="QY1319" s="8"/>
      <c r="QZ1319" s="8"/>
      <c r="RA1319" s="8"/>
      <c r="RB1319" s="8"/>
      <c r="RC1319" s="8"/>
      <c r="RD1319" s="8"/>
      <c r="RE1319" s="8"/>
      <c r="RF1319" s="8"/>
      <c r="RG1319" s="8"/>
      <c r="RH1319" s="8"/>
      <c r="RI1319" s="8"/>
      <c r="RJ1319" s="8"/>
      <c r="RK1319" s="8"/>
      <c r="RL1319" s="8"/>
      <c r="RM1319" s="8"/>
      <c r="RN1319" s="8"/>
      <c r="RO1319" s="8"/>
      <c r="RP1319" s="8"/>
      <c r="RQ1319" s="8"/>
      <c r="RR1319" s="8"/>
      <c r="RS1319" s="8"/>
      <c r="RT1319" s="8"/>
      <c r="RU1319" s="8"/>
      <c r="RV1319" s="8"/>
      <c r="RW1319" s="8"/>
      <c r="RX1319" s="8"/>
      <c r="RY1319" s="8"/>
      <c r="RZ1319" s="8"/>
      <c r="SA1319" s="8"/>
      <c r="SB1319" s="8"/>
      <c r="SC1319" s="8"/>
      <c r="SD1319" s="8"/>
      <c r="SE1319" s="8"/>
      <c r="SF1319" s="8"/>
      <c r="SG1319" s="8"/>
      <c r="SH1319" s="8"/>
      <c r="SI1319" s="8"/>
      <c r="SJ1319" s="8"/>
      <c r="SK1319" s="8"/>
      <c r="SL1319" s="8"/>
      <c r="SM1319" s="8"/>
      <c r="SN1319" s="8"/>
      <c r="SO1319" s="8"/>
      <c r="SP1319" s="8"/>
      <c r="SQ1319" s="8"/>
      <c r="SR1319" s="8"/>
      <c r="SS1319" s="8"/>
      <c r="ST1319" s="8"/>
      <c r="SU1319" s="8"/>
      <c r="SV1319" s="8"/>
      <c r="SW1319" s="8"/>
      <c r="SX1319" s="8"/>
      <c r="SY1319" s="8"/>
      <c r="SZ1319" s="8"/>
      <c r="TA1319" s="8"/>
      <c r="TB1319" s="8"/>
      <c r="TC1319" s="8"/>
      <c r="TD1319" s="8"/>
      <c r="TE1319" s="8"/>
      <c r="TF1319" s="8"/>
      <c r="TG1319" s="8"/>
      <c r="TH1319" s="8"/>
      <c r="TI1319" s="8"/>
      <c r="TJ1319" s="8"/>
      <c r="TK1319" s="8"/>
      <c r="TL1319" s="8"/>
      <c r="TM1319" s="8"/>
      <c r="TN1319" s="8"/>
      <c r="TO1319" s="8"/>
      <c r="TP1319" s="8"/>
      <c r="TQ1319" s="8"/>
      <c r="TR1319" s="8"/>
      <c r="TS1319" s="8"/>
      <c r="TT1319" s="8"/>
      <c r="TU1319" s="8"/>
      <c r="TV1319" s="8"/>
      <c r="TW1319" s="8"/>
      <c r="TX1319" s="8"/>
      <c r="TY1319" s="8"/>
      <c r="TZ1319" s="8"/>
      <c r="UA1319" s="8"/>
      <c r="UB1319" s="8"/>
      <c r="UC1319" s="8"/>
      <c r="UD1319" s="8"/>
      <c r="UE1319" s="8"/>
      <c r="UF1319" s="8"/>
      <c r="UG1319" s="8"/>
      <c r="UH1319" s="8"/>
      <c r="UI1319" s="8"/>
      <c r="UJ1319" s="8"/>
      <c r="UK1319" s="8"/>
      <c r="UL1319" s="8"/>
      <c r="UM1319" s="8"/>
      <c r="UN1319" s="8"/>
      <c r="UO1319" s="8"/>
      <c r="UP1319" s="8"/>
      <c r="UQ1319" s="8"/>
      <c r="UR1319" s="8"/>
      <c r="US1319" s="8"/>
      <c r="UT1319" s="8"/>
      <c r="UU1319" s="8"/>
      <c r="UV1319" s="8"/>
      <c r="UW1319" s="8"/>
      <c r="UX1319" s="8"/>
      <c r="UY1319" s="8"/>
      <c r="UZ1319" s="8"/>
      <c r="VA1319" s="8"/>
      <c r="VB1319" s="8"/>
      <c r="VC1319" s="8"/>
      <c r="VD1319" s="8"/>
      <c r="VE1319" s="8"/>
      <c r="VF1319" s="8"/>
    </row>
    <row r="1320" spans="1:578" s="77" customFormat="1" ht="15">
      <c r="A1320" s="52"/>
      <c r="B1320" s="54"/>
      <c r="C1320" s="54"/>
      <c r="D1320" s="54"/>
      <c r="E1320" s="54"/>
      <c r="F1320" s="54"/>
      <c r="G1320" s="55"/>
      <c r="H1320" s="54"/>
      <c r="I1320" s="56"/>
      <c r="J1320" s="76"/>
      <c r="K1320" s="76"/>
      <c r="L1320" s="54"/>
      <c r="M1320" s="54"/>
      <c r="N1320" s="54"/>
      <c r="O1320" s="4"/>
      <c r="P1320" s="60"/>
      <c r="Q1320" s="54"/>
      <c r="R1320" s="54"/>
      <c r="S1320" s="57"/>
      <c r="T1320" s="57"/>
      <c r="U1320" s="57"/>
      <c r="V1320" s="57"/>
      <c r="W1320" s="57"/>
      <c r="X1320" s="57"/>
      <c r="Y1320" s="57"/>
      <c r="Z1320" s="57"/>
      <c r="AA1320" s="57"/>
      <c r="AB1320" s="62"/>
      <c r="AC1320" s="57"/>
      <c r="AD1320" s="57"/>
      <c r="AE1320" s="57"/>
      <c r="AF1320" s="57"/>
      <c r="AG1320" s="57"/>
      <c r="AH1320" s="57"/>
      <c r="AI1320" s="6"/>
      <c r="AJ1320" s="6"/>
      <c r="AK1320" s="6"/>
      <c r="AL1320" s="6"/>
      <c r="AM1320" s="6"/>
      <c r="AN1320" s="6"/>
      <c r="AO1320" s="6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  <c r="IW1320" s="8"/>
      <c r="IX1320" s="8"/>
      <c r="IY1320" s="8"/>
      <c r="IZ1320" s="8"/>
      <c r="JA1320" s="8"/>
      <c r="JB1320" s="8"/>
      <c r="JC1320" s="8"/>
      <c r="JD1320" s="8"/>
      <c r="JE1320" s="8"/>
      <c r="JF1320" s="8"/>
      <c r="JG1320" s="8"/>
      <c r="JH1320" s="8"/>
      <c r="JI1320" s="8"/>
      <c r="JJ1320" s="8"/>
      <c r="JK1320" s="8"/>
      <c r="JL1320" s="8"/>
      <c r="JM1320" s="8"/>
      <c r="JN1320" s="8"/>
      <c r="JO1320" s="8"/>
      <c r="JP1320" s="8"/>
      <c r="JQ1320" s="8"/>
      <c r="JR1320" s="8"/>
      <c r="JS1320" s="8"/>
      <c r="JT1320" s="8"/>
      <c r="JU1320" s="8"/>
      <c r="JV1320" s="8"/>
      <c r="JW1320" s="8"/>
      <c r="JX1320" s="8"/>
      <c r="JY1320" s="8"/>
      <c r="JZ1320" s="8"/>
      <c r="KA1320" s="8"/>
      <c r="KB1320" s="8"/>
      <c r="KC1320" s="8"/>
      <c r="KD1320" s="8"/>
      <c r="KE1320" s="8"/>
      <c r="KF1320" s="8"/>
      <c r="KG1320" s="8"/>
      <c r="KH1320" s="8"/>
      <c r="KI1320" s="8"/>
      <c r="KJ1320" s="8"/>
      <c r="KK1320" s="8"/>
      <c r="KL1320" s="8"/>
      <c r="KM1320" s="8"/>
      <c r="KN1320" s="8"/>
      <c r="KO1320" s="8"/>
      <c r="KP1320" s="8"/>
      <c r="KQ1320" s="8"/>
      <c r="KR1320" s="8"/>
      <c r="KS1320" s="8"/>
      <c r="KT1320" s="8"/>
      <c r="KU1320" s="8"/>
      <c r="KV1320" s="8"/>
      <c r="KW1320" s="8"/>
      <c r="KX1320" s="8"/>
      <c r="KY1320" s="8"/>
      <c r="KZ1320" s="8"/>
      <c r="LA1320" s="8"/>
      <c r="LB1320" s="8"/>
      <c r="LC1320" s="8"/>
      <c r="LD1320" s="8"/>
      <c r="LE1320" s="8"/>
      <c r="LF1320" s="8"/>
      <c r="LG1320" s="8"/>
      <c r="LH1320" s="8"/>
      <c r="LI1320" s="8"/>
      <c r="LJ1320" s="8"/>
      <c r="LK1320" s="8"/>
      <c r="LL1320" s="8"/>
      <c r="LM1320" s="8"/>
      <c r="LN1320" s="8"/>
      <c r="LO1320" s="8"/>
      <c r="LP1320" s="8"/>
      <c r="LQ1320" s="8"/>
      <c r="LR1320" s="8"/>
      <c r="LS1320" s="8"/>
      <c r="LT1320" s="8"/>
      <c r="LU1320" s="8"/>
      <c r="LV1320" s="8"/>
      <c r="LW1320" s="8"/>
      <c r="LX1320" s="8"/>
      <c r="LY1320" s="8"/>
      <c r="LZ1320" s="8"/>
      <c r="MA1320" s="8"/>
      <c r="MB1320" s="8"/>
      <c r="MC1320" s="8"/>
      <c r="MD1320" s="8"/>
      <c r="ME1320" s="8"/>
      <c r="MF1320" s="8"/>
      <c r="MG1320" s="8"/>
      <c r="MH1320" s="8"/>
      <c r="MI1320" s="8"/>
      <c r="MJ1320" s="8"/>
      <c r="MK1320" s="8"/>
      <c r="ML1320" s="8"/>
      <c r="MM1320" s="8"/>
      <c r="MN1320" s="8"/>
      <c r="MO1320" s="8"/>
      <c r="MP1320" s="8"/>
      <c r="MQ1320" s="8"/>
      <c r="MR1320" s="8"/>
      <c r="MS1320" s="8"/>
      <c r="MT1320" s="8"/>
      <c r="MU1320" s="8"/>
      <c r="MV1320" s="8"/>
      <c r="MW1320" s="8"/>
      <c r="MX1320" s="8"/>
      <c r="MY1320" s="8"/>
      <c r="MZ1320" s="8"/>
      <c r="NA1320" s="8"/>
      <c r="NB1320" s="8"/>
      <c r="NC1320" s="8"/>
      <c r="ND1320" s="8"/>
      <c r="NE1320" s="8"/>
      <c r="NF1320" s="8"/>
      <c r="NG1320" s="8"/>
      <c r="NH1320" s="8"/>
      <c r="NI1320" s="8"/>
      <c r="NJ1320" s="8"/>
      <c r="NK1320" s="8"/>
      <c r="NL1320" s="8"/>
      <c r="NM1320" s="8"/>
      <c r="NN1320" s="8"/>
      <c r="NO1320" s="8"/>
      <c r="NP1320" s="8"/>
      <c r="NQ1320" s="8"/>
      <c r="NR1320" s="8"/>
      <c r="NS1320" s="8"/>
      <c r="NT1320" s="8"/>
      <c r="NU1320" s="8"/>
      <c r="NV1320" s="8"/>
      <c r="NW1320" s="8"/>
      <c r="NX1320" s="8"/>
      <c r="NY1320" s="8"/>
      <c r="NZ1320" s="8"/>
      <c r="OA1320" s="8"/>
      <c r="OB1320" s="8"/>
      <c r="OC1320" s="8"/>
      <c r="OD1320" s="8"/>
      <c r="OE1320" s="8"/>
      <c r="OF1320" s="8"/>
      <c r="OG1320" s="8"/>
      <c r="OH1320" s="8"/>
      <c r="OI1320" s="8"/>
      <c r="OJ1320" s="8"/>
      <c r="OK1320" s="8"/>
      <c r="OL1320" s="8"/>
      <c r="OM1320" s="8"/>
      <c r="ON1320" s="8"/>
      <c r="OO1320" s="8"/>
      <c r="OP1320" s="8"/>
      <c r="OQ1320" s="8"/>
      <c r="OR1320" s="8"/>
      <c r="OS1320" s="8"/>
      <c r="OT1320" s="8"/>
      <c r="OU1320" s="8"/>
      <c r="OV1320" s="8"/>
      <c r="OW1320" s="8"/>
      <c r="OX1320" s="8"/>
      <c r="OY1320" s="8"/>
      <c r="OZ1320" s="8"/>
      <c r="PA1320" s="8"/>
      <c r="PB1320" s="8"/>
      <c r="PC1320" s="8"/>
      <c r="PD1320" s="8"/>
      <c r="PE1320" s="8"/>
      <c r="PF1320" s="8"/>
      <c r="PG1320" s="8"/>
      <c r="PH1320" s="8"/>
      <c r="PI1320" s="8"/>
      <c r="PJ1320" s="8"/>
      <c r="PK1320" s="8"/>
      <c r="PL1320" s="8"/>
      <c r="PM1320" s="8"/>
      <c r="PN1320" s="8"/>
      <c r="PO1320" s="8"/>
      <c r="PP1320" s="8"/>
      <c r="PQ1320" s="8"/>
      <c r="PR1320" s="8"/>
      <c r="PS1320" s="8"/>
      <c r="PT1320" s="8"/>
      <c r="PU1320" s="8"/>
      <c r="PV1320" s="8"/>
      <c r="PW1320" s="8"/>
      <c r="PX1320" s="8"/>
      <c r="PY1320" s="8"/>
      <c r="PZ1320" s="8"/>
      <c r="QA1320" s="8"/>
      <c r="QB1320" s="8"/>
      <c r="QC1320" s="8"/>
      <c r="QD1320" s="8"/>
      <c r="QE1320" s="8"/>
      <c r="QF1320" s="8"/>
      <c r="QG1320" s="8"/>
      <c r="QH1320" s="8"/>
      <c r="QI1320" s="8"/>
      <c r="QJ1320" s="8"/>
      <c r="QK1320" s="8"/>
      <c r="QL1320" s="8"/>
      <c r="QM1320" s="8"/>
      <c r="QN1320" s="8"/>
      <c r="QO1320" s="8"/>
      <c r="QP1320" s="8"/>
      <c r="QQ1320" s="8"/>
      <c r="QR1320" s="8"/>
      <c r="QS1320" s="8"/>
      <c r="QT1320" s="8"/>
      <c r="QU1320" s="8"/>
      <c r="QV1320" s="8"/>
      <c r="QW1320" s="8"/>
      <c r="QX1320" s="8"/>
      <c r="QY1320" s="8"/>
      <c r="QZ1320" s="8"/>
      <c r="RA1320" s="8"/>
      <c r="RB1320" s="8"/>
      <c r="RC1320" s="8"/>
      <c r="RD1320" s="8"/>
      <c r="RE1320" s="8"/>
      <c r="RF1320" s="8"/>
      <c r="RG1320" s="8"/>
      <c r="RH1320" s="8"/>
      <c r="RI1320" s="8"/>
      <c r="RJ1320" s="8"/>
      <c r="RK1320" s="8"/>
      <c r="RL1320" s="8"/>
      <c r="RM1320" s="8"/>
      <c r="RN1320" s="8"/>
      <c r="RO1320" s="8"/>
      <c r="RP1320" s="8"/>
      <c r="RQ1320" s="8"/>
      <c r="RR1320" s="8"/>
      <c r="RS1320" s="8"/>
      <c r="RT1320" s="8"/>
      <c r="RU1320" s="8"/>
      <c r="RV1320" s="8"/>
      <c r="RW1320" s="8"/>
      <c r="RX1320" s="8"/>
      <c r="RY1320" s="8"/>
      <c r="RZ1320" s="8"/>
      <c r="SA1320" s="8"/>
      <c r="SB1320" s="8"/>
      <c r="SC1320" s="8"/>
      <c r="SD1320" s="8"/>
      <c r="SE1320" s="8"/>
      <c r="SF1320" s="8"/>
      <c r="SG1320" s="8"/>
      <c r="SH1320" s="8"/>
      <c r="SI1320" s="8"/>
      <c r="SJ1320" s="8"/>
      <c r="SK1320" s="8"/>
      <c r="SL1320" s="8"/>
      <c r="SM1320" s="8"/>
      <c r="SN1320" s="8"/>
      <c r="SO1320" s="8"/>
      <c r="SP1320" s="8"/>
      <c r="SQ1320" s="8"/>
      <c r="SR1320" s="8"/>
      <c r="SS1320" s="8"/>
      <c r="ST1320" s="8"/>
      <c r="SU1320" s="8"/>
      <c r="SV1320" s="8"/>
      <c r="SW1320" s="8"/>
      <c r="SX1320" s="8"/>
      <c r="SY1320" s="8"/>
      <c r="SZ1320" s="8"/>
      <c r="TA1320" s="8"/>
      <c r="TB1320" s="8"/>
      <c r="TC1320" s="8"/>
      <c r="TD1320" s="8"/>
      <c r="TE1320" s="8"/>
      <c r="TF1320" s="8"/>
      <c r="TG1320" s="8"/>
      <c r="TH1320" s="8"/>
      <c r="TI1320" s="8"/>
      <c r="TJ1320" s="8"/>
      <c r="TK1320" s="8"/>
      <c r="TL1320" s="8"/>
      <c r="TM1320" s="8"/>
      <c r="TN1320" s="8"/>
      <c r="TO1320" s="8"/>
      <c r="TP1320" s="8"/>
      <c r="TQ1320" s="8"/>
      <c r="TR1320" s="8"/>
      <c r="TS1320" s="8"/>
      <c r="TT1320" s="8"/>
      <c r="TU1320" s="8"/>
      <c r="TV1320" s="8"/>
      <c r="TW1320" s="8"/>
      <c r="TX1320" s="8"/>
      <c r="TY1320" s="8"/>
      <c r="TZ1320" s="8"/>
      <c r="UA1320" s="8"/>
      <c r="UB1320" s="8"/>
      <c r="UC1320" s="8"/>
      <c r="UD1320" s="8"/>
      <c r="UE1320" s="8"/>
      <c r="UF1320" s="8"/>
      <c r="UG1320" s="8"/>
      <c r="UH1320" s="8"/>
      <c r="UI1320" s="8"/>
      <c r="UJ1320" s="8"/>
      <c r="UK1320" s="8"/>
      <c r="UL1320" s="8"/>
      <c r="UM1320" s="8"/>
      <c r="UN1320" s="8"/>
      <c r="UO1320" s="8"/>
      <c r="UP1320" s="8"/>
      <c r="UQ1320" s="8"/>
      <c r="UR1320" s="8"/>
      <c r="US1320" s="8"/>
      <c r="UT1320" s="8"/>
      <c r="UU1320" s="8"/>
      <c r="UV1320" s="8"/>
      <c r="UW1320" s="8"/>
      <c r="UX1320" s="8"/>
      <c r="UY1320" s="8"/>
      <c r="UZ1320" s="8"/>
      <c r="VA1320" s="8"/>
      <c r="VB1320" s="8"/>
      <c r="VC1320" s="8"/>
      <c r="VD1320" s="8"/>
      <c r="VE1320" s="8"/>
      <c r="VF1320" s="8"/>
    </row>
    <row r="1321" spans="1:578" s="77" customFormat="1" ht="15">
      <c r="A1321" s="52"/>
      <c r="B1321" s="54"/>
      <c r="C1321" s="54"/>
      <c r="D1321" s="54"/>
      <c r="E1321" s="54"/>
      <c r="F1321" s="54"/>
      <c r="G1321" s="55"/>
      <c r="H1321" s="54"/>
      <c r="I1321" s="56"/>
      <c r="J1321" s="76"/>
      <c r="K1321" s="76"/>
      <c r="L1321" s="54"/>
      <c r="M1321" s="54"/>
      <c r="N1321" s="54"/>
      <c r="O1321" s="4"/>
      <c r="P1321" s="60"/>
      <c r="Q1321" s="54"/>
      <c r="R1321" s="54"/>
      <c r="S1321" s="57"/>
      <c r="T1321" s="57"/>
      <c r="U1321" s="57"/>
      <c r="V1321" s="57"/>
      <c r="W1321" s="57"/>
      <c r="X1321" s="57"/>
      <c r="Y1321" s="57"/>
      <c r="Z1321" s="57"/>
      <c r="AA1321" s="57"/>
      <c r="AB1321" s="62"/>
      <c r="AC1321" s="57"/>
      <c r="AD1321" s="57"/>
      <c r="AE1321" s="57"/>
      <c r="AF1321" s="57"/>
      <c r="AG1321" s="57"/>
      <c r="AH1321" s="57"/>
      <c r="AI1321" s="6"/>
      <c r="AJ1321" s="6"/>
      <c r="AK1321" s="6"/>
      <c r="AL1321" s="6"/>
      <c r="AM1321" s="6"/>
      <c r="AN1321" s="6"/>
      <c r="AO1321" s="6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  <c r="IW1321" s="8"/>
      <c r="IX1321" s="8"/>
      <c r="IY1321" s="8"/>
      <c r="IZ1321" s="8"/>
      <c r="JA1321" s="8"/>
      <c r="JB1321" s="8"/>
      <c r="JC1321" s="8"/>
      <c r="JD1321" s="8"/>
      <c r="JE1321" s="8"/>
      <c r="JF1321" s="8"/>
      <c r="JG1321" s="8"/>
      <c r="JH1321" s="8"/>
      <c r="JI1321" s="8"/>
      <c r="JJ1321" s="8"/>
      <c r="JK1321" s="8"/>
      <c r="JL1321" s="8"/>
      <c r="JM1321" s="8"/>
      <c r="JN1321" s="8"/>
      <c r="JO1321" s="8"/>
      <c r="JP1321" s="8"/>
      <c r="JQ1321" s="8"/>
      <c r="JR1321" s="8"/>
      <c r="JS1321" s="8"/>
      <c r="JT1321" s="8"/>
      <c r="JU1321" s="8"/>
      <c r="JV1321" s="8"/>
      <c r="JW1321" s="8"/>
      <c r="JX1321" s="8"/>
      <c r="JY1321" s="8"/>
      <c r="JZ1321" s="8"/>
      <c r="KA1321" s="8"/>
      <c r="KB1321" s="8"/>
      <c r="KC1321" s="8"/>
      <c r="KD1321" s="8"/>
      <c r="KE1321" s="8"/>
      <c r="KF1321" s="8"/>
      <c r="KG1321" s="8"/>
      <c r="KH1321" s="8"/>
      <c r="KI1321" s="8"/>
      <c r="KJ1321" s="8"/>
      <c r="KK1321" s="8"/>
      <c r="KL1321" s="8"/>
      <c r="KM1321" s="8"/>
      <c r="KN1321" s="8"/>
      <c r="KO1321" s="8"/>
      <c r="KP1321" s="8"/>
      <c r="KQ1321" s="8"/>
      <c r="KR1321" s="8"/>
      <c r="KS1321" s="8"/>
      <c r="KT1321" s="8"/>
      <c r="KU1321" s="8"/>
      <c r="KV1321" s="8"/>
      <c r="KW1321" s="8"/>
      <c r="KX1321" s="8"/>
      <c r="KY1321" s="8"/>
      <c r="KZ1321" s="8"/>
      <c r="LA1321" s="8"/>
      <c r="LB1321" s="8"/>
      <c r="LC1321" s="8"/>
      <c r="LD1321" s="8"/>
      <c r="LE1321" s="8"/>
      <c r="LF1321" s="8"/>
      <c r="LG1321" s="8"/>
      <c r="LH1321" s="8"/>
      <c r="LI1321" s="8"/>
      <c r="LJ1321" s="8"/>
      <c r="LK1321" s="8"/>
      <c r="LL1321" s="8"/>
      <c r="LM1321" s="8"/>
      <c r="LN1321" s="8"/>
      <c r="LO1321" s="8"/>
      <c r="LP1321" s="8"/>
      <c r="LQ1321" s="8"/>
      <c r="LR1321" s="8"/>
      <c r="LS1321" s="8"/>
      <c r="LT1321" s="8"/>
      <c r="LU1321" s="8"/>
      <c r="LV1321" s="8"/>
      <c r="LW1321" s="8"/>
      <c r="LX1321" s="8"/>
      <c r="LY1321" s="8"/>
      <c r="LZ1321" s="8"/>
      <c r="MA1321" s="8"/>
      <c r="MB1321" s="8"/>
      <c r="MC1321" s="8"/>
      <c r="MD1321" s="8"/>
      <c r="ME1321" s="8"/>
      <c r="MF1321" s="8"/>
      <c r="MG1321" s="8"/>
      <c r="MH1321" s="8"/>
      <c r="MI1321" s="8"/>
      <c r="MJ1321" s="8"/>
      <c r="MK1321" s="8"/>
      <c r="ML1321" s="8"/>
      <c r="MM1321" s="8"/>
      <c r="MN1321" s="8"/>
      <c r="MO1321" s="8"/>
      <c r="MP1321" s="8"/>
      <c r="MQ1321" s="8"/>
      <c r="MR1321" s="8"/>
      <c r="MS1321" s="8"/>
      <c r="MT1321" s="8"/>
      <c r="MU1321" s="8"/>
      <c r="MV1321" s="8"/>
      <c r="MW1321" s="8"/>
      <c r="MX1321" s="8"/>
      <c r="MY1321" s="8"/>
      <c r="MZ1321" s="8"/>
      <c r="NA1321" s="8"/>
      <c r="NB1321" s="8"/>
      <c r="NC1321" s="8"/>
      <c r="ND1321" s="8"/>
      <c r="NE1321" s="8"/>
      <c r="NF1321" s="8"/>
      <c r="NG1321" s="8"/>
      <c r="NH1321" s="8"/>
      <c r="NI1321" s="8"/>
      <c r="NJ1321" s="8"/>
      <c r="NK1321" s="8"/>
      <c r="NL1321" s="8"/>
      <c r="NM1321" s="8"/>
      <c r="NN1321" s="8"/>
      <c r="NO1321" s="8"/>
      <c r="NP1321" s="8"/>
      <c r="NQ1321" s="8"/>
      <c r="NR1321" s="8"/>
      <c r="NS1321" s="8"/>
      <c r="NT1321" s="8"/>
      <c r="NU1321" s="8"/>
      <c r="NV1321" s="8"/>
      <c r="NW1321" s="8"/>
      <c r="NX1321" s="8"/>
      <c r="NY1321" s="8"/>
      <c r="NZ1321" s="8"/>
      <c r="OA1321" s="8"/>
      <c r="OB1321" s="8"/>
      <c r="OC1321" s="8"/>
      <c r="OD1321" s="8"/>
      <c r="OE1321" s="8"/>
      <c r="OF1321" s="8"/>
      <c r="OG1321" s="8"/>
      <c r="OH1321" s="8"/>
      <c r="OI1321" s="8"/>
      <c r="OJ1321" s="8"/>
      <c r="OK1321" s="8"/>
      <c r="OL1321" s="8"/>
      <c r="OM1321" s="8"/>
      <c r="ON1321" s="8"/>
      <c r="OO1321" s="8"/>
      <c r="OP1321" s="8"/>
      <c r="OQ1321" s="8"/>
      <c r="OR1321" s="8"/>
      <c r="OS1321" s="8"/>
      <c r="OT1321" s="8"/>
      <c r="OU1321" s="8"/>
      <c r="OV1321" s="8"/>
      <c r="OW1321" s="8"/>
      <c r="OX1321" s="8"/>
      <c r="OY1321" s="8"/>
      <c r="OZ1321" s="8"/>
      <c r="PA1321" s="8"/>
      <c r="PB1321" s="8"/>
      <c r="PC1321" s="8"/>
      <c r="PD1321" s="8"/>
      <c r="PE1321" s="8"/>
      <c r="PF1321" s="8"/>
      <c r="PG1321" s="8"/>
      <c r="PH1321" s="8"/>
      <c r="PI1321" s="8"/>
      <c r="PJ1321" s="8"/>
      <c r="PK1321" s="8"/>
      <c r="PL1321" s="8"/>
      <c r="PM1321" s="8"/>
      <c r="PN1321" s="8"/>
      <c r="PO1321" s="8"/>
      <c r="PP1321" s="8"/>
      <c r="PQ1321" s="8"/>
      <c r="PR1321" s="8"/>
      <c r="PS1321" s="8"/>
      <c r="PT1321" s="8"/>
      <c r="PU1321" s="8"/>
      <c r="PV1321" s="8"/>
      <c r="PW1321" s="8"/>
      <c r="PX1321" s="8"/>
      <c r="PY1321" s="8"/>
      <c r="PZ1321" s="8"/>
      <c r="QA1321" s="8"/>
      <c r="QB1321" s="8"/>
      <c r="QC1321" s="8"/>
      <c r="QD1321" s="8"/>
      <c r="QE1321" s="8"/>
      <c r="QF1321" s="8"/>
      <c r="QG1321" s="8"/>
      <c r="QH1321" s="8"/>
      <c r="QI1321" s="8"/>
      <c r="QJ1321" s="8"/>
      <c r="QK1321" s="8"/>
      <c r="QL1321" s="8"/>
      <c r="QM1321" s="8"/>
      <c r="QN1321" s="8"/>
      <c r="QO1321" s="8"/>
      <c r="QP1321" s="8"/>
      <c r="QQ1321" s="8"/>
      <c r="QR1321" s="8"/>
      <c r="QS1321" s="8"/>
      <c r="QT1321" s="8"/>
      <c r="QU1321" s="8"/>
      <c r="QV1321" s="8"/>
      <c r="QW1321" s="8"/>
      <c r="QX1321" s="8"/>
      <c r="QY1321" s="8"/>
      <c r="QZ1321" s="8"/>
      <c r="RA1321" s="8"/>
      <c r="RB1321" s="8"/>
      <c r="RC1321" s="8"/>
      <c r="RD1321" s="8"/>
      <c r="RE1321" s="8"/>
      <c r="RF1321" s="8"/>
      <c r="RG1321" s="8"/>
      <c r="RH1321" s="8"/>
      <c r="RI1321" s="8"/>
      <c r="RJ1321" s="8"/>
      <c r="RK1321" s="8"/>
      <c r="RL1321" s="8"/>
      <c r="RM1321" s="8"/>
      <c r="RN1321" s="8"/>
      <c r="RO1321" s="8"/>
      <c r="RP1321" s="8"/>
      <c r="RQ1321" s="8"/>
      <c r="RR1321" s="8"/>
      <c r="RS1321" s="8"/>
      <c r="RT1321" s="8"/>
      <c r="RU1321" s="8"/>
      <c r="RV1321" s="8"/>
      <c r="RW1321" s="8"/>
      <c r="RX1321" s="8"/>
      <c r="RY1321" s="8"/>
      <c r="RZ1321" s="8"/>
      <c r="SA1321" s="8"/>
      <c r="SB1321" s="8"/>
      <c r="SC1321" s="8"/>
      <c r="SD1321" s="8"/>
      <c r="SE1321" s="8"/>
      <c r="SF1321" s="8"/>
      <c r="SG1321" s="8"/>
      <c r="SH1321" s="8"/>
      <c r="SI1321" s="8"/>
      <c r="SJ1321" s="8"/>
      <c r="SK1321" s="8"/>
      <c r="SL1321" s="8"/>
      <c r="SM1321" s="8"/>
      <c r="SN1321" s="8"/>
      <c r="SO1321" s="8"/>
      <c r="SP1321" s="8"/>
      <c r="SQ1321" s="8"/>
      <c r="SR1321" s="8"/>
      <c r="SS1321" s="8"/>
      <c r="ST1321" s="8"/>
      <c r="SU1321" s="8"/>
      <c r="SV1321" s="8"/>
      <c r="SW1321" s="8"/>
      <c r="SX1321" s="8"/>
      <c r="SY1321" s="8"/>
      <c r="SZ1321" s="8"/>
      <c r="TA1321" s="8"/>
      <c r="TB1321" s="8"/>
      <c r="TC1321" s="8"/>
      <c r="TD1321" s="8"/>
      <c r="TE1321" s="8"/>
      <c r="TF1321" s="8"/>
      <c r="TG1321" s="8"/>
      <c r="TH1321" s="8"/>
      <c r="TI1321" s="8"/>
      <c r="TJ1321" s="8"/>
      <c r="TK1321" s="8"/>
      <c r="TL1321" s="8"/>
      <c r="TM1321" s="8"/>
      <c r="TN1321" s="8"/>
      <c r="TO1321" s="8"/>
      <c r="TP1321" s="8"/>
      <c r="TQ1321" s="8"/>
      <c r="TR1321" s="8"/>
      <c r="TS1321" s="8"/>
      <c r="TT1321" s="8"/>
      <c r="TU1321" s="8"/>
      <c r="TV1321" s="8"/>
      <c r="TW1321" s="8"/>
      <c r="TX1321" s="8"/>
      <c r="TY1321" s="8"/>
      <c r="TZ1321" s="8"/>
      <c r="UA1321" s="8"/>
      <c r="UB1321" s="8"/>
      <c r="UC1321" s="8"/>
      <c r="UD1321" s="8"/>
      <c r="UE1321" s="8"/>
      <c r="UF1321" s="8"/>
      <c r="UG1321" s="8"/>
      <c r="UH1321" s="8"/>
      <c r="UI1321" s="8"/>
      <c r="UJ1321" s="8"/>
      <c r="UK1321" s="8"/>
      <c r="UL1321" s="8"/>
      <c r="UM1321" s="8"/>
      <c r="UN1321" s="8"/>
      <c r="UO1321" s="8"/>
      <c r="UP1321" s="8"/>
      <c r="UQ1321" s="8"/>
      <c r="UR1321" s="8"/>
      <c r="US1321" s="8"/>
      <c r="UT1321" s="8"/>
      <c r="UU1321" s="8"/>
      <c r="UV1321" s="8"/>
      <c r="UW1321" s="8"/>
      <c r="UX1321" s="8"/>
      <c r="UY1321" s="8"/>
      <c r="UZ1321" s="8"/>
      <c r="VA1321" s="8"/>
      <c r="VB1321" s="8"/>
      <c r="VC1321" s="8"/>
      <c r="VD1321" s="8"/>
      <c r="VE1321" s="8"/>
      <c r="VF1321" s="8"/>
    </row>
    <row r="1322" spans="1:578" s="77" customFormat="1" ht="15">
      <c r="A1322" s="52"/>
      <c r="B1322" s="54"/>
      <c r="C1322" s="54"/>
      <c r="D1322" s="54"/>
      <c r="E1322" s="54"/>
      <c r="F1322" s="54"/>
      <c r="G1322" s="55"/>
      <c r="H1322" s="54"/>
      <c r="I1322" s="56"/>
      <c r="J1322" s="76"/>
      <c r="K1322" s="76"/>
      <c r="L1322" s="54"/>
      <c r="M1322" s="54"/>
      <c r="N1322" s="54"/>
      <c r="O1322" s="4"/>
      <c r="P1322" s="60"/>
      <c r="Q1322" s="54"/>
      <c r="R1322" s="54"/>
      <c r="S1322" s="57"/>
      <c r="T1322" s="57"/>
      <c r="U1322" s="57"/>
      <c r="V1322" s="57"/>
      <c r="W1322" s="57"/>
      <c r="X1322" s="57"/>
      <c r="Y1322" s="57"/>
      <c r="Z1322" s="57"/>
      <c r="AA1322" s="57"/>
      <c r="AB1322" s="62"/>
      <c r="AC1322" s="57"/>
      <c r="AD1322" s="57"/>
      <c r="AE1322" s="57"/>
      <c r="AF1322" s="57"/>
      <c r="AG1322" s="57"/>
      <c r="AH1322" s="57"/>
      <c r="AI1322" s="6"/>
      <c r="AJ1322" s="6"/>
      <c r="AK1322" s="6"/>
      <c r="AL1322" s="6"/>
      <c r="AM1322" s="6"/>
      <c r="AN1322" s="6"/>
      <c r="AO1322" s="6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  <c r="IW1322" s="8"/>
      <c r="IX1322" s="8"/>
      <c r="IY1322" s="8"/>
      <c r="IZ1322" s="8"/>
      <c r="JA1322" s="8"/>
      <c r="JB1322" s="8"/>
      <c r="JC1322" s="8"/>
      <c r="JD1322" s="8"/>
      <c r="JE1322" s="8"/>
      <c r="JF1322" s="8"/>
      <c r="JG1322" s="8"/>
      <c r="JH1322" s="8"/>
      <c r="JI1322" s="8"/>
      <c r="JJ1322" s="8"/>
      <c r="JK1322" s="8"/>
      <c r="JL1322" s="8"/>
      <c r="JM1322" s="8"/>
      <c r="JN1322" s="8"/>
      <c r="JO1322" s="8"/>
      <c r="JP1322" s="8"/>
      <c r="JQ1322" s="8"/>
      <c r="JR1322" s="8"/>
      <c r="JS1322" s="8"/>
      <c r="JT1322" s="8"/>
      <c r="JU1322" s="8"/>
      <c r="JV1322" s="8"/>
      <c r="JW1322" s="8"/>
      <c r="JX1322" s="8"/>
      <c r="JY1322" s="8"/>
      <c r="JZ1322" s="8"/>
      <c r="KA1322" s="8"/>
      <c r="KB1322" s="8"/>
      <c r="KC1322" s="8"/>
      <c r="KD1322" s="8"/>
      <c r="KE1322" s="8"/>
      <c r="KF1322" s="8"/>
      <c r="KG1322" s="8"/>
      <c r="KH1322" s="8"/>
      <c r="KI1322" s="8"/>
      <c r="KJ1322" s="8"/>
      <c r="KK1322" s="8"/>
      <c r="KL1322" s="8"/>
      <c r="KM1322" s="8"/>
      <c r="KN1322" s="8"/>
      <c r="KO1322" s="8"/>
      <c r="KP1322" s="8"/>
      <c r="KQ1322" s="8"/>
      <c r="KR1322" s="8"/>
      <c r="KS1322" s="8"/>
      <c r="KT1322" s="8"/>
      <c r="KU1322" s="8"/>
      <c r="KV1322" s="8"/>
      <c r="KW1322" s="8"/>
      <c r="KX1322" s="8"/>
      <c r="KY1322" s="8"/>
      <c r="KZ1322" s="8"/>
      <c r="LA1322" s="8"/>
      <c r="LB1322" s="8"/>
      <c r="LC1322" s="8"/>
      <c r="LD1322" s="8"/>
      <c r="LE1322" s="8"/>
      <c r="LF1322" s="8"/>
      <c r="LG1322" s="8"/>
      <c r="LH1322" s="8"/>
      <c r="LI1322" s="8"/>
      <c r="LJ1322" s="8"/>
      <c r="LK1322" s="8"/>
      <c r="LL1322" s="8"/>
      <c r="LM1322" s="8"/>
      <c r="LN1322" s="8"/>
      <c r="LO1322" s="8"/>
      <c r="LP1322" s="8"/>
      <c r="LQ1322" s="8"/>
      <c r="LR1322" s="8"/>
      <c r="LS1322" s="8"/>
      <c r="LT1322" s="8"/>
      <c r="LU1322" s="8"/>
      <c r="LV1322" s="8"/>
      <c r="LW1322" s="8"/>
      <c r="LX1322" s="8"/>
      <c r="LY1322" s="8"/>
      <c r="LZ1322" s="8"/>
      <c r="MA1322" s="8"/>
      <c r="MB1322" s="8"/>
      <c r="MC1322" s="8"/>
      <c r="MD1322" s="8"/>
      <c r="ME1322" s="8"/>
      <c r="MF1322" s="8"/>
      <c r="MG1322" s="8"/>
      <c r="MH1322" s="8"/>
      <c r="MI1322" s="8"/>
      <c r="MJ1322" s="8"/>
      <c r="MK1322" s="8"/>
      <c r="ML1322" s="8"/>
      <c r="MM1322" s="8"/>
      <c r="MN1322" s="8"/>
      <c r="MO1322" s="8"/>
      <c r="MP1322" s="8"/>
      <c r="MQ1322" s="8"/>
      <c r="MR1322" s="8"/>
      <c r="MS1322" s="8"/>
      <c r="MT1322" s="8"/>
      <c r="MU1322" s="8"/>
      <c r="MV1322" s="8"/>
      <c r="MW1322" s="8"/>
      <c r="MX1322" s="8"/>
      <c r="MY1322" s="8"/>
      <c r="MZ1322" s="8"/>
      <c r="NA1322" s="8"/>
      <c r="NB1322" s="8"/>
      <c r="NC1322" s="8"/>
      <c r="ND1322" s="8"/>
      <c r="NE1322" s="8"/>
      <c r="NF1322" s="8"/>
      <c r="NG1322" s="8"/>
      <c r="NH1322" s="8"/>
      <c r="NI1322" s="8"/>
      <c r="NJ1322" s="8"/>
      <c r="NK1322" s="8"/>
      <c r="NL1322" s="8"/>
      <c r="NM1322" s="8"/>
      <c r="NN1322" s="8"/>
      <c r="NO1322" s="8"/>
      <c r="NP1322" s="8"/>
      <c r="NQ1322" s="8"/>
      <c r="NR1322" s="8"/>
      <c r="NS1322" s="8"/>
      <c r="NT1322" s="8"/>
      <c r="NU1322" s="8"/>
      <c r="NV1322" s="8"/>
      <c r="NW1322" s="8"/>
      <c r="NX1322" s="8"/>
      <c r="NY1322" s="8"/>
      <c r="NZ1322" s="8"/>
      <c r="OA1322" s="8"/>
      <c r="OB1322" s="8"/>
      <c r="OC1322" s="8"/>
      <c r="OD1322" s="8"/>
      <c r="OE1322" s="8"/>
      <c r="OF1322" s="8"/>
      <c r="OG1322" s="8"/>
      <c r="OH1322" s="8"/>
      <c r="OI1322" s="8"/>
      <c r="OJ1322" s="8"/>
      <c r="OK1322" s="8"/>
      <c r="OL1322" s="8"/>
      <c r="OM1322" s="8"/>
      <c r="ON1322" s="8"/>
      <c r="OO1322" s="8"/>
      <c r="OP1322" s="8"/>
      <c r="OQ1322" s="8"/>
      <c r="OR1322" s="8"/>
      <c r="OS1322" s="8"/>
      <c r="OT1322" s="8"/>
      <c r="OU1322" s="8"/>
      <c r="OV1322" s="8"/>
      <c r="OW1322" s="8"/>
      <c r="OX1322" s="8"/>
      <c r="OY1322" s="8"/>
      <c r="OZ1322" s="8"/>
      <c r="PA1322" s="8"/>
      <c r="PB1322" s="8"/>
      <c r="PC1322" s="8"/>
      <c r="PD1322" s="8"/>
      <c r="PE1322" s="8"/>
      <c r="PF1322" s="8"/>
      <c r="PG1322" s="8"/>
      <c r="PH1322" s="8"/>
      <c r="PI1322" s="8"/>
      <c r="PJ1322" s="8"/>
      <c r="PK1322" s="8"/>
      <c r="PL1322" s="8"/>
      <c r="PM1322" s="8"/>
      <c r="PN1322" s="8"/>
      <c r="PO1322" s="8"/>
      <c r="PP1322" s="8"/>
      <c r="PQ1322" s="8"/>
      <c r="PR1322" s="8"/>
      <c r="PS1322" s="8"/>
      <c r="PT1322" s="8"/>
      <c r="PU1322" s="8"/>
      <c r="PV1322" s="8"/>
      <c r="PW1322" s="8"/>
      <c r="PX1322" s="8"/>
      <c r="PY1322" s="8"/>
      <c r="PZ1322" s="8"/>
      <c r="QA1322" s="8"/>
      <c r="QB1322" s="8"/>
      <c r="QC1322" s="8"/>
      <c r="QD1322" s="8"/>
      <c r="QE1322" s="8"/>
      <c r="QF1322" s="8"/>
      <c r="QG1322" s="8"/>
      <c r="QH1322" s="8"/>
      <c r="QI1322" s="8"/>
      <c r="QJ1322" s="8"/>
      <c r="QK1322" s="8"/>
      <c r="QL1322" s="8"/>
      <c r="QM1322" s="8"/>
      <c r="QN1322" s="8"/>
      <c r="QO1322" s="8"/>
      <c r="QP1322" s="8"/>
      <c r="QQ1322" s="8"/>
      <c r="QR1322" s="8"/>
      <c r="QS1322" s="8"/>
      <c r="QT1322" s="8"/>
      <c r="QU1322" s="8"/>
      <c r="QV1322" s="8"/>
      <c r="QW1322" s="8"/>
      <c r="QX1322" s="8"/>
      <c r="QY1322" s="8"/>
      <c r="QZ1322" s="8"/>
      <c r="RA1322" s="8"/>
      <c r="RB1322" s="8"/>
      <c r="RC1322" s="8"/>
      <c r="RD1322" s="8"/>
      <c r="RE1322" s="8"/>
      <c r="RF1322" s="8"/>
      <c r="RG1322" s="8"/>
      <c r="RH1322" s="8"/>
      <c r="RI1322" s="8"/>
      <c r="RJ1322" s="8"/>
      <c r="RK1322" s="8"/>
      <c r="RL1322" s="8"/>
      <c r="RM1322" s="8"/>
      <c r="RN1322" s="8"/>
      <c r="RO1322" s="8"/>
      <c r="RP1322" s="8"/>
      <c r="RQ1322" s="8"/>
      <c r="RR1322" s="8"/>
      <c r="RS1322" s="8"/>
      <c r="RT1322" s="8"/>
      <c r="RU1322" s="8"/>
      <c r="RV1322" s="8"/>
      <c r="RW1322" s="8"/>
      <c r="RX1322" s="8"/>
      <c r="RY1322" s="8"/>
      <c r="RZ1322" s="8"/>
      <c r="SA1322" s="8"/>
      <c r="SB1322" s="8"/>
      <c r="SC1322" s="8"/>
      <c r="SD1322" s="8"/>
      <c r="SE1322" s="8"/>
      <c r="SF1322" s="8"/>
      <c r="SG1322" s="8"/>
      <c r="SH1322" s="8"/>
      <c r="SI1322" s="8"/>
      <c r="SJ1322" s="8"/>
      <c r="SK1322" s="8"/>
      <c r="SL1322" s="8"/>
      <c r="SM1322" s="8"/>
      <c r="SN1322" s="8"/>
      <c r="SO1322" s="8"/>
      <c r="SP1322" s="8"/>
      <c r="SQ1322" s="8"/>
      <c r="SR1322" s="8"/>
      <c r="SS1322" s="8"/>
      <c r="ST1322" s="8"/>
      <c r="SU1322" s="8"/>
      <c r="SV1322" s="8"/>
      <c r="SW1322" s="8"/>
      <c r="SX1322" s="8"/>
      <c r="SY1322" s="8"/>
      <c r="SZ1322" s="8"/>
      <c r="TA1322" s="8"/>
      <c r="TB1322" s="8"/>
      <c r="TC1322" s="8"/>
      <c r="TD1322" s="8"/>
      <c r="TE1322" s="8"/>
      <c r="TF1322" s="8"/>
      <c r="TG1322" s="8"/>
      <c r="TH1322" s="8"/>
      <c r="TI1322" s="8"/>
      <c r="TJ1322" s="8"/>
      <c r="TK1322" s="8"/>
      <c r="TL1322" s="8"/>
      <c r="TM1322" s="8"/>
      <c r="TN1322" s="8"/>
      <c r="TO1322" s="8"/>
      <c r="TP1322" s="8"/>
      <c r="TQ1322" s="8"/>
      <c r="TR1322" s="8"/>
      <c r="TS1322" s="8"/>
      <c r="TT1322" s="8"/>
      <c r="TU1322" s="8"/>
      <c r="TV1322" s="8"/>
      <c r="TW1322" s="8"/>
      <c r="TX1322" s="8"/>
      <c r="TY1322" s="8"/>
      <c r="TZ1322" s="8"/>
      <c r="UA1322" s="8"/>
      <c r="UB1322" s="8"/>
      <c r="UC1322" s="8"/>
      <c r="UD1322" s="8"/>
      <c r="UE1322" s="8"/>
      <c r="UF1322" s="8"/>
      <c r="UG1322" s="8"/>
      <c r="UH1322" s="8"/>
      <c r="UI1322" s="8"/>
      <c r="UJ1322" s="8"/>
      <c r="UK1322" s="8"/>
      <c r="UL1322" s="8"/>
      <c r="UM1322" s="8"/>
      <c r="UN1322" s="8"/>
      <c r="UO1322" s="8"/>
      <c r="UP1322" s="8"/>
      <c r="UQ1322" s="8"/>
      <c r="UR1322" s="8"/>
      <c r="US1322" s="8"/>
      <c r="UT1322" s="8"/>
      <c r="UU1322" s="8"/>
      <c r="UV1322" s="8"/>
      <c r="UW1322" s="8"/>
      <c r="UX1322" s="8"/>
      <c r="UY1322" s="8"/>
      <c r="UZ1322" s="8"/>
      <c r="VA1322" s="8"/>
      <c r="VB1322" s="8"/>
      <c r="VC1322" s="8"/>
      <c r="VD1322" s="8"/>
      <c r="VE1322" s="8"/>
      <c r="VF1322" s="8"/>
    </row>
    <row r="1323" spans="1:578" s="77" customFormat="1" ht="15">
      <c r="A1323" s="52"/>
      <c r="B1323" s="54"/>
      <c r="C1323" s="54"/>
      <c r="D1323" s="54"/>
      <c r="E1323" s="54"/>
      <c r="F1323" s="54"/>
      <c r="G1323" s="55"/>
      <c r="H1323" s="54"/>
      <c r="I1323" s="56"/>
      <c r="J1323" s="76"/>
      <c r="K1323" s="76"/>
      <c r="L1323" s="54"/>
      <c r="M1323" s="54"/>
      <c r="N1323" s="54"/>
      <c r="O1323" s="4"/>
      <c r="P1323" s="60"/>
      <c r="Q1323" s="54"/>
      <c r="R1323" s="54"/>
      <c r="S1323" s="57"/>
      <c r="T1323" s="57"/>
      <c r="U1323" s="57"/>
      <c r="V1323" s="57"/>
      <c r="W1323" s="57"/>
      <c r="X1323" s="57"/>
      <c r="Y1323" s="57"/>
      <c r="Z1323" s="57"/>
      <c r="AA1323" s="57"/>
      <c r="AB1323" s="62"/>
      <c r="AC1323" s="57"/>
      <c r="AD1323" s="57"/>
      <c r="AE1323" s="57"/>
      <c r="AF1323" s="57"/>
      <c r="AG1323" s="57"/>
      <c r="AH1323" s="57"/>
      <c r="AI1323" s="6"/>
      <c r="AJ1323" s="6"/>
      <c r="AK1323" s="6"/>
      <c r="AL1323" s="6"/>
      <c r="AM1323" s="6"/>
      <c r="AN1323" s="6"/>
      <c r="AO1323" s="6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  <c r="IW1323" s="8"/>
      <c r="IX1323" s="8"/>
      <c r="IY1323" s="8"/>
      <c r="IZ1323" s="8"/>
      <c r="JA1323" s="8"/>
      <c r="JB1323" s="8"/>
      <c r="JC1323" s="8"/>
      <c r="JD1323" s="8"/>
      <c r="JE1323" s="8"/>
      <c r="JF1323" s="8"/>
      <c r="JG1323" s="8"/>
      <c r="JH1323" s="8"/>
      <c r="JI1323" s="8"/>
      <c r="JJ1323" s="8"/>
      <c r="JK1323" s="8"/>
      <c r="JL1323" s="8"/>
      <c r="JM1323" s="8"/>
      <c r="JN1323" s="8"/>
      <c r="JO1323" s="8"/>
      <c r="JP1323" s="8"/>
      <c r="JQ1323" s="8"/>
      <c r="JR1323" s="8"/>
      <c r="JS1323" s="8"/>
      <c r="JT1323" s="8"/>
      <c r="JU1323" s="8"/>
      <c r="JV1323" s="8"/>
      <c r="JW1323" s="8"/>
      <c r="JX1323" s="8"/>
      <c r="JY1323" s="8"/>
      <c r="JZ1323" s="8"/>
      <c r="KA1323" s="8"/>
      <c r="KB1323" s="8"/>
      <c r="KC1323" s="8"/>
      <c r="KD1323" s="8"/>
      <c r="KE1323" s="8"/>
      <c r="KF1323" s="8"/>
      <c r="KG1323" s="8"/>
      <c r="KH1323" s="8"/>
      <c r="KI1323" s="8"/>
      <c r="KJ1323" s="8"/>
      <c r="KK1323" s="8"/>
      <c r="KL1323" s="8"/>
      <c r="KM1323" s="8"/>
      <c r="KN1323" s="8"/>
      <c r="KO1323" s="8"/>
      <c r="KP1323" s="8"/>
      <c r="KQ1323" s="8"/>
      <c r="KR1323" s="8"/>
      <c r="KS1323" s="8"/>
      <c r="KT1323" s="8"/>
      <c r="KU1323" s="8"/>
      <c r="KV1323" s="8"/>
      <c r="KW1323" s="8"/>
      <c r="KX1323" s="8"/>
      <c r="KY1323" s="8"/>
      <c r="KZ1323" s="8"/>
      <c r="LA1323" s="8"/>
      <c r="LB1323" s="8"/>
      <c r="LC1323" s="8"/>
      <c r="LD1323" s="8"/>
      <c r="LE1323" s="8"/>
      <c r="LF1323" s="8"/>
      <c r="LG1323" s="8"/>
      <c r="LH1323" s="8"/>
      <c r="LI1323" s="8"/>
      <c r="LJ1323" s="8"/>
      <c r="LK1323" s="8"/>
      <c r="LL1323" s="8"/>
      <c r="LM1323" s="8"/>
      <c r="LN1323" s="8"/>
      <c r="LO1323" s="8"/>
      <c r="LP1323" s="8"/>
      <c r="LQ1323" s="8"/>
      <c r="LR1323" s="8"/>
      <c r="LS1323" s="8"/>
      <c r="LT1323" s="8"/>
      <c r="LU1323" s="8"/>
      <c r="LV1323" s="8"/>
      <c r="LW1323" s="8"/>
      <c r="LX1323" s="8"/>
      <c r="LY1323" s="8"/>
      <c r="LZ1323" s="8"/>
      <c r="MA1323" s="8"/>
      <c r="MB1323" s="8"/>
      <c r="MC1323" s="8"/>
      <c r="MD1323" s="8"/>
      <c r="ME1323" s="8"/>
      <c r="MF1323" s="8"/>
      <c r="MG1323" s="8"/>
      <c r="MH1323" s="8"/>
      <c r="MI1323" s="8"/>
      <c r="MJ1323" s="8"/>
      <c r="MK1323" s="8"/>
      <c r="ML1323" s="8"/>
      <c r="MM1323" s="8"/>
      <c r="MN1323" s="8"/>
      <c r="MO1323" s="8"/>
      <c r="MP1323" s="8"/>
      <c r="MQ1323" s="8"/>
      <c r="MR1323" s="8"/>
      <c r="MS1323" s="8"/>
      <c r="MT1323" s="8"/>
      <c r="MU1323" s="8"/>
      <c r="MV1323" s="8"/>
      <c r="MW1323" s="8"/>
      <c r="MX1323" s="8"/>
      <c r="MY1323" s="8"/>
      <c r="MZ1323" s="8"/>
      <c r="NA1323" s="8"/>
      <c r="NB1323" s="8"/>
      <c r="NC1323" s="8"/>
      <c r="ND1323" s="8"/>
      <c r="NE1323" s="8"/>
      <c r="NF1323" s="8"/>
      <c r="NG1323" s="8"/>
      <c r="NH1323" s="8"/>
      <c r="NI1323" s="8"/>
      <c r="NJ1323" s="8"/>
      <c r="NK1323" s="8"/>
      <c r="NL1323" s="8"/>
      <c r="NM1323" s="8"/>
      <c r="NN1323" s="8"/>
      <c r="NO1323" s="8"/>
      <c r="NP1323" s="8"/>
      <c r="NQ1323" s="8"/>
      <c r="NR1323" s="8"/>
      <c r="NS1323" s="8"/>
      <c r="NT1323" s="8"/>
      <c r="NU1323" s="8"/>
      <c r="NV1323" s="8"/>
      <c r="NW1323" s="8"/>
      <c r="NX1323" s="8"/>
      <c r="NY1323" s="8"/>
      <c r="NZ1323" s="8"/>
      <c r="OA1323" s="8"/>
      <c r="OB1323" s="8"/>
      <c r="OC1323" s="8"/>
      <c r="OD1323" s="8"/>
      <c r="OE1323" s="8"/>
      <c r="OF1323" s="8"/>
      <c r="OG1323" s="8"/>
      <c r="OH1323" s="8"/>
      <c r="OI1323" s="8"/>
      <c r="OJ1323" s="8"/>
      <c r="OK1323" s="8"/>
      <c r="OL1323" s="8"/>
      <c r="OM1323" s="8"/>
      <c r="ON1323" s="8"/>
      <c r="OO1323" s="8"/>
      <c r="OP1323" s="8"/>
      <c r="OQ1323" s="8"/>
      <c r="OR1323" s="8"/>
      <c r="OS1323" s="8"/>
      <c r="OT1323" s="8"/>
      <c r="OU1323" s="8"/>
      <c r="OV1323" s="8"/>
      <c r="OW1323" s="8"/>
      <c r="OX1323" s="8"/>
      <c r="OY1323" s="8"/>
      <c r="OZ1323" s="8"/>
      <c r="PA1323" s="8"/>
      <c r="PB1323" s="8"/>
      <c r="PC1323" s="8"/>
      <c r="PD1323" s="8"/>
      <c r="PE1323" s="8"/>
      <c r="PF1323" s="8"/>
      <c r="PG1323" s="8"/>
      <c r="PH1323" s="8"/>
      <c r="PI1323" s="8"/>
      <c r="PJ1323" s="8"/>
      <c r="PK1323" s="8"/>
      <c r="PL1323" s="8"/>
      <c r="PM1323" s="8"/>
      <c r="PN1323" s="8"/>
      <c r="PO1323" s="8"/>
      <c r="PP1323" s="8"/>
      <c r="PQ1323" s="8"/>
      <c r="PR1323" s="8"/>
      <c r="PS1323" s="8"/>
      <c r="PT1323" s="8"/>
      <c r="PU1323" s="8"/>
      <c r="PV1323" s="8"/>
      <c r="PW1323" s="8"/>
      <c r="PX1323" s="8"/>
      <c r="PY1323" s="8"/>
      <c r="PZ1323" s="8"/>
      <c r="QA1323" s="8"/>
      <c r="QB1323" s="8"/>
      <c r="QC1323" s="8"/>
      <c r="QD1323" s="8"/>
      <c r="QE1323" s="8"/>
      <c r="QF1323" s="8"/>
      <c r="QG1323" s="8"/>
      <c r="QH1323" s="8"/>
      <c r="QI1323" s="8"/>
      <c r="QJ1323" s="8"/>
      <c r="QK1323" s="8"/>
      <c r="QL1323" s="8"/>
      <c r="QM1323" s="8"/>
      <c r="QN1323" s="8"/>
      <c r="QO1323" s="8"/>
      <c r="QP1323" s="8"/>
      <c r="QQ1323" s="8"/>
      <c r="QR1323" s="8"/>
      <c r="QS1323" s="8"/>
      <c r="QT1323" s="8"/>
      <c r="QU1323" s="8"/>
      <c r="QV1323" s="8"/>
      <c r="QW1323" s="8"/>
      <c r="QX1323" s="8"/>
      <c r="QY1323" s="8"/>
      <c r="QZ1323" s="8"/>
      <c r="RA1323" s="8"/>
      <c r="RB1323" s="8"/>
      <c r="RC1323" s="8"/>
      <c r="RD1323" s="8"/>
      <c r="RE1323" s="8"/>
      <c r="RF1323" s="8"/>
      <c r="RG1323" s="8"/>
      <c r="RH1323" s="8"/>
      <c r="RI1323" s="8"/>
      <c r="RJ1323" s="8"/>
      <c r="RK1323" s="8"/>
      <c r="RL1323" s="8"/>
      <c r="RM1323" s="8"/>
      <c r="RN1323" s="8"/>
      <c r="RO1323" s="8"/>
      <c r="RP1323" s="8"/>
      <c r="RQ1323" s="8"/>
      <c r="RR1323" s="8"/>
      <c r="RS1323" s="8"/>
      <c r="RT1323" s="8"/>
      <c r="RU1323" s="8"/>
      <c r="RV1323" s="8"/>
      <c r="RW1323" s="8"/>
      <c r="RX1323" s="8"/>
      <c r="RY1323" s="8"/>
      <c r="RZ1323" s="8"/>
      <c r="SA1323" s="8"/>
      <c r="SB1323" s="8"/>
      <c r="SC1323" s="8"/>
      <c r="SD1323" s="8"/>
      <c r="SE1323" s="8"/>
      <c r="SF1323" s="8"/>
      <c r="SG1323" s="8"/>
      <c r="SH1323" s="8"/>
      <c r="SI1323" s="8"/>
      <c r="SJ1323" s="8"/>
      <c r="SK1323" s="8"/>
      <c r="SL1323" s="8"/>
      <c r="SM1323" s="8"/>
      <c r="SN1323" s="8"/>
      <c r="SO1323" s="8"/>
      <c r="SP1323" s="8"/>
      <c r="SQ1323" s="8"/>
      <c r="SR1323" s="8"/>
      <c r="SS1323" s="8"/>
      <c r="ST1323" s="8"/>
      <c r="SU1323" s="8"/>
      <c r="SV1323" s="8"/>
      <c r="SW1323" s="8"/>
      <c r="SX1323" s="8"/>
      <c r="SY1323" s="8"/>
      <c r="SZ1323" s="8"/>
      <c r="TA1323" s="8"/>
      <c r="TB1323" s="8"/>
      <c r="TC1323" s="8"/>
      <c r="TD1323" s="8"/>
      <c r="TE1323" s="8"/>
      <c r="TF1323" s="8"/>
      <c r="TG1323" s="8"/>
      <c r="TH1323" s="8"/>
      <c r="TI1323" s="8"/>
      <c r="TJ1323" s="8"/>
      <c r="TK1323" s="8"/>
      <c r="TL1323" s="8"/>
      <c r="TM1323" s="8"/>
      <c r="TN1323" s="8"/>
      <c r="TO1323" s="8"/>
      <c r="TP1323" s="8"/>
      <c r="TQ1323" s="8"/>
      <c r="TR1323" s="8"/>
      <c r="TS1323" s="8"/>
      <c r="TT1323" s="8"/>
      <c r="TU1323" s="8"/>
      <c r="TV1323" s="8"/>
      <c r="TW1323" s="8"/>
      <c r="TX1323" s="8"/>
      <c r="TY1323" s="8"/>
      <c r="TZ1323" s="8"/>
      <c r="UA1323" s="8"/>
      <c r="UB1323" s="8"/>
      <c r="UC1323" s="8"/>
      <c r="UD1323" s="8"/>
      <c r="UE1323" s="8"/>
      <c r="UF1323" s="8"/>
      <c r="UG1323" s="8"/>
      <c r="UH1323" s="8"/>
      <c r="UI1323" s="8"/>
      <c r="UJ1323" s="8"/>
      <c r="UK1323" s="8"/>
      <c r="UL1323" s="8"/>
      <c r="UM1323" s="8"/>
      <c r="UN1323" s="8"/>
      <c r="UO1323" s="8"/>
      <c r="UP1323" s="8"/>
      <c r="UQ1323" s="8"/>
      <c r="UR1323" s="8"/>
      <c r="US1323" s="8"/>
      <c r="UT1323" s="8"/>
      <c r="UU1323" s="8"/>
      <c r="UV1323" s="8"/>
      <c r="UW1323" s="8"/>
      <c r="UX1323" s="8"/>
      <c r="UY1323" s="8"/>
      <c r="UZ1323" s="8"/>
      <c r="VA1323" s="8"/>
      <c r="VB1323" s="8"/>
      <c r="VC1323" s="8"/>
      <c r="VD1323" s="8"/>
      <c r="VE1323" s="8"/>
      <c r="VF1323" s="8"/>
    </row>
    <row r="1324" spans="1:578" s="77" customFormat="1" ht="15">
      <c r="A1324" s="52"/>
      <c r="B1324" s="54"/>
      <c r="C1324" s="54"/>
      <c r="D1324" s="54"/>
      <c r="E1324" s="54"/>
      <c r="F1324" s="54"/>
      <c r="G1324" s="55"/>
      <c r="H1324" s="54"/>
      <c r="I1324" s="56"/>
      <c r="J1324" s="76"/>
      <c r="K1324" s="76"/>
      <c r="L1324" s="54"/>
      <c r="M1324" s="54"/>
      <c r="N1324" s="54"/>
      <c r="O1324" s="4"/>
      <c r="P1324" s="60"/>
      <c r="Q1324" s="54"/>
      <c r="R1324" s="54"/>
      <c r="S1324" s="57"/>
      <c r="T1324" s="57"/>
      <c r="U1324" s="57"/>
      <c r="V1324" s="57"/>
      <c r="W1324" s="57"/>
      <c r="X1324" s="57"/>
      <c r="Y1324" s="57"/>
      <c r="Z1324" s="57"/>
      <c r="AA1324" s="57"/>
      <c r="AB1324" s="62"/>
      <c r="AC1324" s="57"/>
      <c r="AD1324" s="57"/>
      <c r="AE1324" s="57"/>
      <c r="AF1324" s="57"/>
      <c r="AG1324" s="57"/>
      <c r="AH1324" s="57"/>
      <c r="AI1324" s="6"/>
      <c r="AJ1324" s="6"/>
      <c r="AK1324" s="6"/>
      <c r="AL1324" s="6"/>
      <c r="AM1324" s="6"/>
      <c r="AN1324" s="6"/>
      <c r="AO1324" s="6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  <c r="IW1324" s="8"/>
      <c r="IX1324" s="8"/>
      <c r="IY1324" s="8"/>
      <c r="IZ1324" s="8"/>
      <c r="JA1324" s="8"/>
      <c r="JB1324" s="8"/>
      <c r="JC1324" s="8"/>
      <c r="JD1324" s="8"/>
      <c r="JE1324" s="8"/>
      <c r="JF1324" s="8"/>
      <c r="JG1324" s="8"/>
      <c r="JH1324" s="8"/>
      <c r="JI1324" s="8"/>
      <c r="JJ1324" s="8"/>
      <c r="JK1324" s="8"/>
      <c r="JL1324" s="8"/>
      <c r="JM1324" s="8"/>
      <c r="JN1324" s="8"/>
      <c r="JO1324" s="8"/>
      <c r="JP1324" s="8"/>
      <c r="JQ1324" s="8"/>
      <c r="JR1324" s="8"/>
      <c r="JS1324" s="8"/>
      <c r="JT1324" s="8"/>
      <c r="JU1324" s="8"/>
      <c r="JV1324" s="8"/>
      <c r="JW1324" s="8"/>
      <c r="JX1324" s="8"/>
      <c r="JY1324" s="8"/>
      <c r="JZ1324" s="8"/>
      <c r="KA1324" s="8"/>
      <c r="KB1324" s="8"/>
      <c r="KC1324" s="8"/>
      <c r="KD1324" s="8"/>
      <c r="KE1324" s="8"/>
      <c r="KF1324" s="8"/>
      <c r="KG1324" s="8"/>
      <c r="KH1324" s="8"/>
      <c r="KI1324" s="8"/>
      <c r="KJ1324" s="8"/>
      <c r="KK1324" s="8"/>
      <c r="KL1324" s="8"/>
      <c r="KM1324" s="8"/>
      <c r="KN1324" s="8"/>
      <c r="KO1324" s="8"/>
      <c r="KP1324" s="8"/>
      <c r="KQ1324" s="8"/>
      <c r="KR1324" s="8"/>
      <c r="KS1324" s="8"/>
      <c r="KT1324" s="8"/>
      <c r="KU1324" s="8"/>
      <c r="KV1324" s="8"/>
      <c r="KW1324" s="8"/>
      <c r="KX1324" s="8"/>
      <c r="KY1324" s="8"/>
      <c r="KZ1324" s="8"/>
      <c r="LA1324" s="8"/>
      <c r="LB1324" s="8"/>
      <c r="LC1324" s="8"/>
      <c r="LD1324" s="8"/>
      <c r="LE1324" s="8"/>
      <c r="LF1324" s="8"/>
      <c r="LG1324" s="8"/>
      <c r="LH1324" s="8"/>
      <c r="LI1324" s="8"/>
      <c r="LJ1324" s="8"/>
      <c r="LK1324" s="8"/>
      <c r="LL1324" s="8"/>
      <c r="LM1324" s="8"/>
      <c r="LN1324" s="8"/>
      <c r="LO1324" s="8"/>
      <c r="LP1324" s="8"/>
      <c r="LQ1324" s="8"/>
      <c r="LR1324" s="8"/>
      <c r="LS1324" s="8"/>
      <c r="LT1324" s="8"/>
      <c r="LU1324" s="8"/>
      <c r="LV1324" s="8"/>
      <c r="LW1324" s="8"/>
      <c r="LX1324" s="8"/>
      <c r="LY1324" s="8"/>
      <c r="LZ1324" s="8"/>
      <c r="MA1324" s="8"/>
      <c r="MB1324" s="8"/>
      <c r="MC1324" s="8"/>
      <c r="MD1324" s="8"/>
      <c r="ME1324" s="8"/>
      <c r="MF1324" s="8"/>
      <c r="MG1324" s="8"/>
      <c r="MH1324" s="8"/>
      <c r="MI1324" s="8"/>
      <c r="MJ1324" s="8"/>
      <c r="MK1324" s="8"/>
      <c r="ML1324" s="8"/>
      <c r="MM1324" s="8"/>
      <c r="MN1324" s="8"/>
      <c r="MO1324" s="8"/>
      <c r="MP1324" s="8"/>
      <c r="MQ1324" s="8"/>
      <c r="MR1324" s="8"/>
      <c r="MS1324" s="8"/>
      <c r="MT1324" s="8"/>
      <c r="MU1324" s="8"/>
      <c r="MV1324" s="8"/>
      <c r="MW1324" s="8"/>
      <c r="MX1324" s="8"/>
      <c r="MY1324" s="8"/>
      <c r="MZ1324" s="8"/>
      <c r="NA1324" s="8"/>
      <c r="NB1324" s="8"/>
      <c r="NC1324" s="8"/>
      <c r="ND1324" s="8"/>
      <c r="NE1324" s="8"/>
      <c r="NF1324" s="8"/>
      <c r="NG1324" s="8"/>
      <c r="NH1324" s="8"/>
      <c r="NI1324" s="8"/>
      <c r="NJ1324" s="8"/>
      <c r="NK1324" s="8"/>
      <c r="NL1324" s="8"/>
      <c r="NM1324" s="8"/>
      <c r="NN1324" s="8"/>
      <c r="NO1324" s="8"/>
      <c r="NP1324" s="8"/>
      <c r="NQ1324" s="8"/>
      <c r="NR1324" s="8"/>
      <c r="NS1324" s="8"/>
      <c r="NT1324" s="8"/>
      <c r="NU1324" s="8"/>
      <c r="NV1324" s="8"/>
      <c r="NW1324" s="8"/>
      <c r="NX1324" s="8"/>
      <c r="NY1324" s="8"/>
      <c r="NZ1324" s="8"/>
      <c r="OA1324" s="8"/>
      <c r="OB1324" s="8"/>
      <c r="OC1324" s="8"/>
      <c r="OD1324" s="8"/>
      <c r="OE1324" s="8"/>
      <c r="OF1324" s="8"/>
      <c r="OG1324" s="8"/>
      <c r="OH1324" s="8"/>
      <c r="OI1324" s="8"/>
      <c r="OJ1324" s="8"/>
      <c r="OK1324" s="8"/>
      <c r="OL1324" s="8"/>
      <c r="OM1324" s="8"/>
      <c r="ON1324" s="8"/>
      <c r="OO1324" s="8"/>
      <c r="OP1324" s="8"/>
      <c r="OQ1324" s="8"/>
      <c r="OR1324" s="8"/>
      <c r="OS1324" s="8"/>
      <c r="OT1324" s="8"/>
      <c r="OU1324" s="8"/>
      <c r="OV1324" s="8"/>
      <c r="OW1324" s="8"/>
      <c r="OX1324" s="8"/>
      <c r="OY1324" s="8"/>
      <c r="OZ1324" s="8"/>
      <c r="PA1324" s="8"/>
      <c r="PB1324" s="8"/>
      <c r="PC1324" s="8"/>
      <c r="PD1324" s="8"/>
      <c r="PE1324" s="8"/>
      <c r="PF1324" s="8"/>
      <c r="PG1324" s="8"/>
      <c r="PH1324" s="8"/>
      <c r="PI1324" s="8"/>
      <c r="PJ1324" s="8"/>
      <c r="PK1324" s="8"/>
      <c r="PL1324" s="8"/>
      <c r="PM1324" s="8"/>
      <c r="PN1324" s="8"/>
      <c r="PO1324" s="8"/>
      <c r="PP1324" s="8"/>
      <c r="PQ1324" s="8"/>
      <c r="PR1324" s="8"/>
      <c r="PS1324" s="8"/>
      <c r="PT1324" s="8"/>
      <c r="PU1324" s="8"/>
      <c r="PV1324" s="8"/>
      <c r="PW1324" s="8"/>
      <c r="PX1324" s="8"/>
      <c r="PY1324" s="8"/>
      <c r="PZ1324" s="8"/>
      <c r="QA1324" s="8"/>
      <c r="QB1324" s="8"/>
      <c r="QC1324" s="8"/>
      <c r="QD1324" s="8"/>
      <c r="QE1324" s="8"/>
      <c r="QF1324" s="8"/>
      <c r="QG1324" s="8"/>
      <c r="QH1324" s="8"/>
      <c r="QI1324" s="8"/>
      <c r="QJ1324" s="8"/>
      <c r="QK1324" s="8"/>
      <c r="QL1324" s="8"/>
      <c r="QM1324" s="8"/>
      <c r="QN1324" s="8"/>
      <c r="QO1324" s="8"/>
      <c r="QP1324" s="8"/>
      <c r="QQ1324" s="8"/>
      <c r="QR1324" s="8"/>
      <c r="QS1324" s="8"/>
      <c r="QT1324" s="8"/>
      <c r="QU1324" s="8"/>
      <c r="QV1324" s="8"/>
      <c r="QW1324" s="8"/>
      <c r="QX1324" s="8"/>
      <c r="QY1324" s="8"/>
      <c r="QZ1324" s="8"/>
      <c r="RA1324" s="8"/>
      <c r="RB1324" s="8"/>
      <c r="RC1324" s="8"/>
      <c r="RD1324" s="8"/>
      <c r="RE1324" s="8"/>
      <c r="RF1324" s="8"/>
      <c r="RG1324" s="8"/>
      <c r="RH1324" s="8"/>
      <c r="RI1324" s="8"/>
      <c r="RJ1324" s="8"/>
      <c r="RK1324" s="8"/>
      <c r="RL1324" s="8"/>
      <c r="RM1324" s="8"/>
      <c r="RN1324" s="8"/>
      <c r="RO1324" s="8"/>
      <c r="RP1324" s="8"/>
      <c r="RQ1324" s="8"/>
      <c r="RR1324" s="8"/>
      <c r="RS1324" s="8"/>
      <c r="RT1324" s="8"/>
      <c r="RU1324" s="8"/>
      <c r="RV1324" s="8"/>
      <c r="RW1324" s="8"/>
      <c r="RX1324" s="8"/>
      <c r="RY1324" s="8"/>
      <c r="RZ1324" s="8"/>
      <c r="SA1324" s="8"/>
      <c r="SB1324" s="8"/>
      <c r="SC1324" s="8"/>
      <c r="SD1324" s="8"/>
      <c r="SE1324" s="8"/>
      <c r="SF1324" s="8"/>
      <c r="SG1324" s="8"/>
      <c r="SH1324" s="8"/>
      <c r="SI1324" s="8"/>
      <c r="SJ1324" s="8"/>
      <c r="SK1324" s="8"/>
      <c r="SL1324" s="8"/>
      <c r="SM1324" s="8"/>
      <c r="SN1324" s="8"/>
      <c r="SO1324" s="8"/>
      <c r="SP1324" s="8"/>
      <c r="SQ1324" s="8"/>
      <c r="SR1324" s="8"/>
      <c r="SS1324" s="8"/>
      <c r="ST1324" s="8"/>
      <c r="SU1324" s="8"/>
      <c r="SV1324" s="8"/>
      <c r="SW1324" s="8"/>
      <c r="SX1324" s="8"/>
      <c r="SY1324" s="8"/>
      <c r="SZ1324" s="8"/>
      <c r="TA1324" s="8"/>
      <c r="TB1324" s="8"/>
      <c r="TC1324" s="8"/>
      <c r="TD1324" s="8"/>
      <c r="TE1324" s="8"/>
      <c r="TF1324" s="8"/>
      <c r="TG1324" s="8"/>
      <c r="TH1324" s="8"/>
      <c r="TI1324" s="8"/>
      <c r="TJ1324" s="8"/>
      <c r="TK1324" s="8"/>
      <c r="TL1324" s="8"/>
      <c r="TM1324" s="8"/>
      <c r="TN1324" s="8"/>
      <c r="TO1324" s="8"/>
      <c r="TP1324" s="8"/>
      <c r="TQ1324" s="8"/>
      <c r="TR1324" s="8"/>
      <c r="TS1324" s="8"/>
      <c r="TT1324" s="8"/>
      <c r="TU1324" s="8"/>
      <c r="TV1324" s="8"/>
      <c r="TW1324" s="8"/>
      <c r="TX1324" s="8"/>
      <c r="TY1324" s="8"/>
      <c r="TZ1324" s="8"/>
      <c r="UA1324" s="8"/>
      <c r="UB1324" s="8"/>
      <c r="UC1324" s="8"/>
      <c r="UD1324" s="8"/>
      <c r="UE1324" s="8"/>
      <c r="UF1324" s="8"/>
      <c r="UG1324" s="8"/>
      <c r="UH1324" s="8"/>
      <c r="UI1324" s="8"/>
      <c r="UJ1324" s="8"/>
      <c r="UK1324" s="8"/>
      <c r="UL1324" s="8"/>
      <c r="UM1324" s="8"/>
      <c r="UN1324" s="8"/>
      <c r="UO1324" s="8"/>
      <c r="UP1324" s="8"/>
      <c r="UQ1324" s="8"/>
      <c r="UR1324" s="8"/>
      <c r="US1324" s="8"/>
      <c r="UT1324" s="8"/>
      <c r="UU1324" s="8"/>
      <c r="UV1324" s="8"/>
      <c r="UW1324" s="8"/>
      <c r="UX1324" s="8"/>
      <c r="UY1324" s="8"/>
      <c r="UZ1324" s="8"/>
      <c r="VA1324" s="8"/>
      <c r="VB1324" s="8"/>
      <c r="VC1324" s="8"/>
      <c r="VD1324" s="8"/>
      <c r="VE1324" s="8"/>
      <c r="VF1324" s="8"/>
    </row>
    <row r="1325" spans="1:578" s="77" customFormat="1" ht="15">
      <c r="A1325" s="52"/>
      <c r="B1325" s="54"/>
      <c r="C1325" s="54"/>
      <c r="D1325" s="54"/>
      <c r="E1325" s="54"/>
      <c r="F1325" s="54"/>
      <c r="G1325" s="55"/>
      <c r="H1325" s="54"/>
      <c r="I1325" s="56"/>
      <c r="J1325" s="76"/>
      <c r="K1325" s="76"/>
      <c r="L1325" s="54"/>
      <c r="M1325" s="54"/>
      <c r="N1325" s="54"/>
      <c r="O1325" s="4"/>
      <c r="P1325" s="60"/>
      <c r="Q1325" s="54"/>
      <c r="R1325" s="54"/>
      <c r="S1325" s="57"/>
      <c r="T1325" s="57"/>
      <c r="U1325" s="57"/>
      <c r="V1325" s="57"/>
      <c r="W1325" s="57"/>
      <c r="X1325" s="57"/>
      <c r="Y1325" s="57"/>
      <c r="Z1325" s="57"/>
      <c r="AA1325" s="57"/>
      <c r="AB1325" s="62"/>
      <c r="AC1325" s="57"/>
      <c r="AD1325" s="57"/>
      <c r="AE1325" s="57"/>
      <c r="AF1325" s="57"/>
      <c r="AG1325" s="57"/>
      <c r="AH1325" s="57"/>
      <c r="AI1325" s="6"/>
      <c r="AJ1325" s="6"/>
      <c r="AK1325" s="6"/>
      <c r="AL1325" s="6"/>
      <c r="AM1325" s="6"/>
      <c r="AN1325" s="6"/>
      <c r="AO1325" s="6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  <c r="IW1325" s="8"/>
      <c r="IX1325" s="8"/>
      <c r="IY1325" s="8"/>
      <c r="IZ1325" s="8"/>
      <c r="JA1325" s="8"/>
      <c r="JB1325" s="8"/>
      <c r="JC1325" s="8"/>
      <c r="JD1325" s="8"/>
      <c r="JE1325" s="8"/>
      <c r="JF1325" s="8"/>
      <c r="JG1325" s="8"/>
      <c r="JH1325" s="8"/>
      <c r="JI1325" s="8"/>
      <c r="JJ1325" s="8"/>
      <c r="JK1325" s="8"/>
      <c r="JL1325" s="8"/>
      <c r="JM1325" s="8"/>
      <c r="JN1325" s="8"/>
      <c r="JO1325" s="8"/>
      <c r="JP1325" s="8"/>
      <c r="JQ1325" s="8"/>
      <c r="JR1325" s="8"/>
      <c r="JS1325" s="8"/>
      <c r="JT1325" s="8"/>
      <c r="JU1325" s="8"/>
      <c r="JV1325" s="8"/>
      <c r="JW1325" s="8"/>
      <c r="JX1325" s="8"/>
      <c r="JY1325" s="8"/>
      <c r="JZ1325" s="8"/>
      <c r="KA1325" s="8"/>
      <c r="KB1325" s="8"/>
      <c r="KC1325" s="8"/>
      <c r="KD1325" s="8"/>
      <c r="KE1325" s="8"/>
      <c r="KF1325" s="8"/>
      <c r="KG1325" s="8"/>
      <c r="KH1325" s="8"/>
      <c r="KI1325" s="8"/>
      <c r="KJ1325" s="8"/>
      <c r="KK1325" s="8"/>
      <c r="KL1325" s="8"/>
      <c r="KM1325" s="8"/>
      <c r="KN1325" s="8"/>
      <c r="KO1325" s="8"/>
      <c r="KP1325" s="8"/>
      <c r="KQ1325" s="8"/>
      <c r="KR1325" s="8"/>
      <c r="KS1325" s="8"/>
      <c r="KT1325" s="8"/>
      <c r="KU1325" s="8"/>
      <c r="KV1325" s="8"/>
      <c r="KW1325" s="8"/>
      <c r="KX1325" s="8"/>
      <c r="KY1325" s="8"/>
      <c r="KZ1325" s="8"/>
      <c r="LA1325" s="8"/>
      <c r="LB1325" s="8"/>
      <c r="LC1325" s="8"/>
      <c r="LD1325" s="8"/>
      <c r="LE1325" s="8"/>
      <c r="LF1325" s="8"/>
      <c r="LG1325" s="8"/>
      <c r="LH1325" s="8"/>
      <c r="LI1325" s="8"/>
      <c r="LJ1325" s="8"/>
      <c r="LK1325" s="8"/>
      <c r="LL1325" s="8"/>
      <c r="LM1325" s="8"/>
      <c r="LN1325" s="8"/>
      <c r="LO1325" s="8"/>
      <c r="LP1325" s="8"/>
      <c r="LQ1325" s="8"/>
      <c r="LR1325" s="8"/>
      <c r="LS1325" s="8"/>
      <c r="LT1325" s="8"/>
      <c r="LU1325" s="8"/>
      <c r="LV1325" s="8"/>
      <c r="LW1325" s="8"/>
      <c r="LX1325" s="8"/>
      <c r="LY1325" s="8"/>
      <c r="LZ1325" s="8"/>
      <c r="MA1325" s="8"/>
      <c r="MB1325" s="8"/>
      <c r="MC1325" s="8"/>
      <c r="MD1325" s="8"/>
      <c r="ME1325" s="8"/>
      <c r="MF1325" s="8"/>
      <c r="MG1325" s="8"/>
      <c r="MH1325" s="8"/>
      <c r="MI1325" s="8"/>
      <c r="MJ1325" s="8"/>
      <c r="MK1325" s="8"/>
      <c r="ML1325" s="8"/>
      <c r="MM1325" s="8"/>
      <c r="MN1325" s="8"/>
      <c r="MO1325" s="8"/>
      <c r="MP1325" s="8"/>
      <c r="MQ1325" s="8"/>
      <c r="MR1325" s="8"/>
      <c r="MS1325" s="8"/>
      <c r="MT1325" s="8"/>
      <c r="MU1325" s="8"/>
      <c r="MV1325" s="8"/>
      <c r="MW1325" s="8"/>
      <c r="MX1325" s="8"/>
      <c r="MY1325" s="8"/>
      <c r="MZ1325" s="8"/>
      <c r="NA1325" s="8"/>
      <c r="NB1325" s="8"/>
      <c r="NC1325" s="8"/>
      <c r="ND1325" s="8"/>
      <c r="NE1325" s="8"/>
      <c r="NF1325" s="8"/>
      <c r="NG1325" s="8"/>
      <c r="NH1325" s="8"/>
      <c r="NI1325" s="8"/>
      <c r="NJ1325" s="8"/>
      <c r="NK1325" s="8"/>
      <c r="NL1325" s="8"/>
      <c r="NM1325" s="8"/>
      <c r="NN1325" s="8"/>
      <c r="NO1325" s="8"/>
      <c r="NP1325" s="8"/>
      <c r="NQ1325" s="8"/>
      <c r="NR1325" s="8"/>
      <c r="NS1325" s="8"/>
      <c r="NT1325" s="8"/>
      <c r="NU1325" s="8"/>
      <c r="NV1325" s="8"/>
      <c r="NW1325" s="8"/>
      <c r="NX1325" s="8"/>
      <c r="NY1325" s="8"/>
      <c r="NZ1325" s="8"/>
      <c r="OA1325" s="8"/>
      <c r="OB1325" s="8"/>
      <c r="OC1325" s="8"/>
      <c r="OD1325" s="8"/>
      <c r="OE1325" s="8"/>
      <c r="OF1325" s="8"/>
      <c r="OG1325" s="8"/>
      <c r="OH1325" s="8"/>
      <c r="OI1325" s="8"/>
      <c r="OJ1325" s="8"/>
      <c r="OK1325" s="8"/>
      <c r="OL1325" s="8"/>
      <c r="OM1325" s="8"/>
      <c r="ON1325" s="8"/>
      <c r="OO1325" s="8"/>
      <c r="OP1325" s="8"/>
      <c r="OQ1325" s="8"/>
      <c r="OR1325" s="8"/>
      <c r="OS1325" s="8"/>
      <c r="OT1325" s="8"/>
      <c r="OU1325" s="8"/>
      <c r="OV1325" s="8"/>
      <c r="OW1325" s="8"/>
      <c r="OX1325" s="8"/>
      <c r="OY1325" s="8"/>
      <c r="OZ1325" s="8"/>
      <c r="PA1325" s="8"/>
      <c r="PB1325" s="8"/>
      <c r="PC1325" s="8"/>
      <c r="PD1325" s="8"/>
      <c r="PE1325" s="8"/>
      <c r="PF1325" s="8"/>
      <c r="PG1325" s="8"/>
      <c r="PH1325" s="8"/>
      <c r="PI1325" s="8"/>
      <c r="PJ1325" s="8"/>
      <c r="PK1325" s="8"/>
      <c r="PL1325" s="8"/>
      <c r="PM1325" s="8"/>
      <c r="PN1325" s="8"/>
      <c r="PO1325" s="8"/>
      <c r="PP1325" s="8"/>
      <c r="PQ1325" s="8"/>
      <c r="PR1325" s="8"/>
      <c r="PS1325" s="8"/>
      <c r="PT1325" s="8"/>
      <c r="PU1325" s="8"/>
      <c r="PV1325" s="8"/>
      <c r="PW1325" s="8"/>
      <c r="PX1325" s="8"/>
      <c r="PY1325" s="8"/>
      <c r="PZ1325" s="8"/>
      <c r="QA1325" s="8"/>
      <c r="QB1325" s="8"/>
      <c r="QC1325" s="8"/>
      <c r="QD1325" s="8"/>
      <c r="QE1325" s="8"/>
      <c r="QF1325" s="8"/>
      <c r="QG1325" s="8"/>
      <c r="QH1325" s="8"/>
      <c r="QI1325" s="8"/>
      <c r="QJ1325" s="8"/>
      <c r="QK1325" s="8"/>
      <c r="QL1325" s="8"/>
      <c r="QM1325" s="8"/>
      <c r="QN1325" s="8"/>
      <c r="QO1325" s="8"/>
      <c r="QP1325" s="8"/>
      <c r="QQ1325" s="8"/>
      <c r="QR1325" s="8"/>
      <c r="QS1325" s="8"/>
      <c r="QT1325" s="8"/>
      <c r="QU1325" s="8"/>
      <c r="QV1325" s="8"/>
      <c r="QW1325" s="8"/>
      <c r="QX1325" s="8"/>
      <c r="QY1325" s="8"/>
      <c r="QZ1325" s="8"/>
      <c r="RA1325" s="8"/>
      <c r="RB1325" s="8"/>
      <c r="RC1325" s="8"/>
      <c r="RD1325" s="8"/>
      <c r="RE1325" s="8"/>
      <c r="RF1325" s="8"/>
      <c r="RG1325" s="8"/>
      <c r="RH1325" s="8"/>
      <c r="RI1325" s="8"/>
      <c r="RJ1325" s="8"/>
      <c r="RK1325" s="8"/>
      <c r="RL1325" s="8"/>
      <c r="RM1325" s="8"/>
      <c r="RN1325" s="8"/>
      <c r="RO1325" s="8"/>
      <c r="RP1325" s="8"/>
      <c r="RQ1325" s="8"/>
      <c r="RR1325" s="8"/>
      <c r="RS1325" s="8"/>
      <c r="RT1325" s="8"/>
      <c r="RU1325" s="8"/>
      <c r="RV1325" s="8"/>
      <c r="RW1325" s="8"/>
      <c r="RX1325" s="8"/>
      <c r="RY1325" s="8"/>
      <c r="RZ1325" s="8"/>
      <c r="SA1325" s="8"/>
      <c r="SB1325" s="8"/>
      <c r="SC1325" s="8"/>
      <c r="SD1325" s="8"/>
      <c r="SE1325" s="8"/>
      <c r="SF1325" s="8"/>
      <c r="SG1325" s="8"/>
      <c r="SH1325" s="8"/>
      <c r="SI1325" s="8"/>
      <c r="SJ1325" s="8"/>
      <c r="SK1325" s="8"/>
      <c r="SL1325" s="8"/>
      <c r="SM1325" s="8"/>
      <c r="SN1325" s="8"/>
      <c r="SO1325" s="8"/>
      <c r="SP1325" s="8"/>
      <c r="SQ1325" s="8"/>
      <c r="SR1325" s="8"/>
      <c r="SS1325" s="8"/>
      <c r="ST1325" s="8"/>
      <c r="SU1325" s="8"/>
      <c r="SV1325" s="8"/>
      <c r="SW1325" s="8"/>
      <c r="SX1325" s="8"/>
      <c r="SY1325" s="8"/>
      <c r="SZ1325" s="8"/>
      <c r="TA1325" s="8"/>
      <c r="TB1325" s="8"/>
      <c r="TC1325" s="8"/>
      <c r="TD1325" s="8"/>
      <c r="TE1325" s="8"/>
      <c r="TF1325" s="8"/>
      <c r="TG1325" s="8"/>
      <c r="TH1325" s="8"/>
      <c r="TI1325" s="8"/>
      <c r="TJ1325" s="8"/>
      <c r="TK1325" s="8"/>
      <c r="TL1325" s="8"/>
      <c r="TM1325" s="8"/>
      <c r="TN1325" s="8"/>
      <c r="TO1325" s="8"/>
      <c r="TP1325" s="8"/>
      <c r="TQ1325" s="8"/>
      <c r="TR1325" s="8"/>
      <c r="TS1325" s="8"/>
      <c r="TT1325" s="8"/>
      <c r="TU1325" s="8"/>
      <c r="TV1325" s="8"/>
      <c r="TW1325" s="8"/>
      <c r="TX1325" s="8"/>
      <c r="TY1325" s="8"/>
      <c r="TZ1325" s="8"/>
      <c r="UA1325" s="8"/>
      <c r="UB1325" s="8"/>
      <c r="UC1325" s="8"/>
      <c r="UD1325" s="8"/>
      <c r="UE1325" s="8"/>
      <c r="UF1325" s="8"/>
      <c r="UG1325" s="8"/>
      <c r="UH1325" s="8"/>
      <c r="UI1325" s="8"/>
      <c r="UJ1325" s="8"/>
      <c r="UK1325" s="8"/>
      <c r="UL1325" s="8"/>
      <c r="UM1325" s="8"/>
      <c r="UN1325" s="8"/>
      <c r="UO1325" s="8"/>
      <c r="UP1325" s="8"/>
      <c r="UQ1325" s="8"/>
      <c r="UR1325" s="8"/>
      <c r="US1325" s="8"/>
      <c r="UT1325" s="8"/>
      <c r="UU1325" s="8"/>
      <c r="UV1325" s="8"/>
      <c r="UW1325" s="8"/>
      <c r="UX1325" s="8"/>
      <c r="UY1325" s="8"/>
      <c r="UZ1325" s="8"/>
      <c r="VA1325" s="8"/>
      <c r="VB1325" s="8"/>
      <c r="VC1325" s="8"/>
      <c r="VD1325" s="8"/>
      <c r="VE1325" s="8"/>
      <c r="VF1325" s="8"/>
    </row>
    <row r="1326" spans="1:578" s="77" customFormat="1" ht="15">
      <c r="A1326" s="52"/>
      <c r="B1326" s="54"/>
      <c r="C1326" s="54"/>
      <c r="D1326" s="54"/>
      <c r="E1326" s="54"/>
      <c r="F1326" s="54"/>
      <c r="G1326" s="55"/>
      <c r="H1326" s="54"/>
      <c r="I1326" s="56"/>
      <c r="J1326" s="76"/>
      <c r="K1326" s="76"/>
      <c r="L1326" s="54"/>
      <c r="M1326" s="54"/>
      <c r="N1326" s="54"/>
      <c r="O1326" s="4"/>
      <c r="P1326" s="60"/>
      <c r="Q1326" s="54"/>
      <c r="R1326" s="54"/>
      <c r="S1326" s="57"/>
      <c r="T1326" s="57"/>
      <c r="U1326" s="57"/>
      <c r="V1326" s="57"/>
      <c r="W1326" s="57"/>
      <c r="X1326" s="57"/>
      <c r="Y1326" s="57"/>
      <c r="Z1326" s="57"/>
      <c r="AA1326" s="57"/>
      <c r="AB1326" s="62"/>
      <c r="AC1326" s="57"/>
      <c r="AD1326" s="57"/>
      <c r="AE1326" s="57"/>
      <c r="AF1326" s="57"/>
      <c r="AG1326" s="57"/>
      <c r="AH1326" s="57"/>
      <c r="AI1326" s="6"/>
      <c r="AJ1326" s="6"/>
      <c r="AK1326" s="6"/>
      <c r="AL1326" s="6"/>
      <c r="AM1326" s="6"/>
      <c r="AN1326" s="6"/>
      <c r="AO1326" s="6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  <c r="IW1326" s="8"/>
      <c r="IX1326" s="8"/>
      <c r="IY1326" s="8"/>
      <c r="IZ1326" s="8"/>
      <c r="JA1326" s="8"/>
      <c r="JB1326" s="8"/>
      <c r="JC1326" s="8"/>
      <c r="JD1326" s="8"/>
      <c r="JE1326" s="8"/>
      <c r="JF1326" s="8"/>
      <c r="JG1326" s="8"/>
      <c r="JH1326" s="8"/>
      <c r="JI1326" s="8"/>
      <c r="JJ1326" s="8"/>
      <c r="JK1326" s="8"/>
      <c r="JL1326" s="8"/>
      <c r="JM1326" s="8"/>
      <c r="JN1326" s="8"/>
      <c r="JO1326" s="8"/>
      <c r="JP1326" s="8"/>
      <c r="JQ1326" s="8"/>
      <c r="JR1326" s="8"/>
      <c r="JS1326" s="8"/>
      <c r="JT1326" s="8"/>
      <c r="JU1326" s="8"/>
      <c r="JV1326" s="8"/>
      <c r="JW1326" s="8"/>
      <c r="JX1326" s="8"/>
      <c r="JY1326" s="8"/>
      <c r="JZ1326" s="8"/>
      <c r="KA1326" s="8"/>
      <c r="KB1326" s="8"/>
      <c r="KC1326" s="8"/>
      <c r="KD1326" s="8"/>
      <c r="KE1326" s="8"/>
      <c r="KF1326" s="8"/>
      <c r="KG1326" s="8"/>
      <c r="KH1326" s="8"/>
      <c r="KI1326" s="8"/>
      <c r="KJ1326" s="8"/>
      <c r="KK1326" s="8"/>
      <c r="KL1326" s="8"/>
      <c r="KM1326" s="8"/>
      <c r="KN1326" s="8"/>
      <c r="KO1326" s="8"/>
      <c r="KP1326" s="8"/>
      <c r="KQ1326" s="8"/>
      <c r="KR1326" s="8"/>
      <c r="KS1326" s="8"/>
      <c r="KT1326" s="8"/>
      <c r="KU1326" s="8"/>
      <c r="KV1326" s="8"/>
      <c r="KW1326" s="8"/>
      <c r="KX1326" s="8"/>
      <c r="KY1326" s="8"/>
      <c r="KZ1326" s="8"/>
      <c r="LA1326" s="8"/>
      <c r="LB1326" s="8"/>
      <c r="LC1326" s="8"/>
      <c r="LD1326" s="8"/>
      <c r="LE1326" s="8"/>
      <c r="LF1326" s="8"/>
      <c r="LG1326" s="8"/>
      <c r="LH1326" s="8"/>
      <c r="LI1326" s="8"/>
      <c r="LJ1326" s="8"/>
      <c r="LK1326" s="8"/>
      <c r="LL1326" s="8"/>
      <c r="LM1326" s="8"/>
      <c r="LN1326" s="8"/>
      <c r="LO1326" s="8"/>
      <c r="LP1326" s="8"/>
      <c r="LQ1326" s="8"/>
      <c r="LR1326" s="8"/>
      <c r="LS1326" s="8"/>
      <c r="LT1326" s="8"/>
      <c r="LU1326" s="8"/>
      <c r="LV1326" s="8"/>
      <c r="LW1326" s="8"/>
      <c r="LX1326" s="8"/>
      <c r="LY1326" s="8"/>
      <c r="LZ1326" s="8"/>
      <c r="MA1326" s="8"/>
      <c r="MB1326" s="8"/>
      <c r="MC1326" s="8"/>
      <c r="MD1326" s="8"/>
      <c r="ME1326" s="8"/>
      <c r="MF1326" s="8"/>
      <c r="MG1326" s="8"/>
      <c r="MH1326" s="8"/>
      <c r="MI1326" s="8"/>
      <c r="MJ1326" s="8"/>
      <c r="MK1326" s="8"/>
      <c r="ML1326" s="8"/>
      <c r="MM1326" s="8"/>
      <c r="MN1326" s="8"/>
      <c r="MO1326" s="8"/>
      <c r="MP1326" s="8"/>
      <c r="MQ1326" s="8"/>
      <c r="MR1326" s="8"/>
      <c r="MS1326" s="8"/>
      <c r="MT1326" s="8"/>
      <c r="MU1326" s="8"/>
      <c r="MV1326" s="8"/>
      <c r="MW1326" s="8"/>
      <c r="MX1326" s="8"/>
      <c r="MY1326" s="8"/>
      <c r="MZ1326" s="8"/>
      <c r="NA1326" s="8"/>
      <c r="NB1326" s="8"/>
      <c r="NC1326" s="8"/>
      <c r="ND1326" s="8"/>
      <c r="NE1326" s="8"/>
      <c r="NF1326" s="8"/>
      <c r="NG1326" s="8"/>
      <c r="NH1326" s="8"/>
      <c r="NI1326" s="8"/>
      <c r="NJ1326" s="8"/>
      <c r="NK1326" s="8"/>
      <c r="NL1326" s="8"/>
      <c r="NM1326" s="8"/>
      <c r="NN1326" s="8"/>
      <c r="NO1326" s="8"/>
      <c r="NP1326" s="8"/>
      <c r="NQ1326" s="8"/>
      <c r="NR1326" s="8"/>
      <c r="NS1326" s="8"/>
      <c r="NT1326" s="8"/>
      <c r="NU1326" s="8"/>
      <c r="NV1326" s="8"/>
      <c r="NW1326" s="8"/>
      <c r="NX1326" s="8"/>
      <c r="NY1326" s="8"/>
      <c r="NZ1326" s="8"/>
      <c r="OA1326" s="8"/>
      <c r="OB1326" s="8"/>
      <c r="OC1326" s="8"/>
      <c r="OD1326" s="8"/>
      <c r="OE1326" s="8"/>
      <c r="OF1326" s="8"/>
      <c r="OG1326" s="8"/>
      <c r="OH1326" s="8"/>
      <c r="OI1326" s="8"/>
      <c r="OJ1326" s="8"/>
      <c r="OK1326" s="8"/>
      <c r="OL1326" s="8"/>
      <c r="OM1326" s="8"/>
      <c r="ON1326" s="8"/>
      <c r="OO1326" s="8"/>
      <c r="OP1326" s="8"/>
      <c r="OQ1326" s="8"/>
      <c r="OR1326" s="8"/>
      <c r="OS1326" s="8"/>
      <c r="OT1326" s="8"/>
      <c r="OU1326" s="8"/>
      <c r="OV1326" s="8"/>
      <c r="OW1326" s="8"/>
      <c r="OX1326" s="8"/>
      <c r="OY1326" s="8"/>
      <c r="OZ1326" s="8"/>
      <c r="PA1326" s="8"/>
      <c r="PB1326" s="8"/>
      <c r="PC1326" s="8"/>
      <c r="PD1326" s="8"/>
      <c r="PE1326" s="8"/>
      <c r="PF1326" s="8"/>
      <c r="PG1326" s="8"/>
      <c r="PH1326" s="8"/>
      <c r="PI1326" s="8"/>
      <c r="PJ1326" s="8"/>
      <c r="PK1326" s="8"/>
      <c r="PL1326" s="8"/>
      <c r="PM1326" s="8"/>
      <c r="PN1326" s="8"/>
      <c r="PO1326" s="8"/>
      <c r="PP1326" s="8"/>
      <c r="PQ1326" s="8"/>
      <c r="PR1326" s="8"/>
      <c r="PS1326" s="8"/>
      <c r="PT1326" s="8"/>
      <c r="PU1326" s="8"/>
      <c r="PV1326" s="8"/>
      <c r="PW1326" s="8"/>
      <c r="PX1326" s="8"/>
      <c r="PY1326" s="8"/>
      <c r="PZ1326" s="8"/>
      <c r="QA1326" s="8"/>
      <c r="QB1326" s="8"/>
      <c r="QC1326" s="8"/>
      <c r="QD1326" s="8"/>
      <c r="QE1326" s="8"/>
      <c r="QF1326" s="8"/>
      <c r="QG1326" s="8"/>
      <c r="QH1326" s="8"/>
      <c r="QI1326" s="8"/>
      <c r="QJ1326" s="8"/>
      <c r="QK1326" s="8"/>
      <c r="QL1326" s="8"/>
      <c r="QM1326" s="8"/>
      <c r="QN1326" s="8"/>
      <c r="QO1326" s="8"/>
      <c r="QP1326" s="8"/>
      <c r="QQ1326" s="8"/>
      <c r="QR1326" s="8"/>
      <c r="QS1326" s="8"/>
      <c r="QT1326" s="8"/>
      <c r="QU1326" s="8"/>
      <c r="QV1326" s="8"/>
      <c r="QW1326" s="8"/>
      <c r="QX1326" s="8"/>
      <c r="QY1326" s="8"/>
      <c r="QZ1326" s="8"/>
      <c r="RA1326" s="8"/>
      <c r="RB1326" s="8"/>
      <c r="RC1326" s="8"/>
      <c r="RD1326" s="8"/>
      <c r="RE1326" s="8"/>
      <c r="RF1326" s="8"/>
      <c r="RG1326" s="8"/>
      <c r="RH1326" s="8"/>
      <c r="RI1326" s="8"/>
      <c r="RJ1326" s="8"/>
      <c r="RK1326" s="8"/>
      <c r="RL1326" s="8"/>
      <c r="RM1326" s="8"/>
      <c r="RN1326" s="8"/>
      <c r="RO1326" s="8"/>
      <c r="RP1326" s="8"/>
      <c r="RQ1326" s="8"/>
      <c r="RR1326" s="8"/>
      <c r="RS1326" s="8"/>
      <c r="RT1326" s="8"/>
      <c r="RU1326" s="8"/>
      <c r="RV1326" s="8"/>
      <c r="RW1326" s="8"/>
      <c r="RX1326" s="8"/>
      <c r="RY1326" s="8"/>
      <c r="RZ1326" s="8"/>
      <c r="SA1326" s="8"/>
      <c r="SB1326" s="8"/>
      <c r="SC1326" s="8"/>
      <c r="SD1326" s="8"/>
      <c r="SE1326" s="8"/>
      <c r="SF1326" s="8"/>
      <c r="SG1326" s="8"/>
      <c r="SH1326" s="8"/>
      <c r="SI1326" s="8"/>
      <c r="SJ1326" s="8"/>
      <c r="SK1326" s="8"/>
      <c r="SL1326" s="8"/>
      <c r="SM1326" s="8"/>
      <c r="SN1326" s="8"/>
      <c r="SO1326" s="8"/>
      <c r="SP1326" s="8"/>
      <c r="SQ1326" s="8"/>
      <c r="SR1326" s="8"/>
      <c r="SS1326" s="8"/>
      <c r="ST1326" s="8"/>
      <c r="SU1326" s="8"/>
      <c r="SV1326" s="8"/>
      <c r="SW1326" s="8"/>
      <c r="SX1326" s="8"/>
      <c r="SY1326" s="8"/>
      <c r="SZ1326" s="8"/>
      <c r="TA1326" s="8"/>
      <c r="TB1326" s="8"/>
      <c r="TC1326" s="8"/>
      <c r="TD1326" s="8"/>
      <c r="TE1326" s="8"/>
      <c r="TF1326" s="8"/>
      <c r="TG1326" s="8"/>
      <c r="TH1326" s="8"/>
      <c r="TI1326" s="8"/>
      <c r="TJ1326" s="8"/>
      <c r="TK1326" s="8"/>
      <c r="TL1326" s="8"/>
      <c r="TM1326" s="8"/>
      <c r="TN1326" s="8"/>
      <c r="TO1326" s="8"/>
      <c r="TP1326" s="8"/>
      <c r="TQ1326" s="8"/>
      <c r="TR1326" s="8"/>
      <c r="TS1326" s="8"/>
      <c r="TT1326" s="8"/>
      <c r="TU1326" s="8"/>
      <c r="TV1326" s="8"/>
      <c r="TW1326" s="8"/>
      <c r="TX1326" s="8"/>
      <c r="TY1326" s="8"/>
      <c r="TZ1326" s="8"/>
      <c r="UA1326" s="8"/>
      <c r="UB1326" s="8"/>
      <c r="UC1326" s="8"/>
      <c r="UD1326" s="8"/>
      <c r="UE1326" s="8"/>
      <c r="UF1326" s="8"/>
      <c r="UG1326" s="8"/>
      <c r="UH1326" s="8"/>
      <c r="UI1326" s="8"/>
      <c r="UJ1326" s="8"/>
      <c r="UK1326" s="8"/>
      <c r="UL1326" s="8"/>
      <c r="UM1326" s="8"/>
      <c r="UN1326" s="8"/>
      <c r="UO1326" s="8"/>
      <c r="UP1326" s="8"/>
      <c r="UQ1326" s="8"/>
      <c r="UR1326" s="8"/>
      <c r="US1326" s="8"/>
      <c r="UT1326" s="8"/>
      <c r="UU1326" s="8"/>
      <c r="UV1326" s="8"/>
      <c r="UW1326" s="8"/>
      <c r="UX1326" s="8"/>
      <c r="UY1326" s="8"/>
      <c r="UZ1326" s="8"/>
      <c r="VA1326" s="8"/>
      <c r="VB1326" s="8"/>
      <c r="VC1326" s="8"/>
      <c r="VD1326" s="8"/>
      <c r="VE1326" s="8"/>
      <c r="VF1326" s="8"/>
    </row>
    <row r="1327" spans="1:578" s="77" customFormat="1" ht="15">
      <c r="A1327" s="52"/>
      <c r="B1327" s="54"/>
      <c r="C1327" s="54"/>
      <c r="D1327" s="54"/>
      <c r="E1327" s="54"/>
      <c r="F1327" s="54"/>
      <c r="G1327" s="55"/>
      <c r="H1327" s="54"/>
      <c r="I1327" s="56"/>
      <c r="J1327" s="76"/>
      <c r="K1327" s="76"/>
      <c r="L1327" s="54"/>
      <c r="M1327" s="54"/>
      <c r="N1327" s="54"/>
      <c r="O1327" s="4"/>
      <c r="P1327" s="60"/>
      <c r="Q1327" s="54"/>
      <c r="R1327" s="54"/>
      <c r="S1327" s="57"/>
      <c r="T1327" s="57"/>
      <c r="U1327" s="57"/>
      <c r="V1327" s="57"/>
      <c r="W1327" s="57"/>
      <c r="X1327" s="57"/>
      <c r="Y1327" s="57"/>
      <c r="Z1327" s="57"/>
      <c r="AA1327" s="57"/>
      <c r="AB1327" s="62"/>
      <c r="AC1327" s="57"/>
      <c r="AD1327" s="57"/>
      <c r="AE1327" s="57"/>
      <c r="AF1327" s="57"/>
      <c r="AG1327" s="57"/>
      <c r="AH1327" s="57"/>
      <c r="AI1327" s="6"/>
      <c r="AJ1327" s="6"/>
      <c r="AK1327" s="6"/>
      <c r="AL1327" s="6"/>
      <c r="AM1327" s="6"/>
      <c r="AN1327" s="6"/>
      <c r="AO1327" s="6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  <c r="IW1327" s="8"/>
      <c r="IX1327" s="8"/>
      <c r="IY1327" s="8"/>
      <c r="IZ1327" s="8"/>
      <c r="JA1327" s="8"/>
      <c r="JB1327" s="8"/>
      <c r="JC1327" s="8"/>
      <c r="JD1327" s="8"/>
      <c r="JE1327" s="8"/>
      <c r="JF1327" s="8"/>
      <c r="JG1327" s="8"/>
      <c r="JH1327" s="8"/>
      <c r="JI1327" s="8"/>
      <c r="JJ1327" s="8"/>
      <c r="JK1327" s="8"/>
      <c r="JL1327" s="8"/>
      <c r="JM1327" s="8"/>
      <c r="JN1327" s="8"/>
      <c r="JO1327" s="8"/>
      <c r="JP1327" s="8"/>
      <c r="JQ1327" s="8"/>
      <c r="JR1327" s="8"/>
      <c r="JS1327" s="8"/>
      <c r="JT1327" s="8"/>
      <c r="JU1327" s="8"/>
      <c r="JV1327" s="8"/>
      <c r="JW1327" s="8"/>
      <c r="JX1327" s="8"/>
      <c r="JY1327" s="8"/>
      <c r="JZ1327" s="8"/>
      <c r="KA1327" s="8"/>
      <c r="KB1327" s="8"/>
      <c r="KC1327" s="8"/>
      <c r="KD1327" s="8"/>
      <c r="KE1327" s="8"/>
      <c r="KF1327" s="8"/>
      <c r="KG1327" s="8"/>
      <c r="KH1327" s="8"/>
      <c r="KI1327" s="8"/>
      <c r="KJ1327" s="8"/>
      <c r="KK1327" s="8"/>
      <c r="KL1327" s="8"/>
      <c r="KM1327" s="8"/>
      <c r="KN1327" s="8"/>
      <c r="KO1327" s="8"/>
      <c r="KP1327" s="8"/>
      <c r="KQ1327" s="8"/>
      <c r="KR1327" s="8"/>
      <c r="KS1327" s="8"/>
      <c r="KT1327" s="8"/>
      <c r="KU1327" s="8"/>
      <c r="KV1327" s="8"/>
      <c r="KW1327" s="8"/>
      <c r="KX1327" s="8"/>
      <c r="KY1327" s="8"/>
      <c r="KZ1327" s="8"/>
      <c r="LA1327" s="8"/>
      <c r="LB1327" s="8"/>
      <c r="LC1327" s="8"/>
      <c r="LD1327" s="8"/>
      <c r="LE1327" s="8"/>
      <c r="LF1327" s="8"/>
      <c r="LG1327" s="8"/>
      <c r="LH1327" s="8"/>
      <c r="LI1327" s="8"/>
      <c r="LJ1327" s="8"/>
      <c r="LK1327" s="8"/>
      <c r="LL1327" s="8"/>
      <c r="LM1327" s="8"/>
      <c r="LN1327" s="8"/>
      <c r="LO1327" s="8"/>
      <c r="LP1327" s="8"/>
      <c r="LQ1327" s="8"/>
      <c r="LR1327" s="8"/>
      <c r="LS1327" s="8"/>
      <c r="LT1327" s="8"/>
      <c r="LU1327" s="8"/>
      <c r="LV1327" s="8"/>
      <c r="LW1327" s="8"/>
      <c r="LX1327" s="8"/>
      <c r="LY1327" s="8"/>
      <c r="LZ1327" s="8"/>
      <c r="MA1327" s="8"/>
      <c r="MB1327" s="8"/>
      <c r="MC1327" s="8"/>
      <c r="MD1327" s="8"/>
      <c r="ME1327" s="8"/>
      <c r="MF1327" s="8"/>
      <c r="MG1327" s="8"/>
      <c r="MH1327" s="8"/>
      <c r="MI1327" s="8"/>
      <c r="MJ1327" s="8"/>
      <c r="MK1327" s="8"/>
      <c r="ML1327" s="8"/>
      <c r="MM1327" s="8"/>
      <c r="MN1327" s="8"/>
      <c r="MO1327" s="8"/>
      <c r="MP1327" s="8"/>
      <c r="MQ1327" s="8"/>
      <c r="MR1327" s="8"/>
      <c r="MS1327" s="8"/>
      <c r="MT1327" s="8"/>
      <c r="MU1327" s="8"/>
      <c r="MV1327" s="8"/>
      <c r="MW1327" s="8"/>
      <c r="MX1327" s="8"/>
      <c r="MY1327" s="8"/>
      <c r="MZ1327" s="8"/>
      <c r="NA1327" s="8"/>
      <c r="NB1327" s="8"/>
      <c r="NC1327" s="8"/>
      <c r="ND1327" s="8"/>
      <c r="NE1327" s="8"/>
      <c r="NF1327" s="8"/>
      <c r="NG1327" s="8"/>
      <c r="NH1327" s="8"/>
      <c r="NI1327" s="8"/>
      <c r="NJ1327" s="8"/>
      <c r="NK1327" s="8"/>
      <c r="NL1327" s="8"/>
      <c r="NM1327" s="8"/>
      <c r="NN1327" s="8"/>
      <c r="NO1327" s="8"/>
      <c r="NP1327" s="8"/>
      <c r="NQ1327" s="8"/>
      <c r="NR1327" s="8"/>
      <c r="NS1327" s="8"/>
      <c r="NT1327" s="8"/>
      <c r="NU1327" s="8"/>
      <c r="NV1327" s="8"/>
      <c r="NW1327" s="8"/>
      <c r="NX1327" s="8"/>
      <c r="NY1327" s="8"/>
      <c r="NZ1327" s="8"/>
      <c r="OA1327" s="8"/>
      <c r="OB1327" s="8"/>
      <c r="OC1327" s="8"/>
      <c r="OD1327" s="8"/>
      <c r="OE1327" s="8"/>
      <c r="OF1327" s="8"/>
      <c r="OG1327" s="8"/>
      <c r="OH1327" s="8"/>
      <c r="OI1327" s="8"/>
      <c r="OJ1327" s="8"/>
      <c r="OK1327" s="8"/>
      <c r="OL1327" s="8"/>
      <c r="OM1327" s="8"/>
      <c r="ON1327" s="8"/>
      <c r="OO1327" s="8"/>
      <c r="OP1327" s="8"/>
      <c r="OQ1327" s="8"/>
      <c r="OR1327" s="8"/>
      <c r="OS1327" s="8"/>
      <c r="OT1327" s="8"/>
      <c r="OU1327" s="8"/>
      <c r="OV1327" s="8"/>
      <c r="OW1327" s="8"/>
      <c r="OX1327" s="8"/>
      <c r="OY1327" s="8"/>
      <c r="OZ1327" s="8"/>
      <c r="PA1327" s="8"/>
      <c r="PB1327" s="8"/>
      <c r="PC1327" s="8"/>
      <c r="PD1327" s="8"/>
      <c r="PE1327" s="8"/>
      <c r="PF1327" s="8"/>
      <c r="PG1327" s="8"/>
      <c r="PH1327" s="8"/>
      <c r="PI1327" s="8"/>
      <c r="PJ1327" s="8"/>
      <c r="PK1327" s="8"/>
      <c r="PL1327" s="8"/>
      <c r="PM1327" s="8"/>
      <c r="PN1327" s="8"/>
      <c r="PO1327" s="8"/>
      <c r="PP1327" s="8"/>
      <c r="PQ1327" s="8"/>
      <c r="PR1327" s="8"/>
      <c r="PS1327" s="8"/>
      <c r="PT1327" s="8"/>
      <c r="PU1327" s="8"/>
      <c r="PV1327" s="8"/>
      <c r="PW1327" s="8"/>
      <c r="PX1327" s="8"/>
      <c r="PY1327" s="8"/>
      <c r="PZ1327" s="8"/>
      <c r="QA1327" s="8"/>
      <c r="QB1327" s="8"/>
      <c r="QC1327" s="8"/>
      <c r="QD1327" s="8"/>
      <c r="QE1327" s="8"/>
      <c r="QF1327" s="8"/>
      <c r="QG1327" s="8"/>
      <c r="QH1327" s="8"/>
      <c r="QI1327" s="8"/>
      <c r="QJ1327" s="8"/>
      <c r="QK1327" s="8"/>
      <c r="QL1327" s="8"/>
      <c r="QM1327" s="8"/>
      <c r="QN1327" s="8"/>
      <c r="QO1327" s="8"/>
      <c r="QP1327" s="8"/>
      <c r="QQ1327" s="8"/>
      <c r="QR1327" s="8"/>
      <c r="QS1327" s="8"/>
      <c r="QT1327" s="8"/>
      <c r="QU1327" s="8"/>
      <c r="QV1327" s="8"/>
      <c r="QW1327" s="8"/>
      <c r="QX1327" s="8"/>
      <c r="QY1327" s="8"/>
      <c r="QZ1327" s="8"/>
      <c r="RA1327" s="8"/>
      <c r="RB1327" s="8"/>
      <c r="RC1327" s="8"/>
      <c r="RD1327" s="8"/>
      <c r="RE1327" s="8"/>
      <c r="RF1327" s="8"/>
      <c r="RG1327" s="8"/>
      <c r="RH1327" s="8"/>
      <c r="RI1327" s="8"/>
      <c r="RJ1327" s="8"/>
      <c r="RK1327" s="8"/>
      <c r="RL1327" s="8"/>
      <c r="RM1327" s="8"/>
      <c r="RN1327" s="8"/>
      <c r="RO1327" s="8"/>
      <c r="RP1327" s="8"/>
      <c r="RQ1327" s="8"/>
      <c r="RR1327" s="8"/>
      <c r="RS1327" s="8"/>
      <c r="RT1327" s="8"/>
      <c r="RU1327" s="8"/>
      <c r="RV1327" s="8"/>
      <c r="RW1327" s="8"/>
      <c r="RX1327" s="8"/>
      <c r="RY1327" s="8"/>
      <c r="RZ1327" s="8"/>
      <c r="SA1327" s="8"/>
      <c r="SB1327" s="8"/>
      <c r="SC1327" s="8"/>
      <c r="SD1327" s="8"/>
      <c r="SE1327" s="8"/>
      <c r="SF1327" s="8"/>
      <c r="SG1327" s="8"/>
      <c r="SH1327" s="8"/>
      <c r="SI1327" s="8"/>
      <c r="SJ1327" s="8"/>
      <c r="SK1327" s="8"/>
      <c r="SL1327" s="8"/>
      <c r="SM1327" s="8"/>
      <c r="SN1327" s="8"/>
      <c r="SO1327" s="8"/>
      <c r="SP1327" s="8"/>
      <c r="SQ1327" s="8"/>
      <c r="SR1327" s="8"/>
      <c r="SS1327" s="8"/>
      <c r="ST1327" s="8"/>
      <c r="SU1327" s="8"/>
      <c r="SV1327" s="8"/>
      <c r="SW1327" s="8"/>
      <c r="SX1327" s="8"/>
      <c r="SY1327" s="8"/>
      <c r="SZ1327" s="8"/>
      <c r="TA1327" s="8"/>
      <c r="TB1327" s="8"/>
      <c r="TC1327" s="8"/>
      <c r="TD1327" s="8"/>
      <c r="TE1327" s="8"/>
      <c r="TF1327" s="8"/>
      <c r="TG1327" s="8"/>
      <c r="TH1327" s="8"/>
      <c r="TI1327" s="8"/>
      <c r="TJ1327" s="8"/>
      <c r="TK1327" s="8"/>
      <c r="TL1327" s="8"/>
      <c r="TM1327" s="8"/>
      <c r="TN1327" s="8"/>
      <c r="TO1327" s="8"/>
      <c r="TP1327" s="8"/>
      <c r="TQ1327" s="8"/>
      <c r="TR1327" s="8"/>
      <c r="TS1327" s="8"/>
      <c r="TT1327" s="8"/>
      <c r="TU1327" s="8"/>
      <c r="TV1327" s="8"/>
      <c r="TW1327" s="8"/>
      <c r="TX1327" s="8"/>
      <c r="TY1327" s="8"/>
      <c r="TZ1327" s="8"/>
      <c r="UA1327" s="8"/>
      <c r="UB1327" s="8"/>
      <c r="UC1327" s="8"/>
      <c r="UD1327" s="8"/>
      <c r="UE1327" s="8"/>
      <c r="UF1327" s="8"/>
      <c r="UG1327" s="8"/>
      <c r="UH1327" s="8"/>
      <c r="UI1327" s="8"/>
      <c r="UJ1327" s="8"/>
      <c r="UK1327" s="8"/>
      <c r="UL1327" s="8"/>
      <c r="UM1327" s="8"/>
      <c r="UN1327" s="8"/>
      <c r="UO1327" s="8"/>
      <c r="UP1327" s="8"/>
      <c r="UQ1327" s="8"/>
      <c r="UR1327" s="8"/>
      <c r="US1327" s="8"/>
      <c r="UT1327" s="8"/>
      <c r="UU1327" s="8"/>
      <c r="UV1327" s="8"/>
      <c r="UW1327" s="8"/>
      <c r="UX1327" s="8"/>
      <c r="UY1327" s="8"/>
      <c r="UZ1327" s="8"/>
      <c r="VA1327" s="8"/>
      <c r="VB1327" s="8"/>
      <c r="VC1327" s="8"/>
      <c r="VD1327" s="8"/>
      <c r="VE1327" s="8"/>
      <c r="VF1327" s="8"/>
    </row>
    <row r="1328" spans="1:578" s="77" customFormat="1" ht="15">
      <c r="A1328" s="52"/>
      <c r="B1328" s="54"/>
      <c r="C1328" s="54"/>
      <c r="D1328" s="54"/>
      <c r="E1328" s="54"/>
      <c r="F1328" s="54"/>
      <c r="G1328" s="55"/>
      <c r="H1328" s="54"/>
      <c r="I1328" s="56"/>
      <c r="J1328" s="76"/>
      <c r="K1328" s="76"/>
      <c r="L1328" s="54"/>
      <c r="M1328" s="54"/>
      <c r="N1328" s="54"/>
      <c r="O1328" s="4"/>
      <c r="P1328" s="60"/>
      <c r="Q1328" s="54"/>
      <c r="R1328" s="54"/>
      <c r="S1328" s="57"/>
      <c r="T1328" s="57"/>
      <c r="U1328" s="57"/>
      <c r="V1328" s="57"/>
      <c r="W1328" s="57"/>
      <c r="X1328" s="57"/>
      <c r="Y1328" s="57"/>
      <c r="Z1328" s="57"/>
      <c r="AA1328" s="57"/>
      <c r="AB1328" s="62"/>
      <c r="AC1328" s="57"/>
      <c r="AD1328" s="57"/>
      <c r="AE1328" s="57"/>
      <c r="AF1328" s="57"/>
      <c r="AG1328" s="57"/>
      <c r="AH1328" s="57"/>
      <c r="AI1328" s="6"/>
      <c r="AJ1328" s="6"/>
      <c r="AK1328" s="6"/>
      <c r="AL1328" s="6"/>
      <c r="AM1328" s="6"/>
      <c r="AN1328" s="6"/>
      <c r="AO1328" s="6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  <c r="IW1328" s="8"/>
      <c r="IX1328" s="8"/>
      <c r="IY1328" s="8"/>
      <c r="IZ1328" s="8"/>
      <c r="JA1328" s="8"/>
      <c r="JB1328" s="8"/>
      <c r="JC1328" s="8"/>
      <c r="JD1328" s="8"/>
      <c r="JE1328" s="8"/>
      <c r="JF1328" s="8"/>
      <c r="JG1328" s="8"/>
      <c r="JH1328" s="8"/>
      <c r="JI1328" s="8"/>
      <c r="JJ1328" s="8"/>
      <c r="JK1328" s="8"/>
      <c r="JL1328" s="8"/>
      <c r="JM1328" s="8"/>
      <c r="JN1328" s="8"/>
      <c r="JO1328" s="8"/>
      <c r="JP1328" s="8"/>
      <c r="JQ1328" s="8"/>
      <c r="JR1328" s="8"/>
      <c r="JS1328" s="8"/>
      <c r="JT1328" s="8"/>
      <c r="JU1328" s="8"/>
      <c r="JV1328" s="8"/>
      <c r="JW1328" s="8"/>
      <c r="JX1328" s="8"/>
      <c r="JY1328" s="8"/>
      <c r="JZ1328" s="8"/>
      <c r="KA1328" s="8"/>
      <c r="KB1328" s="8"/>
      <c r="KC1328" s="8"/>
      <c r="KD1328" s="8"/>
      <c r="KE1328" s="8"/>
      <c r="KF1328" s="8"/>
      <c r="KG1328" s="8"/>
      <c r="KH1328" s="8"/>
      <c r="KI1328" s="8"/>
      <c r="KJ1328" s="8"/>
      <c r="KK1328" s="8"/>
      <c r="KL1328" s="8"/>
      <c r="KM1328" s="8"/>
      <c r="KN1328" s="8"/>
      <c r="KO1328" s="8"/>
      <c r="KP1328" s="8"/>
      <c r="KQ1328" s="8"/>
      <c r="KR1328" s="8"/>
      <c r="KS1328" s="8"/>
      <c r="KT1328" s="8"/>
      <c r="KU1328" s="8"/>
      <c r="KV1328" s="8"/>
      <c r="KW1328" s="8"/>
      <c r="KX1328" s="8"/>
      <c r="KY1328" s="8"/>
      <c r="KZ1328" s="8"/>
      <c r="LA1328" s="8"/>
      <c r="LB1328" s="8"/>
      <c r="LC1328" s="8"/>
      <c r="LD1328" s="8"/>
      <c r="LE1328" s="8"/>
      <c r="LF1328" s="8"/>
      <c r="LG1328" s="8"/>
      <c r="LH1328" s="8"/>
      <c r="LI1328" s="8"/>
      <c r="LJ1328" s="8"/>
      <c r="LK1328" s="8"/>
      <c r="LL1328" s="8"/>
      <c r="LM1328" s="8"/>
      <c r="LN1328" s="8"/>
      <c r="LO1328" s="8"/>
      <c r="LP1328" s="8"/>
      <c r="LQ1328" s="8"/>
      <c r="LR1328" s="8"/>
      <c r="LS1328" s="8"/>
      <c r="LT1328" s="8"/>
      <c r="LU1328" s="8"/>
      <c r="LV1328" s="8"/>
      <c r="LW1328" s="8"/>
      <c r="LX1328" s="8"/>
      <c r="LY1328" s="8"/>
      <c r="LZ1328" s="8"/>
      <c r="MA1328" s="8"/>
      <c r="MB1328" s="8"/>
      <c r="MC1328" s="8"/>
      <c r="MD1328" s="8"/>
      <c r="ME1328" s="8"/>
      <c r="MF1328" s="8"/>
      <c r="MG1328" s="8"/>
      <c r="MH1328" s="8"/>
      <c r="MI1328" s="8"/>
      <c r="MJ1328" s="8"/>
      <c r="MK1328" s="8"/>
      <c r="ML1328" s="8"/>
      <c r="MM1328" s="8"/>
      <c r="MN1328" s="8"/>
      <c r="MO1328" s="8"/>
      <c r="MP1328" s="8"/>
      <c r="MQ1328" s="8"/>
      <c r="MR1328" s="8"/>
      <c r="MS1328" s="8"/>
      <c r="MT1328" s="8"/>
      <c r="MU1328" s="8"/>
      <c r="MV1328" s="8"/>
      <c r="MW1328" s="8"/>
      <c r="MX1328" s="8"/>
      <c r="MY1328" s="8"/>
      <c r="MZ1328" s="8"/>
      <c r="NA1328" s="8"/>
      <c r="NB1328" s="8"/>
      <c r="NC1328" s="8"/>
      <c r="ND1328" s="8"/>
      <c r="NE1328" s="8"/>
      <c r="NF1328" s="8"/>
      <c r="NG1328" s="8"/>
      <c r="NH1328" s="8"/>
      <c r="NI1328" s="8"/>
      <c r="NJ1328" s="8"/>
      <c r="NK1328" s="8"/>
      <c r="NL1328" s="8"/>
      <c r="NM1328" s="8"/>
      <c r="NN1328" s="8"/>
      <c r="NO1328" s="8"/>
      <c r="NP1328" s="8"/>
      <c r="NQ1328" s="8"/>
      <c r="NR1328" s="8"/>
      <c r="NS1328" s="8"/>
      <c r="NT1328" s="8"/>
      <c r="NU1328" s="8"/>
      <c r="NV1328" s="8"/>
      <c r="NW1328" s="8"/>
      <c r="NX1328" s="8"/>
      <c r="NY1328" s="8"/>
      <c r="NZ1328" s="8"/>
      <c r="OA1328" s="8"/>
      <c r="OB1328" s="8"/>
      <c r="OC1328" s="8"/>
      <c r="OD1328" s="8"/>
      <c r="OE1328" s="8"/>
      <c r="OF1328" s="8"/>
      <c r="OG1328" s="8"/>
      <c r="OH1328" s="8"/>
      <c r="OI1328" s="8"/>
      <c r="OJ1328" s="8"/>
      <c r="OK1328" s="8"/>
      <c r="OL1328" s="8"/>
      <c r="OM1328" s="8"/>
      <c r="ON1328" s="8"/>
      <c r="OO1328" s="8"/>
      <c r="OP1328" s="8"/>
      <c r="OQ1328" s="8"/>
      <c r="OR1328" s="8"/>
      <c r="OS1328" s="8"/>
      <c r="OT1328" s="8"/>
      <c r="OU1328" s="8"/>
      <c r="OV1328" s="8"/>
      <c r="OW1328" s="8"/>
      <c r="OX1328" s="8"/>
      <c r="OY1328" s="8"/>
      <c r="OZ1328" s="8"/>
      <c r="PA1328" s="8"/>
      <c r="PB1328" s="8"/>
      <c r="PC1328" s="8"/>
      <c r="PD1328" s="8"/>
      <c r="PE1328" s="8"/>
      <c r="PF1328" s="8"/>
      <c r="PG1328" s="8"/>
      <c r="PH1328" s="8"/>
      <c r="PI1328" s="8"/>
      <c r="PJ1328" s="8"/>
      <c r="PK1328" s="8"/>
      <c r="PL1328" s="8"/>
      <c r="PM1328" s="8"/>
      <c r="PN1328" s="8"/>
      <c r="PO1328" s="8"/>
      <c r="PP1328" s="8"/>
      <c r="PQ1328" s="8"/>
      <c r="PR1328" s="8"/>
      <c r="PS1328" s="8"/>
      <c r="PT1328" s="8"/>
      <c r="PU1328" s="8"/>
      <c r="PV1328" s="8"/>
      <c r="PW1328" s="8"/>
      <c r="PX1328" s="8"/>
      <c r="PY1328" s="8"/>
      <c r="PZ1328" s="8"/>
      <c r="QA1328" s="8"/>
      <c r="QB1328" s="8"/>
      <c r="QC1328" s="8"/>
      <c r="QD1328" s="8"/>
      <c r="QE1328" s="8"/>
      <c r="QF1328" s="8"/>
      <c r="QG1328" s="8"/>
      <c r="QH1328" s="8"/>
      <c r="QI1328" s="8"/>
      <c r="QJ1328" s="8"/>
      <c r="QK1328" s="8"/>
      <c r="QL1328" s="8"/>
      <c r="QM1328" s="8"/>
      <c r="QN1328" s="8"/>
      <c r="QO1328" s="8"/>
      <c r="QP1328" s="8"/>
      <c r="QQ1328" s="8"/>
      <c r="QR1328" s="8"/>
      <c r="QS1328" s="8"/>
      <c r="QT1328" s="8"/>
      <c r="QU1328" s="8"/>
      <c r="QV1328" s="8"/>
      <c r="QW1328" s="8"/>
      <c r="QX1328" s="8"/>
      <c r="QY1328" s="8"/>
      <c r="QZ1328" s="8"/>
      <c r="RA1328" s="8"/>
      <c r="RB1328" s="8"/>
      <c r="RC1328" s="8"/>
      <c r="RD1328" s="8"/>
      <c r="RE1328" s="8"/>
      <c r="RF1328" s="8"/>
      <c r="RG1328" s="8"/>
      <c r="RH1328" s="8"/>
      <c r="RI1328" s="8"/>
      <c r="RJ1328" s="8"/>
      <c r="RK1328" s="8"/>
      <c r="RL1328" s="8"/>
      <c r="RM1328" s="8"/>
      <c r="RN1328" s="8"/>
      <c r="RO1328" s="8"/>
      <c r="RP1328" s="8"/>
      <c r="RQ1328" s="8"/>
      <c r="RR1328" s="8"/>
      <c r="RS1328" s="8"/>
      <c r="RT1328" s="8"/>
      <c r="RU1328" s="8"/>
      <c r="RV1328" s="8"/>
      <c r="RW1328" s="8"/>
      <c r="RX1328" s="8"/>
      <c r="RY1328" s="8"/>
      <c r="RZ1328" s="8"/>
      <c r="SA1328" s="8"/>
      <c r="SB1328" s="8"/>
      <c r="SC1328" s="8"/>
      <c r="SD1328" s="8"/>
      <c r="SE1328" s="8"/>
      <c r="SF1328" s="8"/>
      <c r="SG1328" s="8"/>
      <c r="SH1328" s="8"/>
      <c r="SI1328" s="8"/>
      <c r="SJ1328" s="8"/>
      <c r="SK1328" s="8"/>
      <c r="SL1328" s="8"/>
      <c r="SM1328" s="8"/>
      <c r="SN1328" s="8"/>
      <c r="SO1328" s="8"/>
      <c r="SP1328" s="8"/>
      <c r="SQ1328" s="8"/>
      <c r="SR1328" s="8"/>
      <c r="SS1328" s="8"/>
      <c r="ST1328" s="8"/>
      <c r="SU1328" s="8"/>
      <c r="SV1328" s="8"/>
      <c r="SW1328" s="8"/>
      <c r="SX1328" s="8"/>
      <c r="SY1328" s="8"/>
      <c r="SZ1328" s="8"/>
      <c r="TA1328" s="8"/>
      <c r="TB1328" s="8"/>
      <c r="TC1328" s="8"/>
      <c r="TD1328" s="8"/>
      <c r="TE1328" s="8"/>
      <c r="TF1328" s="8"/>
      <c r="TG1328" s="8"/>
      <c r="TH1328" s="8"/>
      <c r="TI1328" s="8"/>
      <c r="TJ1328" s="8"/>
      <c r="TK1328" s="8"/>
      <c r="TL1328" s="8"/>
      <c r="TM1328" s="8"/>
      <c r="TN1328" s="8"/>
      <c r="TO1328" s="8"/>
      <c r="TP1328" s="8"/>
      <c r="TQ1328" s="8"/>
      <c r="TR1328" s="8"/>
      <c r="TS1328" s="8"/>
      <c r="TT1328" s="8"/>
      <c r="TU1328" s="8"/>
      <c r="TV1328" s="8"/>
      <c r="TW1328" s="8"/>
      <c r="TX1328" s="8"/>
      <c r="TY1328" s="8"/>
      <c r="TZ1328" s="8"/>
      <c r="UA1328" s="8"/>
      <c r="UB1328" s="8"/>
      <c r="UC1328" s="8"/>
      <c r="UD1328" s="8"/>
      <c r="UE1328" s="8"/>
      <c r="UF1328" s="8"/>
      <c r="UG1328" s="8"/>
      <c r="UH1328" s="8"/>
      <c r="UI1328" s="8"/>
      <c r="UJ1328" s="8"/>
      <c r="UK1328" s="8"/>
      <c r="UL1328" s="8"/>
      <c r="UM1328" s="8"/>
      <c r="UN1328" s="8"/>
      <c r="UO1328" s="8"/>
      <c r="UP1328" s="8"/>
      <c r="UQ1328" s="8"/>
      <c r="UR1328" s="8"/>
      <c r="US1328" s="8"/>
      <c r="UT1328" s="8"/>
      <c r="UU1328" s="8"/>
      <c r="UV1328" s="8"/>
      <c r="UW1328" s="8"/>
      <c r="UX1328" s="8"/>
      <c r="UY1328" s="8"/>
      <c r="UZ1328" s="8"/>
      <c r="VA1328" s="8"/>
      <c r="VB1328" s="8"/>
      <c r="VC1328" s="8"/>
      <c r="VD1328" s="8"/>
      <c r="VE1328" s="8"/>
      <c r="VF1328" s="8"/>
    </row>
    <row r="1329" spans="1:578" s="77" customFormat="1" ht="15">
      <c r="A1329" s="52"/>
      <c r="B1329" s="54"/>
      <c r="C1329" s="54"/>
      <c r="D1329" s="54"/>
      <c r="E1329" s="54"/>
      <c r="F1329" s="54"/>
      <c r="G1329" s="55"/>
      <c r="H1329" s="54"/>
      <c r="I1329" s="56"/>
      <c r="J1329" s="76"/>
      <c r="K1329" s="76"/>
      <c r="L1329" s="54"/>
      <c r="M1329" s="54"/>
      <c r="N1329" s="54"/>
      <c r="O1329" s="4"/>
      <c r="P1329" s="60"/>
      <c r="Q1329" s="54"/>
      <c r="R1329" s="54"/>
      <c r="S1329" s="57"/>
      <c r="T1329" s="57"/>
      <c r="U1329" s="57"/>
      <c r="V1329" s="57"/>
      <c r="W1329" s="57"/>
      <c r="X1329" s="57"/>
      <c r="Y1329" s="57"/>
      <c r="Z1329" s="57"/>
      <c r="AA1329" s="57"/>
      <c r="AB1329" s="62"/>
      <c r="AC1329" s="57"/>
      <c r="AD1329" s="57"/>
      <c r="AE1329" s="57"/>
      <c r="AF1329" s="57"/>
      <c r="AG1329" s="57"/>
      <c r="AH1329" s="57"/>
      <c r="AI1329" s="6"/>
      <c r="AJ1329" s="6"/>
      <c r="AK1329" s="6"/>
      <c r="AL1329" s="6"/>
      <c r="AM1329" s="6"/>
      <c r="AN1329" s="6"/>
      <c r="AO1329" s="6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  <c r="IW1329" s="8"/>
      <c r="IX1329" s="8"/>
      <c r="IY1329" s="8"/>
      <c r="IZ1329" s="8"/>
      <c r="JA1329" s="8"/>
      <c r="JB1329" s="8"/>
      <c r="JC1329" s="8"/>
      <c r="JD1329" s="8"/>
      <c r="JE1329" s="8"/>
      <c r="JF1329" s="8"/>
      <c r="JG1329" s="8"/>
      <c r="JH1329" s="8"/>
      <c r="JI1329" s="8"/>
      <c r="JJ1329" s="8"/>
      <c r="JK1329" s="8"/>
      <c r="JL1329" s="8"/>
      <c r="JM1329" s="8"/>
      <c r="JN1329" s="8"/>
      <c r="JO1329" s="8"/>
      <c r="JP1329" s="8"/>
      <c r="JQ1329" s="8"/>
      <c r="JR1329" s="8"/>
      <c r="JS1329" s="8"/>
      <c r="JT1329" s="8"/>
      <c r="JU1329" s="8"/>
      <c r="JV1329" s="8"/>
      <c r="JW1329" s="8"/>
      <c r="JX1329" s="8"/>
      <c r="JY1329" s="8"/>
      <c r="JZ1329" s="8"/>
      <c r="KA1329" s="8"/>
      <c r="KB1329" s="8"/>
      <c r="KC1329" s="8"/>
      <c r="KD1329" s="8"/>
      <c r="KE1329" s="8"/>
      <c r="KF1329" s="8"/>
      <c r="KG1329" s="8"/>
      <c r="KH1329" s="8"/>
      <c r="KI1329" s="8"/>
      <c r="KJ1329" s="8"/>
      <c r="KK1329" s="8"/>
      <c r="KL1329" s="8"/>
      <c r="KM1329" s="8"/>
      <c r="KN1329" s="8"/>
      <c r="KO1329" s="8"/>
      <c r="KP1329" s="8"/>
      <c r="KQ1329" s="8"/>
      <c r="KR1329" s="8"/>
      <c r="KS1329" s="8"/>
      <c r="KT1329" s="8"/>
      <c r="KU1329" s="8"/>
      <c r="KV1329" s="8"/>
      <c r="KW1329" s="8"/>
      <c r="KX1329" s="8"/>
      <c r="KY1329" s="8"/>
      <c r="KZ1329" s="8"/>
      <c r="LA1329" s="8"/>
      <c r="LB1329" s="8"/>
      <c r="LC1329" s="8"/>
      <c r="LD1329" s="8"/>
      <c r="LE1329" s="8"/>
      <c r="LF1329" s="8"/>
      <c r="LG1329" s="8"/>
      <c r="LH1329" s="8"/>
      <c r="LI1329" s="8"/>
      <c r="LJ1329" s="8"/>
      <c r="LK1329" s="8"/>
      <c r="LL1329" s="8"/>
      <c r="LM1329" s="8"/>
      <c r="LN1329" s="8"/>
      <c r="LO1329" s="8"/>
      <c r="LP1329" s="8"/>
      <c r="LQ1329" s="8"/>
      <c r="LR1329" s="8"/>
      <c r="LS1329" s="8"/>
      <c r="LT1329" s="8"/>
      <c r="LU1329" s="8"/>
      <c r="LV1329" s="8"/>
      <c r="LW1329" s="8"/>
      <c r="LX1329" s="8"/>
      <c r="LY1329" s="8"/>
      <c r="LZ1329" s="8"/>
      <c r="MA1329" s="8"/>
      <c r="MB1329" s="8"/>
      <c r="MC1329" s="8"/>
      <c r="MD1329" s="8"/>
      <c r="ME1329" s="8"/>
      <c r="MF1329" s="8"/>
      <c r="MG1329" s="8"/>
      <c r="MH1329" s="8"/>
      <c r="MI1329" s="8"/>
      <c r="MJ1329" s="8"/>
      <c r="MK1329" s="8"/>
      <c r="ML1329" s="8"/>
      <c r="MM1329" s="8"/>
      <c r="MN1329" s="8"/>
      <c r="MO1329" s="8"/>
      <c r="MP1329" s="8"/>
      <c r="MQ1329" s="8"/>
      <c r="MR1329" s="8"/>
      <c r="MS1329" s="8"/>
      <c r="MT1329" s="8"/>
      <c r="MU1329" s="8"/>
      <c r="MV1329" s="8"/>
      <c r="MW1329" s="8"/>
      <c r="MX1329" s="8"/>
      <c r="MY1329" s="8"/>
      <c r="MZ1329" s="8"/>
      <c r="NA1329" s="8"/>
      <c r="NB1329" s="8"/>
      <c r="NC1329" s="8"/>
      <c r="ND1329" s="8"/>
      <c r="NE1329" s="8"/>
      <c r="NF1329" s="8"/>
      <c r="NG1329" s="8"/>
      <c r="NH1329" s="8"/>
      <c r="NI1329" s="8"/>
      <c r="NJ1329" s="8"/>
      <c r="NK1329" s="8"/>
      <c r="NL1329" s="8"/>
      <c r="NM1329" s="8"/>
      <c r="NN1329" s="8"/>
      <c r="NO1329" s="8"/>
      <c r="NP1329" s="8"/>
      <c r="NQ1329" s="8"/>
      <c r="NR1329" s="8"/>
      <c r="NS1329" s="8"/>
      <c r="NT1329" s="8"/>
      <c r="NU1329" s="8"/>
      <c r="NV1329" s="8"/>
      <c r="NW1329" s="8"/>
      <c r="NX1329" s="8"/>
      <c r="NY1329" s="8"/>
      <c r="NZ1329" s="8"/>
      <c r="OA1329" s="8"/>
      <c r="OB1329" s="8"/>
      <c r="OC1329" s="8"/>
      <c r="OD1329" s="8"/>
      <c r="OE1329" s="8"/>
      <c r="OF1329" s="8"/>
      <c r="OG1329" s="8"/>
      <c r="OH1329" s="8"/>
      <c r="OI1329" s="8"/>
      <c r="OJ1329" s="8"/>
      <c r="OK1329" s="8"/>
      <c r="OL1329" s="8"/>
      <c r="OM1329" s="8"/>
      <c r="ON1329" s="8"/>
      <c r="OO1329" s="8"/>
      <c r="OP1329" s="8"/>
      <c r="OQ1329" s="8"/>
      <c r="OR1329" s="8"/>
      <c r="OS1329" s="8"/>
      <c r="OT1329" s="8"/>
      <c r="OU1329" s="8"/>
      <c r="OV1329" s="8"/>
      <c r="OW1329" s="8"/>
      <c r="OX1329" s="8"/>
      <c r="OY1329" s="8"/>
      <c r="OZ1329" s="8"/>
      <c r="PA1329" s="8"/>
      <c r="PB1329" s="8"/>
      <c r="PC1329" s="8"/>
      <c r="PD1329" s="8"/>
      <c r="PE1329" s="8"/>
      <c r="PF1329" s="8"/>
      <c r="PG1329" s="8"/>
      <c r="PH1329" s="8"/>
      <c r="PI1329" s="8"/>
      <c r="PJ1329" s="8"/>
      <c r="PK1329" s="8"/>
      <c r="PL1329" s="8"/>
      <c r="PM1329" s="8"/>
      <c r="PN1329" s="8"/>
      <c r="PO1329" s="8"/>
      <c r="PP1329" s="8"/>
      <c r="PQ1329" s="8"/>
      <c r="PR1329" s="8"/>
      <c r="PS1329" s="8"/>
      <c r="PT1329" s="8"/>
      <c r="PU1329" s="8"/>
      <c r="PV1329" s="8"/>
      <c r="PW1329" s="8"/>
      <c r="PX1329" s="8"/>
      <c r="PY1329" s="8"/>
      <c r="PZ1329" s="8"/>
      <c r="QA1329" s="8"/>
      <c r="QB1329" s="8"/>
      <c r="QC1329" s="8"/>
      <c r="QD1329" s="8"/>
      <c r="QE1329" s="8"/>
      <c r="QF1329" s="8"/>
      <c r="QG1329" s="8"/>
      <c r="QH1329" s="8"/>
      <c r="QI1329" s="8"/>
      <c r="QJ1329" s="8"/>
      <c r="QK1329" s="8"/>
      <c r="QL1329" s="8"/>
      <c r="QM1329" s="8"/>
      <c r="QN1329" s="8"/>
      <c r="QO1329" s="8"/>
      <c r="QP1329" s="8"/>
      <c r="QQ1329" s="8"/>
      <c r="QR1329" s="8"/>
      <c r="QS1329" s="8"/>
      <c r="QT1329" s="8"/>
      <c r="QU1329" s="8"/>
      <c r="QV1329" s="8"/>
      <c r="QW1329" s="8"/>
      <c r="QX1329" s="8"/>
      <c r="QY1329" s="8"/>
      <c r="QZ1329" s="8"/>
      <c r="RA1329" s="8"/>
      <c r="RB1329" s="8"/>
      <c r="RC1329" s="8"/>
      <c r="RD1329" s="8"/>
      <c r="RE1329" s="8"/>
      <c r="RF1329" s="8"/>
      <c r="RG1329" s="8"/>
      <c r="RH1329" s="8"/>
      <c r="RI1329" s="8"/>
      <c r="RJ1329" s="8"/>
      <c r="RK1329" s="8"/>
      <c r="RL1329" s="8"/>
      <c r="RM1329" s="8"/>
      <c r="RN1329" s="8"/>
      <c r="RO1329" s="8"/>
      <c r="RP1329" s="8"/>
      <c r="RQ1329" s="8"/>
      <c r="RR1329" s="8"/>
      <c r="RS1329" s="8"/>
      <c r="RT1329" s="8"/>
      <c r="RU1329" s="8"/>
      <c r="RV1329" s="8"/>
      <c r="RW1329" s="8"/>
      <c r="RX1329" s="8"/>
      <c r="RY1329" s="8"/>
      <c r="RZ1329" s="8"/>
      <c r="SA1329" s="8"/>
      <c r="SB1329" s="8"/>
      <c r="SC1329" s="8"/>
      <c r="SD1329" s="8"/>
      <c r="SE1329" s="8"/>
      <c r="SF1329" s="8"/>
      <c r="SG1329" s="8"/>
      <c r="SH1329" s="8"/>
      <c r="SI1329" s="8"/>
      <c r="SJ1329" s="8"/>
      <c r="SK1329" s="8"/>
      <c r="SL1329" s="8"/>
      <c r="SM1329" s="8"/>
      <c r="SN1329" s="8"/>
      <c r="SO1329" s="8"/>
      <c r="SP1329" s="8"/>
      <c r="SQ1329" s="8"/>
      <c r="SR1329" s="8"/>
      <c r="SS1329" s="8"/>
      <c r="ST1329" s="8"/>
      <c r="SU1329" s="8"/>
      <c r="SV1329" s="8"/>
      <c r="SW1329" s="8"/>
      <c r="SX1329" s="8"/>
      <c r="SY1329" s="8"/>
      <c r="SZ1329" s="8"/>
      <c r="TA1329" s="8"/>
      <c r="TB1329" s="8"/>
      <c r="TC1329" s="8"/>
      <c r="TD1329" s="8"/>
      <c r="TE1329" s="8"/>
      <c r="TF1329" s="8"/>
      <c r="TG1329" s="8"/>
      <c r="TH1329" s="8"/>
      <c r="TI1329" s="8"/>
      <c r="TJ1329" s="8"/>
      <c r="TK1329" s="8"/>
      <c r="TL1329" s="8"/>
      <c r="TM1329" s="8"/>
      <c r="TN1329" s="8"/>
      <c r="TO1329" s="8"/>
      <c r="TP1329" s="8"/>
      <c r="TQ1329" s="8"/>
      <c r="TR1329" s="8"/>
      <c r="TS1329" s="8"/>
      <c r="TT1329" s="8"/>
      <c r="TU1329" s="8"/>
      <c r="TV1329" s="8"/>
      <c r="TW1329" s="8"/>
      <c r="TX1329" s="8"/>
      <c r="TY1329" s="8"/>
      <c r="TZ1329" s="8"/>
      <c r="UA1329" s="8"/>
      <c r="UB1329" s="8"/>
      <c r="UC1329" s="8"/>
      <c r="UD1329" s="8"/>
      <c r="UE1329" s="8"/>
      <c r="UF1329" s="8"/>
      <c r="UG1329" s="8"/>
      <c r="UH1329" s="8"/>
      <c r="UI1329" s="8"/>
      <c r="UJ1329" s="8"/>
      <c r="UK1329" s="8"/>
      <c r="UL1329" s="8"/>
      <c r="UM1329" s="8"/>
      <c r="UN1329" s="8"/>
      <c r="UO1329" s="8"/>
      <c r="UP1329" s="8"/>
      <c r="UQ1329" s="8"/>
      <c r="UR1329" s="8"/>
      <c r="US1329" s="8"/>
      <c r="UT1329" s="8"/>
      <c r="UU1329" s="8"/>
      <c r="UV1329" s="8"/>
      <c r="UW1329" s="8"/>
      <c r="UX1329" s="8"/>
      <c r="UY1329" s="8"/>
      <c r="UZ1329" s="8"/>
      <c r="VA1329" s="8"/>
      <c r="VB1329" s="8"/>
      <c r="VC1329" s="8"/>
      <c r="VD1329" s="8"/>
      <c r="VE1329" s="8"/>
      <c r="VF1329" s="8"/>
    </row>
    <row r="1330" spans="1:578" s="77" customFormat="1" ht="15">
      <c r="A1330" s="52"/>
      <c r="B1330" s="54"/>
      <c r="C1330" s="54"/>
      <c r="D1330" s="54"/>
      <c r="E1330" s="54"/>
      <c r="F1330" s="54"/>
      <c r="G1330" s="55"/>
      <c r="H1330" s="54"/>
      <c r="I1330" s="56"/>
      <c r="J1330" s="76"/>
      <c r="K1330" s="76"/>
      <c r="L1330" s="54"/>
      <c r="M1330" s="54"/>
      <c r="N1330" s="54"/>
      <c r="O1330" s="4"/>
      <c r="P1330" s="60"/>
      <c r="Q1330" s="54"/>
      <c r="R1330" s="54"/>
      <c r="S1330" s="57"/>
      <c r="T1330" s="57"/>
      <c r="U1330" s="57"/>
      <c r="V1330" s="57"/>
      <c r="W1330" s="57"/>
      <c r="X1330" s="57"/>
      <c r="Y1330" s="57"/>
      <c r="Z1330" s="57"/>
      <c r="AA1330" s="57"/>
      <c r="AB1330" s="62"/>
      <c r="AC1330" s="57"/>
      <c r="AD1330" s="57"/>
      <c r="AE1330" s="57"/>
      <c r="AF1330" s="57"/>
      <c r="AG1330" s="57"/>
      <c r="AH1330" s="57"/>
      <c r="AI1330" s="6"/>
      <c r="AJ1330" s="6"/>
      <c r="AK1330" s="6"/>
      <c r="AL1330" s="6"/>
      <c r="AM1330" s="6"/>
      <c r="AN1330" s="6"/>
      <c r="AO1330" s="6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  <c r="IW1330" s="8"/>
      <c r="IX1330" s="8"/>
      <c r="IY1330" s="8"/>
      <c r="IZ1330" s="8"/>
      <c r="JA1330" s="8"/>
      <c r="JB1330" s="8"/>
      <c r="JC1330" s="8"/>
      <c r="JD1330" s="8"/>
      <c r="JE1330" s="8"/>
      <c r="JF1330" s="8"/>
      <c r="JG1330" s="8"/>
      <c r="JH1330" s="8"/>
      <c r="JI1330" s="8"/>
      <c r="JJ1330" s="8"/>
      <c r="JK1330" s="8"/>
      <c r="JL1330" s="8"/>
      <c r="JM1330" s="8"/>
      <c r="JN1330" s="8"/>
      <c r="JO1330" s="8"/>
      <c r="JP1330" s="8"/>
      <c r="JQ1330" s="8"/>
      <c r="JR1330" s="8"/>
      <c r="JS1330" s="8"/>
      <c r="JT1330" s="8"/>
      <c r="JU1330" s="8"/>
      <c r="JV1330" s="8"/>
      <c r="JW1330" s="8"/>
      <c r="JX1330" s="8"/>
      <c r="JY1330" s="8"/>
      <c r="JZ1330" s="8"/>
      <c r="KA1330" s="8"/>
      <c r="KB1330" s="8"/>
      <c r="KC1330" s="8"/>
      <c r="KD1330" s="8"/>
      <c r="KE1330" s="8"/>
      <c r="KF1330" s="8"/>
      <c r="KG1330" s="8"/>
      <c r="KH1330" s="8"/>
      <c r="KI1330" s="8"/>
      <c r="KJ1330" s="8"/>
      <c r="KK1330" s="8"/>
      <c r="KL1330" s="8"/>
      <c r="KM1330" s="8"/>
      <c r="KN1330" s="8"/>
      <c r="KO1330" s="8"/>
      <c r="KP1330" s="8"/>
      <c r="KQ1330" s="8"/>
      <c r="KR1330" s="8"/>
      <c r="KS1330" s="8"/>
      <c r="KT1330" s="8"/>
      <c r="KU1330" s="8"/>
      <c r="KV1330" s="8"/>
      <c r="KW1330" s="8"/>
      <c r="KX1330" s="8"/>
      <c r="KY1330" s="8"/>
      <c r="KZ1330" s="8"/>
      <c r="LA1330" s="8"/>
      <c r="LB1330" s="8"/>
      <c r="LC1330" s="8"/>
      <c r="LD1330" s="8"/>
      <c r="LE1330" s="8"/>
      <c r="LF1330" s="8"/>
      <c r="LG1330" s="8"/>
      <c r="LH1330" s="8"/>
      <c r="LI1330" s="8"/>
      <c r="LJ1330" s="8"/>
      <c r="LK1330" s="8"/>
      <c r="LL1330" s="8"/>
      <c r="LM1330" s="8"/>
      <c r="LN1330" s="8"/>
      <c r="LO1330" s="8"/>
      <c r="LP1330" s="8"/>
      <c r="LQ1330" s="8"/>
      <c r="LR1330" s="8"/>
      <c r="LS1330" s="8"/>
      <c r="LT1330" s="8"/>
      <c r="LU1330" s="8"/>
      <c r="LV1330" s="8"/>
      <c r="LW1330" s="8"/>
      <c r="LX1330" s="8"/>
      <c r="LY1330" s="8"/>
      <c r="LZ1330" s="8"/>
      <c r="MA1330" s="8"/>
      <c r="MB1330" s="8"/>
      <c r="MC1330" s="8"/>
      <c r="MD1330" s="8"/>
      <c r="ME1330" s="8"/>
      <c r="MF1330" s="8"/>
      <c r="MG1330" s="8"/>
      <c r="MH1330" s="8"/>
      <c r="MI1330" s="8"/>
      <c r="MJ1330" s="8"/>
      <c r="MK1330" s="8"/>
      <c r="ML1330" s="8"/>
      <c r="MM1330" s="8"/>
      <c r="MN1330" s="8"/>
      <c r="MO1330" s="8"/>
      <c r="MP1330" s="8"/>
      <c r="MQ1330" s="8"/>
      <c r="MR1330" s="8"/>
      <c r="MS1330" s="8"/>
      <c r="MT1330" s="8"/>
      <c r="MU1330" s="8"/>
      <c r="MV1330" s="8"/>
      <c r="MW1330" s="8"/>
      <c r="MX1330" s="8"/>
      <c r="MY1330" s="8"/>
      <c r="MZ1330" s="8"/>
      <c r="NA1330" s="8"/>
      <c r="NB1330" s="8"/>
      <c r="NC1330" s="8"/>
      <c r="ND1330" s="8"/>
      <c r="NE1330" s="8"/>
      <c r="NF1330" s="8"/>
      <c r="NG1330" s="8"/>
      <c r="NH1330" s="8"/>
      <c r="NI1330" s="8"/>
      <c r="NJ1330" s="8"/>
      <c r="NK1330" s="8"/>
      <c r="NL1330" s="8"/>
      <c r="NM1330" s="8"/>
      <c r="NN1330" s="8"/>
      <c r="NO1330" s="8"/>
      <c r="NP1330" s="8"/>
      <c r="NQ1330" s="8"/>
      <c r="NR1330" s="8"/>
      <c r="NS1330" s="8"/>
      <c r="NT1330" s="8"/>
      <c r="NU1330" s="8"/>
      <c r="NV1330" s="8"/>
      <c r="NW1330" s="8"/>
      <c r="NX1330" s="8"/>
      <c r="NY1330" s="8"/>
      <c r="NZ1330" s="8"/>
      <c r="OA1330" s="8"/>
      <c r="OB1330" s="8"/>
      <c r="OC1330" s="8"/>
      <c r="OD1330" s="8"/>
      <c r="OE1330" s="8"/>
      <c r="OF1330" s="8"/>
      <c r="OG1330" s="8"/>
      <c r="OH1330" s="8"/>
      <c r="OI1330" s="8"/>
      <c r="OJ1330" s="8"/>
      <c r="OK1330" s="8"/>
      <c r="OL1330" s="8"/>
      <c r="OM1330" s="8"/>
      <c r="ON1330" s="8"/>
      <c r="OO1330" s="8"/>
      <c r="OP1330" s="8"/>
      <c r="OQ1330" s="8"/>
      <c r="OR1330" s="8"/>
      <c r="OS1330" s="8"/>
      <c r="OT1330" s="8"/>
      <c r="OU1330" s="8"/>
      <c r="OV1330" s="8"/>
      <c r="OW1330" s="8"/>
      <c r="OX1330" s="8"/>
      <c r="OY1330" s="8"/>
      <c r="OZ1330" s="8"/>
      <c r="PA1330" s="8"/>
      <c r="PB1330" s="8"/>
      <c r="PC1330" s="8"/>
      <c r="PD1330" s="8"/>
      <c r="PE1330" s="8"/>
      <c r="PF1330" s="8"/>
      <c r="PG1330" s="8"/>
      <c r="PH1330" s="8"/>
      <c r="PI1330" s="8"/>
      <c r="PJ1330" s="8"/>
      <c r="PK1330" s="8"/>
      <c r="PL1330" s="8"/>
      <c r="PM1330" s="8"/>
      <c r="PN1330" s="8"/>
      <c r="PO1330" s="8"/>
      <c r="PP1330" s="8"/>
      <c r="PQ1330" s="8"/>
      <c r="PR1330" s="8"/>
      <c r="PS1330" s="8"/>
      <c r="PT1330" s="8"/>
      <c r="PU1330" s="8"/>
      <c r="PV1330" s="8"/>
      <c r="PW1330" s="8"/>
      <c r="PX1330" s="8"/>
      <c r="PY1330" s="8"/>
      <c r="PZ1330" s="8"/>
      <c r="QA1330" s="8"/>
      <c r="QB1330" s="8"/>
      <c r="QC1330" s="8"/>
      <c r="QD1330" s="8"/>
      <c r="QE1330" s="8"/>
      <c r="QF1330" s="8"/>
      <c r="QG1330" s="8"/>
      <c r="QH1330" s="8"/>
      <c r="QI1330" s="8"/>
      <c r="QJ1330" s="8"/>
      <c r="QK1330" s="8"/>
      <c r="QL1330" s="8"/>
      <c r="QM1330" s="8"/>
      <c r="QN1330" s="8"/>
      <c r="QO1330" s="8"/>
      <c r="QP1330" s="8"/>
      <c r="QQ1330" s="8"/>
      <c r="QR1330" s="8"/>
      <c r="QS1330" s="8"/>
      <c r="QT1330" s="8"/>
      <c r="QU1330" s="8"/>
      <c r="QV1330" s="8"/>
      <c r="QW1330" s="8"/>
      <c r="QX1330" s="8"/>
      <c r="QY1330" s="8"/>
      <c r="QZ1330" s="8"/>
      <c r="RA1330" s="8"/>
      <c r="RB1330" s="8"/>
      <c r="RC1330" s="8"/>
      <c r="RD1330" s="8"/>
      <c r="RE1330" s="8"/>
      <c r="RF1330" s="8"/>
      <c r="RG1330" s="8"/>
      <c r="RH1330" s="8"/>
      <c r="RI1330" s="8"/>
      <c r="RJ1330" s="8"/>
      <c r="RK1330" s="8"/>
      <c r="RL1330" s="8"/>
      <c r="RM1330" s="8"/>
      <c r="RN1330" s="8"/>
      <c r="RO1330" s="8"/>
      <c r="RP1330" s="8"/>
      <c r="RQ1330" s="8"/>
      <c r="RR1330" s="8"/>
      <c r="RS1330" s="8"/>
      <c r="RT1330" s="8"/>
      <c r="RU1330" s="8"/>
      <c r="RV1330" s="8"/>
      <c r="RW1330" s="8"/>
      <c r="RX1330" s="8"/>
      <c r="RY1330" s="8"/>
      <c r="RZ1330" s="8"/>
      <c r="SA1330" s="8"/>
      <c r="SB1330" s="8"/>
      <c r="SC1330" s="8"/>
      <c r="SD1330" s="8"/>
      <c r="SE1330" s="8"/>
      <c r="SF1330" s="8"/>
      <c r="SG1330" s="8"/>
      <c r="SH1330" s="8"/>
      <c r="SI1330" s="8"/>
      <c r="SJ1330" s="8"/>
      <c r="SK1330" s="8"/>
      <c r="SL1330" s="8"/>
      <c r="SM1330" s="8"/>
      <c r="SN1330" s="8"/>
      <c r="SO1330" s="8"/>
      <c r="SP1330" s="8"/>
      <c r="SQ1330" s="8"/>
      <c r="SR1330" s="8"/>
      <c r="SS1330" s="8"/>
      <c r="ST1330" s="8"/>
      <c r="SU1330" s="8"/>
      <c r="SV1330" s="8"/>
      <c r="SW1330" s="8"/>
      <c r="SX1330" s="8"/>
      <c r="SY1330" s="8"/>
      <c r="SZ1330" s="8"/>
      <c r="TA1330" s="8"/>
      <c r="TB1330" s="8"/>
      <c r="TC1330" s="8"/>
      <c r="TD1330" s="8"/>
      <c r="TE1330" s="8"/>
      <c r="TF1330" s="8"/>
      <c r="TG1330" s="8"/>
      <c r="TH1330" s="8"/>
      <c r="TI1330" s="8"/>
      <c r="TJ1330" s="8"/>
      <c r="TK1330" s="8"/>
      <c r="TL1330" s="8"/>
      <c r="TM1330" s="8"/>
      <c r="TN1330" s="8"/>
      <c r="TO1330" s="8"/>
      <c r="TP1330" s="8"/>
      <c r="TQ1330" s="8"/>
      <c r="TR1330" s="8"/>
      <c r="TS1330" s="8"/>
      <c r="TT1330" s="8"/>
      <c r="TU1330" s="8"/>
      <c r="TV1330" s="8"/>
      <c r="TW1330" s="8"/>
      <c r="TX1330" s="8"/>
      <c r="TY1330" s="8"/>
      <c r="TZ1330" s="8"/>
      <c r="UA1330" s="8"/>
      <c r="UB1330" s="8"/>
      <c r="UC1330" s="8"/>
      <c r="UD1330" s="8"/>
      <c r="UE1330" s="8"/>
      <c r="UF1330" s="8"/>
      <c r="UG1330" s="8"/>
      <c r="UH1330" s="8"/>
      <c r="UI1330" s="8"/>
      <c r="UJ1330" s="8"/>
      <c r="UK1330" s="8"/>
      <c r="UL1330" s="8"/>
      <c r="UM1330" s="8"/>
      <c r="UN1330" s="8"/>
      <c r="UO1330" s="8"/>
      <c r="UP1330" s="8"/>
      <c r="UQ1330" s="8"/>
      <c r="UR1330" s="8"/>
      <c r="US1330" s="8"/>
      <c r="UT1330" s="8"/>
      <c r="UU1330" s="8"/>
      <c r="UV1330" s="8"/>
      <c r="UW1330" s="8"/>
      <c r="UX1330" s="8"/>
      <c r="UY1330" s="8"/>
      <c r="UZ1330" s="8"/>
      <c r="VA1330" s="8"/>
      <c r="VB1330" s="8"/>
      <c r="VC1330" s="8"/>
      <c r="VD1330" s="8"/>
      <c r="VE1330" s="8"/>
      <c r="VF1330" s="8"/>
    </row>
    <row r="1331" spans="1:578" s="77" customFormat="1" ht="15">
      <c r="A1331" s="52"/>
      <c r="B1331" s="54"/>
      <c r="C1331" s="54"/>
      <c r="D1331" s="54"/>
      <c r="E1331" s="54"/>
      <c r="F1331" s="54"/>
      <c r="G1331" s="55"/>
      <c r="H1331" s="54"/>
      <c r="I1331" s="56"/>
      <c r="J1331" s="76"/>
      <c r="K1331" s="76"/>
      <c r="L1331" s="54"/>
      <c r="M1331" s="54"/>
      <c r="N1331" s="54"/>
      <c r="O1331" s="4"/>
      <c r="P1331" s="60"/>
      <c r="Q1331" s="54"/>
      <c r="R1331" s="54"/>
      <c r="S1331" s="57"/>
      <c r="T1331" s="57"/>
      <c r="U1331" s="57"/>
      <c r="V1331" s="57"/>
      <c r="W1331" s="57"/>
      <c r="X1331" s="57"/>
      <c r="Y1331" s="57"/>
      <c r="Z1331" s="57"/>
      <c r="AA1331" s="57"/>
      <c r="AB1331" s="62"/>
      <c r="AC1331" s="57"/>
      <c r="AD1331" s="57"/>
      <c r="AE1331" s="57"/>
      <c r="AF1331" s="57"/>
      <c r="AG1331" s="57"/>
      <c r="AH1331" s="57"/>
      <c r="AI1331" s="6"/>
      <c r="AJ1331" s="6"/>
      <c r="AK1331" s="6"/>
      <c r="AL1331" s="6"/>
      <c r="AM1331" s="6"/>
      <c r="AN1331" s="6"/>
      <c r="AO1331" s="6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  <c r="IW1331" s="8"/>
      <c r="IX1331" s="8"/>
      <c r="IY1331" s="8"/>
      <c r="IZ1331" s="8"/>
      <c r="JA1331" s="8"/>
      <c r="JB1331" s="8"/>
      <c r="JC1331" s="8"/>
      <c r="JD1331" s="8"/>
      <c r="JE1331" s="8"/>
      <c r="JF1331" s="8"/>
      <c r="JG1331" s="8"/>
      <c r="JH1331" s="8"/>
      <c r="JI1331" s="8"/>
      <c r="JJ1331" s="8"/>
      <c r="JK1331" s="8"/>
      <c r="JL1331" s="8"/>
      <c r="JM1331" s="8"/>
      <c r="JN1331" s="8"/>
      <c r="JO1331" s="8"/>
      <c r="JP1331" s="8"/>
      <c r="JQ1331" s="8"/>
      <c r="JR1331" s="8"/>
      <c r="JS1331" s="8"/>
      <c r="JT1331" s="8"/>
      <c r="JU1331" s="8"/>
      <c r="JV1331" s="8"/>
      <c r="JW1331" s="8"/>
      <c r="JX1331" s="8"/>
      <c r="JY1331" s="8"/>
      <c r="JZ1331" s="8"/>
      <c r="KA1331" s="8"/>
      <c r="KB1331" s="8"/>
      <c r="KC1331" s="8"/>
      <c r="KD1331" s="8"/>
      <c r="KE1331" s="8"/>
      <c r="KF1331" s="8"/>
      <c r="KG1331" s="8"/>
      <c r="KH1331" s="8"/>
      <c r="KI1331" s="8"/>
      <c r="KJ1331" s="8"/>
      <c r="KK1331" s="8"/>
      <c r="KL1331" s="8"/>
      <c r="KM1331" s="8"/>
      <c r="KN1331" s="8"/>
      <c r="KO1331" s="8"/>
      <c r="KP1331" s="8"/>
      <c r="KQ1331" s="8"/>
      <c r="KR1331" s="8"/>
      <c r="KS1331" s="8"/>
      <c r="KT1331" s="8"/>
      <c r="KU1331" s="8"/>
      <c r="KV1331" s="8"/>
      <c r="KW1331" s="8"/>
      <c r="KX1331" s="8"/>
      <c r="KY1331" s="8"/>
      <c r="KZ1331" s="8"/>
      <c r="LA1331" s="8"/>
      <c r="LB1331" s="8"/>
      <c r="LC1331" s="8"/>
      <c r="LD1331" s="8"/>
      <c r="LE1331" s="8"/>
      <c r="LF1331" s="8"/>
      <c r="LG1331" s="8"/>
      <c r="LH1331" s="8"/>
      <c r="LI1331" s="8"/>
      <c r="LJ1331" s="8"/>
      <c r="LK1331" s="8"/>
      <c r="LL1331" s="8"/>
      <c r="LM1331" s="8"/>
      <c r="LN1331" s="8"/>
      <c r="LO1331" s="8"/>
      <c r="LP1331" s="8"/>
      <c r="LQ1331" s="8"/>
      <c r="LR1331" s="8"/>
      <c r="LS1331" s="8"/>
      <c r="LT1331" s="8"/>
      <c r="LU1331" s="8"/>
      <c r="LV1331" s="8"/>
      <c r="LW1331" s="8"/>
      <c r="LX1331" s="8"/>
      <c r="LY1331" s="8"/>
      <c r="LZ1331" s="8"/>
      <c r="MA1331" s="8"/>
      <c r="MB1331" s="8"/>
      <c r="MC1331" s="8"/>
      <c r="MD1331" s="8"/>
      <c r="ME1331" s="8"/>
      <c r="MF1331" s="8"/>
      <c r="MG1331" s="8"/>
      <c r="MH1331" s="8"/>
      <c r="MI1331" s="8"/>
      <c r="MJ1331" s="8"/>
      <c r="MK1331" s="8"/>
      <c r="ML1331" s="8"/>
      <c r="MM1331" s="8"/>
      <c r="MN1331" s="8"/>
      <c r="MO1331" s="8"/>
      <c r="MP1331" s="8"/>
      <c r="MQ1331" s="8"/>
      <c r="MR1331" s="8"/>
      <c r="MS1331" s="8"/>
      <c r="MT1331" s="8"/>
      <c r="MU1331" s="8"/>
      <c r="MV1331" s="8"/>
      <c r="MW1331" s="8"/>
      <c r="MX1331" s="8"/>
      <c r="MY1331" s="8"/>
      <c r="MZ1331" s="8"/>
      <c r="NA1331" s="8"/>
      <c r="NB1331" s="8"/>
      <c r="NC1331" s="8"/>
      <c r="ND1331" s="8"/>
      <c r="NE1331" s="8"/>
      <c r="NF1331" s="8"/>
      <c r="NG1331" s="8"/>
      <c r="NH1331" s="8"/>
      <c r="NI1331" s="8"/>
      <c r="NJ1331" s="8"/>
      <c r="NK1331" s="8"/>
      <c r="NL1331" s="8"/>
      <c r="NM1331" s="8"/>
      <c r="NN1331" s="8"/>
      <c r="NO1331" s="8"/>
      <c r="NP1331" s="8"/>
      <c r="NQ1331" s="8"/>
      <c r="NR1331" s="8"/>
      <c r="NS1331" s="8"/>
      <c r="NT1331" s="8"/>
      <c r="NU1331" s="8"/>
      <c r="NV1331" s="8"/>
      <c r="NW1331" s="8"/>
      <c r="NX1331" s="8"/>
      <c r="NY1331" s="8"/>
      <c r="NZ1331" s="8"/>
      <c r="OA1331" s="8"/>
      <c r="OB1331" s="8"/>
      <c r="OC1331" s="8"/>
      <c r="OD1331" s="8"/>
      <c r="OE1331" s="8"/>
      <c r="OF1331" s="8"/>
      <c r="OG1331" s="8"/>
      <c r="OH1331" s="8"/>
      <c r="OI1331" s="8"/>
      <c r="OJ1331" s="8"/>
      <c r="OK1331" s="8"/>
      <c r="OL1331" s="8"/>
      <c r="OM1331" s="8"/>
      <c r="ON1331" s="8"/>
      <c r="OO1331" s="8"/>
      <c r="OP1331" s="8"/>
      <c r="OQ1331" s="8"/>
      <c r="OR1331" s="8"/>
      <c r="OS1331" s="8"/>
      <c r="OT1331" s="8"/>
      <c r="OU1331" s="8"/>
      <c r="OV1331" s="8"/>
      <c r="OW1331" s="8"/>
      <c r="OX1331" s="8"/>
      <c r="OY1331" s="8"/>
      <c r="OZ1331" s="8"/>
      <c r="PA1331" s="8"/>
      <c r="PB1331" s="8"/>
      <c r="PC1331" s="8"/>
      <c r="PD1331" s="8"/>
      <c r="PE1331" s="8"/>
      <c r="PF1331" s="8"/>
      <c r="PG1331" s="8"/>
      <c r="PH1331" s="8"/>
      <c r="PI1331" s="8"/>
      <c r="PJ1331" s="8"/>
      <c r="PK1331" s="8"/>
      <c r="PL1331" s="8"/>
      <c r="PM1331" s="8"/>
      <c r="PN1331" s="8"/>
      <c r="PO1331" s="8"/>
      <c r="PP1331" s="8"/>
      <c r="PQ1331" s="8"/>
      <c r="PR1331" s="8"/>
      <c r="PS1331" s="8"/>
      <c r="PT1331" s="8"/>
      <c r="PU1331" s="8"/>
      <c r="PV1331" s="8"/>
      <c r="PW1331" s="8"/>
      <c r="PX1331" s="8"/>
      <c r="PY1331" s="8"/>
      <c r="PZ1331" s="8"/>
      <c r="QA1331" s="8"/>
      <c r="QB1331" s="8"/>
      <c r="QC1331" s="8"/>
      <c r="QD1331" s="8"/>
      <c r="QE1331" s="8"/>
      <c r="QF1331" s="8"/>
      <c r="QG1331" s="8"/>
      <c r="QH1331" s="8"/>
      <c r="QI1331" s="8"/>
      <c r="QJ1331" s="8"/>
      <c r="QK1331" s="8"/>
      <c r="QL1331" s="8"/>
      <c r="QM1331" s="8"/>
      <c r="QN1331" s="8"/>
      <c r="QO1331" s="8"/>
      <c r="QP1331" s="8"/>
      <c r="QQ1331" s="8"/>
      <c r="QR1331" s="8"/>
      <c r="QS1331" s="8"/>
      <c r="QT1331" s="8"/>
      <c r="QU1331" s="8"/>
      <c r="QV1331" s="8"/>
      <c r="QW1331" s="8"/>
      <c r="QX1331" s="8"/>
      <c r="QY1331" s="8"/>
      <c r="QZ1331" s="8"/>
      <c r="RA1331" s="8"/>
      <c r="RB1331" s="8"/>
      <c r="RC1331" s="8"/>
      <c r="RD1331" s="8"/>
      <c r="RE1331" s="8"/>
      <c r="RF1331" s="8"/>
      <c r="RG1331" s="8"/>
      <c r="RH1331" s="8"/>
      <c r="RI1331" s="8"/>
      <c r="RJ1331" s="8"/>
      <c r="RK1331" s="8"/>
      <c r="RL1331" s="8"/>
      <c r="RM1331" s="8"/>
      <c r="RN1331" s="8"/>
      <c r="RO1331" s="8"/>
      <c r="RP1331" s="8"/>
      <c r="RQ1331" s="8"/>
      <c r="RR1331" s="8"/>
      <c r="RS1331" s="8"/>
      <c r="RT1331" s="8"/>
      <c r="RU1331" s="8"/>
      <c r="RV1331" s="8"/>
      <c r="RW1331" s="8"/>
      <c r="RX1331" s="8"/>
      <c r="RY1331" s="8"/>
      <c r="RZ1331" s="8"/>
      <c r="SA1331" s="8"/>
      <c r="SB1331" s="8"/>
      <c r="SC1331" s="8"/>
      <c r="SD1331" s="8"/>
      <c r="SE1331" s="8"/>
      <c r="SF1331" s="8"/>
      <c r="SG1331" s="8"/>
      <c r="SH1331" s="8"/>
      <c r="SI1331" s="8"/>
      <c r="SJ1331" s="8"/>
      <c r="SK1331" s="8"/>
      <c r="SL1331" s="8"/>
      <c r="SM1331" s="8"/>
      <c r="SN1331" s="8"/>
      <c r="SO1331" s="8"/>
      <c r="SP1331" s="8"/>
      <c r="SQ1331" s="8"/>
      <c r="SR1331" s="8"/>
      <c r="SS1331" s="8"/>
      <c r="ST1331" s="8"/>
      <c r="SU1331" s="8"/>
      <c r="SV1331" s="8"/>
      <c r="SW1331" s="8"/>
      <c r="SX1331" s="8"/>
      <c r="SY1331" s="8"/>
      <c r="SZ1331" s="8"/>
      <c r="TA1331" s="8"/>
      <c r="TB1331" s="8"/>
      <c r="TC1331" s="8"/>
      <c r="TD1331" s="8"/>
      <c r="TE1331" s="8"/>
      <c r="TF1331" s="8"/>
      <c r="TG1331" s="8"/>
      <c r="TH1331" s="8"/>
      <c r="TI1331" s="8"/>
      <c r="TJ1331" s="8"/>
      <c r="TK1331" s="8"/>
      <c r="TL1331" s="8"/>
      <c r="TM1331" s="8"/>
      <c r="TN1331" s="8"/>
      <c r="TO1331" s="8"/>
      <c r="TP1331" s="8"/>
      <c r="TQ1331" s="8"/>
      <c r="TR1331" s="8"/>
      <c r="TS1331" s="8"/>
      <c r="TT1331" s="8"/>
      <c r="TU1331" s="8"/>
      <c r="TV1331" s="8"/>
      <c r="TW1331" s="8"/>
      <c r="TX1331" s="8"/>
      <c r="TY1331" s="8"/>
      <c r="TZ1331" s="8"/>
      <c r="UA1331" s="8"/>
      <c r="UB1331" s="8"/>
      <c r="UC1331" s="8"/>
      <c r="UD1331" s="8"/>
      <c r="UE1331" s="8"/>
      <c r="UF1331" s="8"/>
      <c r="UG1331" s="8"/>
      <c r="UH1331" s="8"/>
      <c r="UI1331" s="8"/>
      <c r="UJ1331" s="8"/>
      <c r="UK1331" s="8"/>
      <c r="UL1331" s="8"/>
      <c r="UM1331" s="8"/>
      <c r="UN1331" s="8"/>
      <c r="UO1331" s="8"/>
      <c r="UP1331" s="8"/>
      <c r="UQ1331" s="8"/>
      <c r="UR1331" s="8"/>
      <c r="US1331" s="8"/>
      <c r="UT1331" s="8"/>
      <c r="UU1331" s="8"/>
      <c r="UV1331" s="8"/>
      <c r="UW1331" s="8"/>
      <c r="UX1331" s="8"/>
      <c r="UY1331" s="8"/>
      <c r="UZ1331" s="8"/>
      <c r="VA1331" s="8"/>
      <c r="VB1331" s="8"/>
      <c r="VC1331" s="8"/>
      <c r="VD1331" s="8"/>
      <c r="VE1331" s="8"/>
      <c r="VF1331" s="8"/>
    </row>
    <row r="1332" spans="1:578" s="77" customFormat="1" ht="15">
      <c r="A1332" s="52"/>
      <c r="B1332" s="54"/>
      <c r="C1332" s="54"/>
      <c r="D1332" s="54"/>
      <c r="E1332" s="54"/>
      <c r="F1332" s="54"/>
      <c r="G1332" s="55"/>
      <c r="H1332" s="54"/>
      <c r="I1332" s="56"/>
      <c r="J1332" s="76"/>
      <c r="K1332" s="76"/>
      <c r="L1332" s="54"/>
      <c r="M1332" s="54"/>
      <c r="N1332" s="54"/>
      <c r="O1332" s="4"/>
      <c r="P1332" s="60"/>
      <c r="Q1332" s="54"/>
      <c r="R1332" s="54"/>
      <c r="S1332" s="57"/>
      <c r="T1332" s="57"/>
      <c r="U1332" s="57"/>
      <c r="V1332" s="57"/>
      <c r="W1332" s="57"/>
      <c r="X1332" s="57"/>
      <c r="Y1332" s="57"/>
      <c r="Z1332" s="57"/>
      <c r="AA1332" s="57"/>
      <c r="AB1332" s="62"/>
      <c r="AC1332" s="57"/>
      <c r="AD1332" s="57"/>
      <c r="AE1332" s="57"/>
      <c r="AF1332" s="57"/>
      <c r="AG1332" s="57"/>
      <c r="AH1332" s="57"/>
      <c r="AI1332" s="6"/>
      <c r="AJ1332" s="6"/>
      <c r="AK1332" s="6"/>
      <c r="AL1332" s="6"/>
      <c r="AM1332" s="6"/>
      <c r="AN1332" s="6"/>
      <c r="AO1332" s="6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  <c r="IW1332" s="8"/>
      <c r="IX1332" s="8"/>
      <c r="IY1332" s="8"/>
      <c r="IZ1332" s="8"/>
      <c r="JA1332" s="8"/>
      <c r="JB1332" s="8"/>
      <c r="JC1332" s="8"/>
      <c r="JD1332" s="8"/>
      <c r="JE1332" s="8"/>
      <c r="JF1332" s="8"/>
      <c r="JG1332" s="8"/>
      <c r="JH1332" s="8"/>
      <c r="JI1332" s="8"/>
      <c r="JJ1332" s="8"/>
      <c r="JK1332" s="8"/>
      <c r="JL1332" s="8"/>
      <c r="JM1332" s="8"/>
      <c r="JN1332" s="8"/>
      <c r="JO1332" s="8"/>
      <c r="JP1332" s="8"/>
      <c r="JQ1332" s="8"/>
      <c r="JR1332" s="8"/>
      <c r="JS1332" s="8"/>
      <c r="JT1332" s="8"/>
      <c r="JU1332" s="8"/>
      <c r="JV1332" s="8"/>
      <c r="JW1332" s="8"/>
      <c r="JX1332" s="8"/>
      <c r="JY1332" s="8"/>
      <c r="JZ1332" s="8"/>
      <c r="KA1332" s="8"/>
      <c r="KB1332" s="8"/>
      <c r="KC1332" s="8"/>
      <c r="KD1332" s="8"/>
      <c r="KE1332" s="8"/>
      <c r="KF1332" s="8"/>
      <c r="KG1332" s="8"/>
      <c r="KH1332" s="8"/>
      <c r="KI1332" s="8"/>
      <c r="KJ1332" s="8"/>
      <c r="KK1332" s="8"/>
      <c r="KL1332" s="8"/>
      <c r="KM1332" s="8"/>
      <c r="KN1332" s="8"/>
      <c r="KO1332" s="8"/>
      <c r="KP1332" s="8"/>
      <c r="KQ1332" s="8"/>
      <c r="KR1332" s="8"/>
      <c r="KS1332" s="8"/>
      <c r="KT1332" s="8"/>
      <c r="KU1332" s="8"/>
      <c r="KV1332" s="8"/>
      <c r="KW1332" s="8"/>
      <c r="KX1332" s="8"/>
      <c r="KY1332" s="8"/>
      <c r="KZ1332" s="8"/>
      <c r="LA1332" s="8"/>
      <c r="LB1332" s="8"/>
      <c r="LC1332" s="8"/>
      <c r="LD1332" s="8"/>
      <c r="LE1332" s="8"/>
      <c r="LF1332" s="8"/>
      <c r="LG1332" s="8"/>
      <c r="LH1332" s="8"/>
      <c r="LI1332" s="8"/>
      <c r="LJ1332" s="8"/>
      <c r="LK1332" s="8"/>
      <c r="LL1332" s="8"/>
      <c r="LM1332" s="8"/>
      <c r="LN1332" s="8"/>
      <c r="LO1332" s="8"/>
      <c r="LP1332" s="8"/>
      <c r="LQ1332" s="8"/>
      <c r="LR1332" s="8"/>
      <c r="LS1332" s="8"/>
      <c r="LT1332" s="8"/>
      <c r="LU1332" s="8"/>
      <c r="LV1332" s="8"/>
      <c r="LW1332" s="8"/>
      <c r="LX1332" s="8"/>
      <c r="LY1332" s="8"/>
      <c r="LZ1332" s="8"/>
      <c r="MA1332" s="8"/>
      <c r="MB1332" s="8"/>
      <c r="MC1332" s="8"/>
      <c r="MD1332" s="8"/>
      <c r="ME1332" s="8"/>
      <c r="MF1332" s="8"/>
      <c r="MG1332" s="8"/>
      <c r="MH1332" s="8"/>
      <c r="MI1332" s="8"/>
      <c r="MJ1332" s="8"/>
      <c r="MK1332" s="8"/>
      <c r="ML1332" s="8"/>
      <c r="MM1332" s="8"/>
      <c r="MN1332" s="8"/>
      <c r="MO1332" s="8"/>
      <c r="MP1332" s="8"/>
      <c r="MQ1332" s="8"/>
      <c r="MR1332" s="8"/>
      <c r="MS1332" s="8"/>
      <c r="MT1332" s="8"/>
      <c r="MU1332" s="8"/>
      <c r="MV1332" s="8"/>
      <c r="MW1332" s="8"/>
      <c r="MX1332" s="8"/>
      <c r="MY1332" s="8"/>
      <c r="MZ1332" s="8"/>
      <c r="NA1332" s="8"/>
      <c r="NB1332" s="8"/>
      <c r="NC1332" s="8"/>
      <c r="ND1332" s="8"/>
      <c r="NE1332" s="8"/>
      <c r="NF1332" s="8"/>
      <c r="NG1332" s="8"/>
      <c r="NH1332" s="8"/>
      <c r="NI1332" s="8"/>
      <c r="NJ1332" s="8"/>
      <c r="NK1332" s="8"/>
      <c r="NL1332" s="8"/>
      <c r="NM1332" s="8"/>
      <c r="NN1332" s="8"/>
      <c r="NO1332" s="8"/>
      <c r="NP1332" s="8"/>
      <c r="NQ1332" s="8"/>
      <c r="NR1332" s="8"/>
      <c r="NS1332" s="8"/>
      <c r="NT1332" s="8"/>
      <c r="NU1332" s="8"/>
      <c r="NV1332" s="8"/>
      <c r="NW1332" s="8"/>
      <c r="NX1332" s="8"/>
      <c r="NY1332" s="8"/>
      <c r="NZ1332" s="8"/>
      <c r="OA1332" s="8"/>
      <c r="OB1332" s="8"/>
      <c r="OC1332" s="8"/>
      <c r="OD1332" s="8"/>
      <c r="OE1332" s="8"/>
      <c r="OF1332" s="8"/>
      <c r="OG1332" s="8"/>
      <c r="OH1332" s="8"/>
      <c r="OI1332" s="8"/>
      <c r="OJ1332" s="8"/>
      <c r="OK1332" s="8"/>
      <c r="OL1332" s="8"/>
      <c r="OM1332" s="8"/>
      <c r="ON1332" s="8"/>
      <c r="OO1332" s="8"/>
      <c r="OP1332" s="8"/>
      <c r="OQ1332" s="8"/>
      <c r="OR1332" s="8"/>
      <c r="OS1332" s="8"/>
      <c r="OT1332" s="8"/>
      <c r="OU1332" s="8"/>
      <c r="OV1332" s="8"/>
      <c r="OW1332" s="8"/>
      <c r="OX1332" s="8"/>
      <c r="OY1332" s="8"/>
      <c r="OZ1332" s="8"/>
      <c r="PA1332" s="8"/>
      <c r="PB1332" s="8"/>
      <c r="PC1332" s="8"/>
      <c r="PD1332" s="8"/>
      <c r="PE1332" s="8"/>
      <c r="PF1332" s="8"/>
      <c r="PG1332" s="8"/>
      <c r="PH1332" s="8"/>
      <c r="PI1332" s="8"/>
      <c r="PJ1332" s="8"/>
      <c r="PK1332" s="8"/>
      <c r="PL1332" s="8"/>
      <c r="PM1332" s="8"/>
      <c r="PN1332" s="8"/>
      <c r="PO1332" s="8"/>
      <c r="PP1332" s="8"/>
      <c r="PQ1332" s="8"/>
      <c r="PR1332" s="8"/>
      <c r="PS1332" s="8"/>
      <c r="PT1332" s="8"/>
      <c r="PU1332" s="8"/>
      <c r="PV1332" s="8"/>
      <c r="PW1332" s="8"/>
      <c r="PX1332" s="8"/>
      <c r="PY1332" s="8"/>
      <c r="PZ1332" s="8"/>
      <c r="QA1332" s="8"/>
      <c r="QB1332" s="8"/>
      <c r="QC1332" s="8"/>
      <c r="QD1332" s="8"/>
      <c r="QE1332" s="8"/>
      <c r="QF1332" s="8"/>
      <c r="QG1332" s="8"/>
      <c r="QH1332" s="8"/>
      <c r="QI1332" s="8"/>
      <c r="QJ1332" s="8"/>
      <c r="QK1332" s="8"/>
      <c r="QL1332" s="8"/>
      <c r="QM1332" s="8"/>
      <c r="QN1332" s="8"/>
      <c r="QO1332" s="8"/>
      <c r="QP1332" s="8"/>
      <c r="QQ1332" s="8"/>
      <c r="QR1332" s="8"/>
      <c r="QS1332" s="8"/>
      <c r="QT1332" s="8"/>
      <c r="QU1332" s="8"/>
      <c r="QV1332" s="8"/>
      <c r="QW1332" s="8"/>
      <c r="QX1332" s="8"/>
      <c r="QY1332" s="8"/>
      <c r="QZ1332" s="8"/>
      <c r="RA1332" s="8"/>
      <c r="RB1332" s="8"/>
      <c r="RC1332" s="8"/>
      <c r="RD1332" s="8"/>
      <c r="RE1332" s="8"/>
      <c r="RF1332" s="8"/>
      <c r="RG1332" s="8"/>
      <c r="RH1332" s="8"/>
      <c r="RI1332" s="8"/>
      <c r="RJ1332" s="8"/>
      <c r="RK1332" s="8"/>
      <c r="RL1332" s="8"/>
      <c r="RM1332" s="8"/>
      <c r="RN1332" s="8"/>
      <c r="RO1332" s="8"/>
      <c r="RP1332" s="8"/>
      <c r="RQ1332" s="8"/>
      <c r="RR1332" s="8"/>
      <c r="RS1332" s="8"/>
      <c r="RT1332" s="8"/>
      <c r="RU1332" s="8"/>
      <c r="RV1332" s="8"/>
      <c r="RW1332" s="8"/>
      <c r="RX1332" s="8"/>
      <c r="RY1332" s="8"/>
      <c r="RZ1332" s="8"/>
      <c r="SA1332" s="8"/>
      <c r="SB1332" s="8"/>
      <c r="SC1332" s="8"/>
      <c r="SD1332" s="8"/>
      <c r="SE1332" s="8"/>
      <c r="SF1332" s="8"/>
      <c r="SG1332" s="8"/>
      <c r="SH1332" s="8"/>
      <c r="SI1332" s="8"/>
      <c r="SJ1332" s="8"/>
      <c r="SK1332" s="8"/>
      <c r="SL1332" s="8"/>
      <c r="SM1332" s="8"/>
      <c r="SN1332" s="8"/>
      <c r="SO1332" s="8"/>
      <c r="SP1332" s="8"/>
      <c r="SQ1332" s="8"/>
      <c r="SR1332" s="8"/>
      <c r="SS1332" s="8"/>
      <c r="ST1332" s="8"/>
      <c r="SU1332" s="8"/>
      <c r="SV1332" s="8"/>
      <c r="SW1332" s="8"/>
      <c r="SX1332" s="8"/>
      <c r="SY1332" s="8"/>
      <c r="SZ1332" s="8"/>
      <c r="TA1332" s="8"/>
      <c r="TB1332" s="8"/>
      <c r="TC1332" s="8"/>
      <c r="TD1332" s="8"/>
      <c r="TE1332" s="8"/>
      <c r="TF1332" s="8"/>
      <c r="TG1332" s="8"/>
      <c r="TH1332" s="8"/>
      <c r="TI1332" s="8"/>
      <c r="TJ1332" s="8"/>
      <c r="TK1332" s="8"/>
      <c r="TL1332" s="8"/>
      <c r="TM1332" s="8"/>
      <c r="TN1332" s="8"/>
      <c r="TO1332" s="8"/>
      <c r="TP1332" s="8"/>
      <c r="TQ1332" s="8"/>
      <c r="TR1332" s="8"/>
      <c r="TS1332" s="8"/>
      <c r="TT1332" s="8"/>
      <c r="TU1332" s="8"/>
      <c r="TV1332" s="8"/>
      <c r="TW1332" s="8"/>
      <c r="TX1332" s="8"/>
      <c r="TY1332" s="8"/>
      <c r="TZ1332" s="8"/>
      <c r="UA1332" s="8"/>
      <c r="UB1332" s="8"/>
      <c r="UC1332" s="8"/>
      <c r="UD1332" s="8"/>
      <c r="UE1332" s="8"/>
      <c r="UF1332" s="8"/>
      <c r="UG1332" s="8"/>
      <c r="UH1332" s="8"/>
      <c r="UI1332" s="8"/>
      <c r="UJ1332" s="8"/>
      <c r="UK1332" s="8"/>
      <c r="UL1332" s="8"/>
      <c r="UM1332" s="8"/>
      <c r="UN1332" s="8"/>
      <c r="UO1332" s="8"/>
      <c r="UP1332" s="8"/>
      <c r="UQ1332" s="8"/>
      <c r="UR1332" s="8"/>
      <c r="US1332" s="8"/>
      <c r="UT1332" s="8"/>
      <c r="UU1332" s="8"/>
      <c r="UV1332" s="8"/>
      <c r="UW1332" s="8"/>
      <c r="UX1332" s="8"/>
      <c r="UY1332" s="8"/>
      <c r="UZ1332" s="8"/>
      <c r="VA1332" s="8"/>
      <c r="VB1332" s="8"/>
      <c r="VC1332" s="8"/>
      <c r="VD1332" s="8"/>
      <c r="VE1332" s="8"/>
      <c r="VF1332" s="8"/>
    </row>
    <row r="1333" spans="1:578" s="77" customFormat="1" ht="15">
      <c r="A1333" s="52"/>
      <c r="B1333" s="54"/>
      <c r="C1333" s="54"/>
      <c r="D1333" s="54"/>
      <c r="E1333" s="54"/>
      <c r="F1333" s="54"/>
      <c r="G1333" s="55"/>
      <c r="H1333" s="54"/>
      <c r="I1333" s="56"/>
      <c r="J1333" s="76"/>
      <c r="K1333" s="76"/>
      <c r="L1333" s="54"/>
      <c r="M1333" s="54"/>
      <c r="N1333" s="54"/>
      <c r="O1333" s="4"/>
      <c r="P1333" s="60"/>
      <c r="Q1333" s="54"/>
      <c r="R1333" s="54"/>
      <c r="S1333" s="57"/>
      <c r="T1333" s="57"/>
      <c r="U1333" s="57"/>
      <c r="V1333" s="57"/>
      <c r="W1333" s="57"/>
      <c r="X1333" s="57"/>
      <c r="Y1333" s="57"/>
      <c r="Z1333" s="57"/>
      <c r="AA1333" s="57"/>
      <c r="AB1333" s="62"/>
      <c r="AC1333" s="57"/>
      <c r="AD1333" s="57"/>
      <c r="AE1333" s="57"/>
      <c r="AF1333" s="57"/>
      <c r="AG1333" s="57"/>
      <c r="AH1333" s="57"/>
      <c r="AI1333" s="6"/>
      <c r="AJ1333" s="6"/>
      <c r="AK1333" s="6"/>
      <c r="AL1333" s="6"/>
      <c r="AM1333" s="6"/>
      <c r="AN1333" s="6"/>
      <c r="AO1333" s="6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  <c r="IW1333" s="8"/>
      <c r="IX1333" s="8"/>
      <c r="IY1333" s="8"/>
      <c r="IZ1333" s="8"/>
      <c r="JA1333" s="8"/>
      <c r="JB1333" s="8"/>
      <c r="JC1333" s="8"/>
      <c r="JD1333" s="8"/>
      <c r="JE1333" s="8"/>
      <c r="JF1333" s="8"/>
      <c r="JG1333" s="8"/>
      <c r="JH1333" s="8"/>
      <c r="JI1333" s="8"/>
      <c r="JJ1333" s="8"/>
      <c r="JK1333" s="8"/>
      <c r="JL1333" s="8"/>
      <c r="JM1333" s="8"/>
      <c r="JN1333" s="8"/>
      <c r="JO1333" s="8"/>
      <c r="JP1333" s="8"/>
      <c r="JQ1333" s="8"/>
      <c r="JR1333" s="8"/>
      <c r="JS1333" s="8"/>
      <c r="JT1333" s="8"/>
      <c r="JU1333" s="8"/>
      <c r="JV1333" s="8"/>
      <c r="JW1333" s="8"/>
      <c r="JX1333" s="8"/>
      <c r="JY1333" s="8"/>
      <c r="JZ1333" s="8"/>
      <c r="KA1333" s="8"/>
      <c r="KB1333" s="8"/>
      <c r="KC1333" s="8"/>
      <c r="KD1333" s="8"/>
      <c r="KE1333" s="8"/>
      <c r="KF1333" s="8"/>
      <c r="KG1333" s="8"/>
      <c r="KH1333" s="8"/>
      <c r="KI1333" s="8"/>
      <c r="KJ1333" s="8"/>
      <c r="KK1333" s="8"/>
      <c r="KL1333" s="8"/>
      <c r="KM1333" s="8"/>
      <c r="KN1333" s="8"/>
      <c r="KO1333" s="8"/>
      <c r="KP1333" s="8"/>
      <c r="KQ1333" s="8"/>
      <c r="KR1333" s="8"/>
      <c r="KS1333" s="8"/>
      <c r="KT1333" s="8"/>
      <c r="KU1333" s="8"/>
      <c r="KV1333" s="8"/>
      <c r="KW1333" s="8"/>
      <c r="KX1333" s="8"/>
      <c r="KY1333" s="8"/>
      <c r="KZ1333" s="8"/>
      <c r="LA1333" s="8"/>
      <c r="LB1333" s="8"/>
      <c r="LC1333" s="8"/>
      <c r="LD1333" s="8"/>
      <c r="LE1333" s="8"/>
      <c r="LF1333" s="8"/>
      <c r="LG1333" s="8"/>
      <c r="LH1333" s="8"/>
      <c r="LI1333" s="8"/>
      <c r="LJ1333" s="8"/>
      <c r="LK1333" s="8"/>
      <c r="LL1333" s="8"/>
      <c r="LM1333" s="8"/>
      <c r="LN1333" s="8"/>
      <c r="LO1333" s="8"/>
      <c r="LP1333" s="8"/>
      <c r="LQ1333" s="8"/>
      <c r="LR1333" s="8"/>
      <c r="LS1333" s="8"/>
      <c r="LT1333" s="8"/>
      <c r="LU1333" s="8"/>
      <c r="LV1333" s="8"/>
      <c r="LW1333" s="8"/>
      <c r="LX1333" s="8"/>
      <c r="LY1333" s="8"/>
      <c r="LZ1333" s="8"/>
      <c r="MA1333" s="8"/>
      <c r="MB1333" s="8"/>
      <c r="MC1333" s="8"/>
      <c r="MD1333" s="8"/>
      <c r="ME1333" s="8"/>
      <c r="MF1333" s="8"/>
      <c r="MG1333" s="8"/>
      <c r="MH1333" s="8"/>
      <c r="MI1333" s="8"/>
      <c r="MJ1333" s="8"/>
      <c r="MK1333" s="8"/>
      <c r="ML1333" s="8"/>
      <c r="MM1333" s="8"/>
      <c r="MN1333" s="8"/>
      <c r="MO1333" s="8"/>
      <c r="MP1333" s="8"/>
      <c r="MQ1333" s="8"/>
      <c r="MR1333" s="8"/>
      <c r="MS1333" s="8"/>
      <c r="MT1333" s="8"/>
      <c r="MU1333" s="8"/>
      <c r="MV1333" s="8"/>
      <c r="MW1333" s="8"/>
      <c r="MX1333" s="8"/>
      <c r="MY1333" s="8"/>
      <c r="MZ1333" s="8"/>
      <c r="NA1333" s="8"/>
      <c r="NB1333" s="8"/>
      <c r="NC1333" s="8"/>
      <c r="ND1333" s="8"/>
      <c r="NE1333" s="8"/>
      <c r="NF1333" s="8"/>
      <c r="NG1333" s="8"/>
      <c r="NH1333" s="8"/>
      <c r="NI1333" s="8"/>
      <c r="NJ1333" s="8"/>
      <c r="NK1333" s="8"/>
      <c r="NL1333" s="8"/>
      <c r="NM1333" s="8"/>
      <c r="NN1333" s="8"/>
      <c r="NO1333" s="8"/>
      <c r="NP1333" s="8"/>
      <c r="NQ1333" s="8"/>
      <c r="NR1333" s="8"/>
      <c r="NS1333" s="8"/>
      <c r="NT1333" s="8"/>
      <c r="NU1333" s="8"/>
      <c r="NV1333" s="8"/>
      <c r="NW1333" s="8"/>
      <c r="NX1333" s="8"/>
      <c r="NY1333" s="8"/>
      <c r="NZ1333" s="8"/>
      <c r="OA1333" s="8"/>
      <c r="OB1333" s="8"/>
      <c r="OC1333" s="8"/>
      <c r="OD1333" s="8"/>
      <c r="OE1333" s="8"/>
      <c r="OF1333" s="8"/>
      <c r="OG1333" s="8"/>
      <c r="OH1333" s="8"/>
      <c r="OI1333" s="8"/>
      <c r="OJ1333" s="8"/>
      <c r="OK1333" s="8"/>
      <c r="OL1333" s="8"/>
      <c r="OM1333" s="8"/>
      <c r="ON1333" s="8"/>
      <c r="OO1333" s="8"/>
      <c r="OP1333" s="8"/>
      <c r="OQ1333" s="8"/>
      <c r="OR1333" s="8"/>
      <c r="OS1333" s="8"/>
      <c r="OT1333" s="8"/>
      <c r="OU1333" s="8"/>
      <c r="OV1333" s="8"/>
      <c r="OW1333" s="8"/>
      <c r="OX1333" s="8"/>
      <c r="OY1333" s="8"/>
      <c r="OZ1333" s="8"/>
      <c r="PA1333" s="8"/>
      <c r="PB1333" s="8"/>
      <c r="PC1333" s="8"/>
      <c r="PD1333" s="8"/>
      <c r="PE1333" s="8"/>
      <c r="PF1333" s="8"/>
      <c r="PG1333" s="8"/>
      <c r="PH1333" s="8"/>
      <c r="PI1333" s="8"/>
      <c r="PJ1333" s="8"/>
      <c r="PK1333" s="8"/>
      <c r="PL1333" s="8"/>
      <c r="PM1333" s="8"/>
      <c r="PN1333" s="8"/>
      <c r="PO1333" s="8"/>
      <c r="PP1333" s="8"/>
      <c r="PQ1333" s="8"/>
      <c r="PR1333" s="8"/>
      <c r="PS1333" s="8"/>
      <c r="PT1333" s="8"/>
      <c r="PU1333" s="8"/>
      <c r="PV1333" s="8"/>
      <c r="PW1333" s="8"/>
      <c r="PX1333" s="8"/>
      <c r="PY1333" s="8"/>
      <c r="PZ1333" s="8"/>
      <c r="QA1333" s="8"/>
      <c r="QB1333" s="8"/>
      <c r="QC1333" s="8"/>
      <c r="QD1333" s="8"/>
      <c r="QE1333" s="8"/>
      <c r="QF1333" s="8"/>
      <c r="QG1333" s="8"/>
      <c r="QH1333" s="8"/>
      <c r="QI1333" s="8"/>
      <c r="QJ1333" s="8"/>
      <c r="QK1333" s="8"/>
      <c r="QL1333" s="8"/>
      <c r="QM1333" s="8"/>
      <c r="QN1333" s="8"/>
      <c r="QO1333" s="8"/>
      <c r="QP1333" s="8"/>
      <c r="QQ1333" s="8"/>
      <c r="QR1333" s="8"/>
      <c r="QS1333" s="8"/>
      <c r="QT1333" s="8"/>
      <c r="QU1333" s="8"/>
      <c r="QV1333" s="8"/>
      <c r="QW1333" s="8"/>
      <c r="QX1333" s="8"/>
      <c r="QY1333" s="8"/>
      <c r="QZ1333" s="8"/>
      <c r="RA1333" s="8"/>
      <c r="RB1333" s="8"/>
      <c r="RC1333" s="8"/>
      <c r="RD1333" s="8"/>
      <c r="RE1333" s="8"/>
      <c r="RF1333" s="8"/>
      <c r="RG1333" s="8"/>
      <c r="RH1333" s="8"/>
      <c r="RI1333" s="8"/>
      <c r="RJ1333" s="8"/>
      <c r="RK1333" s="8"/>
      <c r="RL1333" s="8"/>
      <c r="RM1333" s="8"/>
      <c r="RN1333" s="8"/>
      <c r="RO1333" s="8"/>
      <c r="RP1333" s="8"/>
      <c r="RQ1333" s="8"/>
      <c r="RR1333" s="8"/>
      <c r="RS1333" s="8"/>
      <c r="RT1333" s="8"/>
      <c r="RU1333" s="8"/>
      <c r="RV1333" s="8"/>
      <c r="RW1333" s="8"/>
      <c r="RX1333" s="8"/>
      <c r="RY1333" s="8"/>
      <c r="RZ1333" s="8"/>
      <c r="SA1333" s="8"/>
      <c r="SB1333" s="8"/>
      <c r="SC1333" s="8"/>
      <c r="SD1333" s="8"/>
      <c r="SE1333" s="8"/>
      <c r="SF1333" s="8"/>
      <c r="SG1333" s="8"/>
      <c r="SH1333" s="8"/>
      <c r="SI1333" s="8"/>
      <c r="SJ1333" s="8"/>
      <c r="SK1333" s="8"/>
      <c r="SL1333" s="8"/>
      <c r="SM1333" s="8"/>
      <c r="SN1333" s="8"/>
      <c r="SO1333" s="8"/>
      <c r="SP1333" s="8"/>
      <c r="SQ1333" s="8"/>
      <c r="SR1333" s="8"/>
      <c r="SS1333" s="8"/>
      <c r="ST1333" s="8"/>
      <c r="SU1333" s="8"/>
      <c r="SV1333" s="8"/>
      <c r="SW1333" s="8"/>
      <c r="SX1333" s="8"/>
      <c r="SY1333" s="8"/>
      <c r="SZ1333" s="8"/>
      <c r="TA1333" s="8"/>
      <c r="TB1333" s="8"/>
      <c r="TC1333" s="8"/>
      <c r="TD1333" s="8"/>
      <c r="TE1333" s="8"/>
      <c r="TF1333" s="8"/>
      <c r="TG1333" s="8"/>
      <c r="TH1333" s="8"/>
      <c r="TI1333" s="8"/>
      <c r="TJ1333" s="8"/>
      <c r="TK1333" s="8"/>
      <c r="TL1333" s="8"/>
      <c r="TM1333" s="8"/>
      <c r="TN1333" s="8"/>
      <c r="TO1333" s="8"/>
      <c r="TP1333" s="8"/>
      <c r="TQ1333" s="8"/>
      <c r="TR1333" s="8"/>
      <c r="TS1333" s="8"/>
      <c r="TT1333" s="8"/>
      <c r="TU1333" s="8"/>
      <c r="TV1333" s="8"/>
      <c r="TW1333" s="8"/>
      <c r="TX1333" s="8"/>
      <c r="TY1333" s="8"/>
      <c r="TZ1333" s="8"/>
      <c r="UA1333" s="8"/>
      <c r="UB1333" s="8"/>
      <c r="UC1333" s="8"/>
      <c r="UD1333" s="8"/>
      <c r="UE1333" s="8"/>
      <c r="UF1333" s="8"/>
      <c r="UG1333" s="8"/>
      <c r="UH1333" s="8"/>
      <c r="UI1333" s="8"/>
      <c r="UJ1333" s="8"/>
      <c r="UK1333" s="8"/>
      <c r="UL1333" s="8"/>
      <c r="UM1333" s="8"/>
      <c r="UN1333" s="8"/>
      <c r="UO1333" s="8"/>
      <c r="UP1333" s="8"/>
      <c r="UQ1333" s="8"/>
      <c r="UR1333" s="8"/>
      <c r="US1333" s="8"/>
      <c r="UT1333" s="8"/>
      <c r="UU1333" s="8"/>
      <c r="UV1333" s="8"/>
      <c r="UW1333" s="8"/>
      <c r="UX1333" s="8"/>
      <c r="UY1333" s="8"/>
      <c r="UZ1333" s="8"/>
      <c r="VA1333" s="8"/>
      <c r="VB1333" s="8"/>
      <c r="VC1333" s="8"/>
      <c r="VD1333" s="8"/>
      <c r="VE1333" s="8"/>
      <c r="VF1333" s="8"/>
    </row>
    <row r="1334" spans="1:578" s="77" customFormat="1" ht="15">
      <c r="A1334" s="52"/>
      <c r="B1334" s="54"/>
      <c r="C1334" s="54"/>
      <c r="D1334" s="54"/>
      <c r="E1334" s="54"/>
      <c r="F1334" s="54"/>
      <c r="G1334" s="55"/>
      <c r="H1334" s="54"/>
      <c r="I1334" s="56"/>
      <c r="J1334" s="76"/>
      <c r="K1334" s="76"/>
      <c r="L1334" s="54"/>
      <c r="M1334" s="54"/>
      <c r="N1334" s="54"/>
      <c r="O1334" s="4"/>
      <c r="P1334" s="60"/>
      <c r="Q1334" s="54"/>
      <c r="R1334" s="54"/>
      <c r="S1334" s="57"/>
      <c r="T1334" s="57"/>
      <c r="U1334" s="57"/>
      <c r="V1334" s="57"/>
      <c r="W1334" s="57"/>
      <c r="X1334" s="57"/>
      <c r="Y1334" s="57"/>
      <c r="Z1334" s="57"/>
      <c r="AA1334" s="57"/>
      <c r="AB1334" s="62"/>
      <c r="AC1334" s="57"/>
      <c r="AD1334" s="57"/>
      <c r="AE1334" s="57"/>
      <c r="AF1334" s="57"/>
      <c r="AG1334" s="57"/>
      <c r="AH1334" s="57"/>
      <c r="AI1334" s="6"/>
      <c r="AJ1334" s="6"/>
      <c r="AK1334" s="6"/>
      <c r="AL1334" s="6"/>
      <c r="AM1334" s="6"/>
      <c r="AN1334" s="6"/>
      <c r="AO1334" s="6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  <c r="IW1334" s="8"/>
      <c r="IX1334" s="8"/>
      <c r="IY1334" s="8"/>
      <c r="IZ1334" s="8"/>
      <c r="JA1334" s="8"/>
      <c r="JB1334" s="8"/>
      <c r="JC1334" s="8"/>
      <c r="JD1334" s="8"/>
      <c r="JE1334" s="8"/>
      <c r="JF1334" s="8"/>
      <c r="JG1334" s="8"/>
      <c r="JH1334" s="8"/>
      <c r="JI1334" s="8"/>
      <c r="JJ1334" s="8"/>
      <c r="JK1334" s="8"/>
      <c r="JL1334" s="8"/>
      <c r="JM1334" s="8"/>
      <c r="JN1334" s="8"/>
      <c r="JO1334" s="8"/>
      <c r="JP1334" s="8"/>
      <c r="JQ1334" s="8"/>
      <c r="JR1334" s="8"/>
      <c r="JS1334" s="8"/>
      <c r="JT1334" s="8"/>
      <c r="JU1334" s="8"/>
      <c r="JV1334" s="8"/>
      <c r="JW1334" s="8"/>
      <c r="JX1334" s="8"/>
      <c r="JY1334" s="8"/>
      <c r="JZ1334" s="8"/>
      <c r="KA1334" s="8"/>
      <c r="KB1334" s="8"/>
      <c r="KC1334" s="8"/>
      <c r="KD1334" s="8"/>
      <c r="KE1334" s="8"/>
      <c r="KF1334" s="8"/>
      <c r="KG1334" s="8"/>
      <c r="KH1334" s="8"/>
      <c r="KI1334" s="8"/>
      <c r="KJ1334" s="8"/>
      <c r="KK1334" s="8"/>
      <c r="KL1334" s="8"/>
      <c r="KM1334" s="8"/>
      <c r="KN1334" s="8"/>
      <c r="KO1334" s="8"/>
      <c r="KP1334" s="8"/>
      <c r="KQ1334" s="8"/>
      <c r="KR1334" s="8"/>
      <c r="KS1334" s="8"/>
      <c r="KT1334" s="8"/>
      <c r="KU1334" s="8"/>
      <c r="KV1334" s="8"/>
      <c r="KW1334" s="8"/>
      <c r="KX1334" s="8"/>
      <c r="KY1334" s="8"/>
      <c r="KZ1334" s="8"/>
      <c r="LA1334" s="8"/>
      <c r="LB1334" s="8"/>
      <c r="LC1334" s="8"/>
      <c r="LD1334" s="8"/>
      <c r="LE1334" s="8"/>
      <c r="LF1334" s="8"/>
      <c r="LG1334" s="8"/>
      <c r="LH1334" s="8"/>
      <c r="LI1334" s="8"/>
      <c r="LJ1334" s="8"/>
      <c r="LK1334" s="8"/>
      <c r="LL1334" s="8"/>
      <c r="LM1334" s="8"/>
      <c r="LN1334" s="8"/>
      <c r="LO1334" s="8"/>
      <c r="LP1334" s="8"/>
      <c r="LQ1334" s="8"/>
      <c r="LR1334" s="8"/>
      <c r="LS1334" s="8"/>
      <c r="LT1334" s="8"/>
      <c r="LU1334" s="8"/>
      <c r="LV1334" s="8"/>
      <c r="LW1334" s="8"/>
      <c r="LX1334" s="8"/>
      <c r="LY1334" s="8"/>
      <c r="LZ1334" s="8"/>
      <c r="MA1334" s="8"/>
      <c r="MB1334" s="8"/>
      <c r="MC1334" s="8"/>
      <c r="MD1334" s="8"/>
      <c r="ME1334" s="8"/>
      <c r="MF1334" s="8"/>
      <c r="MG1334" s="8"/>
      <c r="MH1334" s="8"/>
      <c r="MI1334" s="8"/>
      <c r="MJ1334" s="8"/>
      <c r="MK1334" s="8"/>
      <c r="ML1334" s="8"/>
      <c r="MM1334" s="8"/>
      <c r="MN1334" s="8"/>
      <c r="MO1334" s="8"/>
      <c r="MP1334" s="8"/>
      <c r="MQ1334" s="8"/>
      <c r="MR1334" s="8"/>
      <c r="MS1334" s="8"/>
      <c r="MT1334" s="8"/>
      <c r="MU1334" s="8"/>
      <c r="MV1334" s="8"/>
      <c r="MW1334" s="8"/>
      <c r="MX1334" s="8"/>
      <c r="MY1334" s="8"/>
      <c r="MZ1334" s="8"/>
      <c r="NA1334" s="8"/>
      <c r="NB1334" s="8"/>
      <c r="NC1334" s="8"/>
      <c r="ND1334" s="8"/>
      <c r="NE1334" s="8"/>
      <c r="NF1334" s="8"/>
      <c r="NG1334" s="8"/>
      <c r="NH1334" s="8"/>
      <c r="NI1334" s="8"/>
      <c r="NJ1334" s="8"/>
      <c r="NK1334" s="8"/>
      <c r="NL1334" s="8"/>
      <c r="NM1334" s="8"/>
      <c r="NN1334" s="8"/>
      <c r="NO1334" s="8"/>
      <c r="NP1334" s="8"/>
      <c r="NQ1334" s="8"/>
      <c r="NR1334" s="8"/>
      <c r="NS1334" s="8"/>
      <c r="NT1334" s="8"/>
      <c r="NU1334" s="8"/>
      <c r="NV1334" s="8"/>
      <c r="NW1334" s="8"/>
      <c r="NX1334" s="8"/>
      <c r="NY1334" s="8"/>
      <c r="NZ1334" s="8"/>
      <c r="OA1334" s="8"/>
      <c r="OB1334" s="8"/>
      <c r="OC1334" s="8"/>
      <c r="OD1334" s="8"/>
      <c r="OE1334" s="8"/>
      <c r="OF1334" s="8"/>
      <c r="OG1334" s="8"/>
      <c r="OH1334" s="8"/>
      <c r="OI1334" s="8"/>
      <c r="OJ1334" s="8"/>
      <c r="OK1334" s="8"/>
      <c r="OL1334" s="8"/>
      <c r="OM1334" s="8"/>
      <c r="ON1334" s="8"/>
      <c r="OO1334" s="8"/>
      <c r="OP1334" s="8"/>
      <c r="OQ1334" s="8"/>
      <c r="OR1334" s="8"/>
      <c r="OS1334" s="8"/>
      <c r="OT1334" s="8"/>
      <c r="OU1334" s="8"/>
      <c r="OV1334" s="8"/>
      <c r="OW1334" s="8"/>
      <c r="OX1334" s="8"/>
      <c r="OY1334" s="8"/>
      <c r="OZ1334" s="8"/>
      <c r="PA1334" s="8"/>
      <c r="PB1334" s="8"/>
      <c r="PC1334" s="8"/>
      <c r="PD1334" s="8"/>
      <c r="PE1334" s="8"/>
      <c r="PF1334" s="8"/>
      <c r="PG1334" s="8"/>
      <c r="PH1334" s="8"/>
      <c r="PI1334" s="8"/>
      <c r="PJ1334" s="8"/>
      <c r="PK1334" s="8"/>
      <c r="PL1334" s="8"/>
      <c r="PM1334" s="8"/>
      <c r="PN1334" s="8"/>
      <c r="PO1334" s="8"/>
      <c r="PP1334" s="8"/>
      <c r="PQ1334" s="8"/>
      <c r="PR1334" s="8"/>
      <c r="PS1334" s="8"/>
      <c r="PT1334" s="8"/>
      <c r="PU1334" s="8"/>
      <c r="PV1334" s="8"/>
      <c r="PW1334" s="8"/>
      <c r="PX1334" s="8"/>
      <c r="PY1334" s="8"/>
      <c r="PZ1334" s="8"/>
      <c r="QA1334" s="8"/>
      <c r="QB1334" s="8"/>
      <c r="QC1334" s="8"/>
      <c r="QD1334" s="8"/>
      <c r="QE1334" s="8"/>
      <c r="QF1334" s="8"/>
      <c r="QG1334" s="8"/>
      <c r="QH1334" s="8"/>
      <c r="QI1334" s="8"/>
      <c r="QJ1334" s="8"/>
      <c r="QK1334" s="8"/>
      <c r="QL1334" s="8"/>
      <c r="QM1334" s="8"/>
      <c r="QN1334" s="8"/>
      <c r="QO1334" s="8"/>
      <c r="QP1334" s="8"/>
      <c r="QQ1334" s="8"/>
      <c r="QR1334" s="8"/>
      <c r="QS1334" s="8"/>
      <c r="QT1334" s="8"/>
      <c r="QU1334" s="8"/>
      <c r="QV1334" s="8"/>
      <c r="QW1334" s="8"/>
      <c r="QX1334" s="8"/>
      <c r="QY1334" s="8"/>
      <c r="QZ1334" s="8"/>
      <c r="RA1334" s="8"/>
      <c r="RB1334" s="8"/>
      <c r="RC1334" s="8"/>
      <c r="RD1334" s="8"/>
      <c r="RE1334" s="8"/>
      <c r="RF1334" s="8"/>
      <c r="RG1334" s="8"/>
      <c r="RH1334" s="8"/>
      <c r="RI1334" s="8"/>
      <c r="RJ1334" s="8"/>
      <c r="RK1334" s="8"/>
      <c r="RL1334" s="8"/>
      <c r="RM1334" s="8"/>
      <c r="RN1334" s="8"/>
      <c r="RO1334" s="8"/>
      <c r="RP1334" s="8"/>
      <c r="RQ1334" s="8"/>
      <c r="RR1334" s="8"/>
      <c r="RS1334" s="8"/>
      <c r="RT1334" s="8"/>
      <c r="RU1334" s="8"/>
      <c r="RV1334" s="8"/>
      <c r="RW1334" s="8"/>
      <c r="RX1334" s="8"/>
      <c r="RY1334" s="8"/>
      <c r="RZ1334" s="8"/>
      <c r="SA1334" s="8"/>
      <c r="SB1334" s="8"/>
      <c r="SC1334" s="8"/>
      <c r="SD1334" s="8"/>
      <c r="SE1334" s="8"/>
      <c r="SF1334" s="8"/>
      <c r="SG1334" s="8"/>
      <c r="SH1334" s="8"/>
      <c r="SI1334" s="8"/>
      <c r="SJ1334" s="8"/>
      <c r="SK1334" s="8"/>
      <c r="SL1334" s="8"/>
      <c r="SM1334" s="8"/>
      <c r="SN1334" s="8"/>
      <c r="SO1334" s="8"/>
      <c r="SP1334" s="8"/>
      <c r="SQ1334" s="8"/>
      <c r="SR1334" s="8"/>
      <c r="SS1334" s="8"/>
      <c r="ST1334" s="8"/>
      <c r="SU1334" s="8"/>
      <c r="SV1334" s="8"/>
      <c r="SW1334" s="8"/>
      <c r="SX1334" s="8"/>
      <c r="SY1334" s="8"/>
      <c r="SZ1334" s="8"/>
      <c r="TA1334" s="8"/>
      <c r="TB1334" s="8"/>
      <c r="TC1334" s="8"/>
      <c r="TD1334" s="8"/>
      <c r="TE1334" s="8"/>
      <c r="TF1334" s="8"/>
      <c r="TG1334" s="8"/>
      <c r="TH1334" s="8"/>
      <c r="TI1334" s="8"/>
      <c r="TJ1334" s="8"/>
      <c r="TK1334" s="8"/>
      <c r="TL1334" s="8"/>
      <c r="TM1334" s="8"/>
      <c r="TN1334" s="8"/>
      <c r="TO1334" s="8"/>
      <c r="TP1334" s="8"/>
      <c r="TQ1334" s="8"/>
      <c r="TR1334" s="8"/>
      <c r="TS1334" s="8"/>
      <c r="TT1334" s="8"/>
      <c r="TU1334" s="8"/>
      <c r="TV1334" s="8"/>
      <c r="TW1334" s="8"/>
      <c r="TX1334" s="8"/>
      <c r="TY1334" s="8"/>
      <c r="TZ1334" s="8"/>
      <c r="UA1334" s="8"/>
      <c r="UB1334" s="8"/>
      <c r="UC1334" s="8"/>
      <c r="UD1334" s="8"/>
      <c r="UE1334" s="8"/>
      <c r="UF1334" s="8"/>
      <c r="UG1334" s="8"/>
      <c r="UH1334" s="8"/>
      <c r="UI1334" s="8"/>
      <c r="UJ1334" s="8"/>
      <c r="UK1334" s="8"/>
      <c r="UL1334" s="8"/>
      <c r="UM1334" s="8"/>
      <c r="UN1334" s="8"/>
      <c r="UO1334" s="8"/>
      <c r="UP1334" s="8"/>
      <c r="UQ1334" s="8"/>
      <c r="UR1334" s="8"/>
      <c r="US1334" s="8"/>
      <c r="UT1334" s="8"/>
      <c r="UU1334" s="8"/>
      <c r="UV1334" s="8"/>
      <c r="UW1334" s="8"/>
      <c r="UX1334" s="8"/>
      <c r="UY1334" s="8"/>
      <c r="UZ1334" s="8"/>
      <c r="VA1334" s="8"/>
      <c r="VB1334" s="8"/>
      <c r="VC1334" s="8"/>
      <c r="VD1334" s="8"/>
      <c r="VE1334" s="8"/>
      <c r="VF1334" s="8"/>
    </row>
    <row r="1335" spans="1:578" s="77" customFormat="1" ht="15">
      <c r="A1335" s="52"/>
      <c r="B1335" s="54"/>
      <c r="C1335" s="54"/>
      <c r="D1335" s="54"/>
      <c r="E1335" s="54"/>
      <c r="F1335" s="54"/>
      <c r="G1335" s="55"/>
      <c r="H1335" s="54"/>
      <c r="I1335" s="56"/>
      <c r="J1335" s="76"/>
      <c r="K1335" s="76"/>
      <c r="L1335" s="54"/>
      <c r="M1335" s="54"/>
      <c r="N1335" s="54"/>
      <c r="O1335" s="4"/>
      <c r="P1335" s="60"/>
      <c r="Q1335" s="54"/>
      <c r="R1335" s="54"/>
      <c r="S1335" s="57"/>
      <c r="T1335" s="57"/>
      <c r="U1335" s="57"/>
      <c r="V1335" s="57"/>
      <c r="W1335" s="57"/>
      <c r="X1335" s="57"/>
      <c r="Y1335" s="57"/>
      <c r="Z1335" s="57"/>
      <c r="AA1335" s="57"/>
      <c r="AB1335" s="62"/>
      <c r="AC1335" s="57"/>
      <c r="AD1335" s="57"/>
      <c r="AE1335" s="57"/>
      <c r="AF1335" s="57"/>
      <c r="AG1335" s="57"/>
      <c r="AH1335" s="57"/>
      <c r="AI1335" s="6"/>
      <c r="AJ1335" s="6"/>
      <c r="AK1335" s="6"/>
      <c r="AL1335" s="6"/>
      <c r="AM1335" s="6"/>
      <c r="AN1335" s="6"/>
      <c r="AO1335" s="6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  <c r="IW1335" s="8"/>
      <c r="IX1335" s="8"/>
      <c r="IY1335" s="8"/>
      <c r="IZ1335" s="8"/>
      <c r="JA1335" s="8"/>
      <c r="JB1335" s="8"/>
      <c r="JC1335" s="8"/>
      <c r="JD1335" s="8"/>
      <c r="JE1335" s="8"/>
      <c r="JF1335" s="8"/>
      <c r="JG1335" s="8"/>
      <c r="JH1335" s="8"/>
      <c r="JI1335" s="8"/>
      <c r="JJ1335" s="8"/>
      <c r="JK1335" s="8"/>
      <c r="JL1335" s="8"/>
      <c r="JM1335" s="8"/>
      <c r="JN1335" s="8"/>
      <c r="JO1335" s="8"/>
      <c r="JP1335" s="8"/>
      <c r="JQ1335" s="8"/>
      <c r="JR1335" s="8"/>
      <c r="JS1335" s="8"/>
      <c r="JT1335" s="8"/>
      <c r="JU1335" s="8"/>
      <c r="JV1335" s="8"/>
      <c r="JW1335" s="8"/>
      <c r="JX1335" s="8"/>
      <c r="JY1335" s="8"/>
      <c r="JZ1335" s="8"/>
      <c r="KA1335" s="8"/>
      <c r="KB1335" s="8"/>
      <c r="KC1335" s="8"/>
      <c r="KD1335" s="8"/>
      <c r="KE1335" s="8"/>
      <c r="KF1335" s="8"/>
      <c r="KG1335" s="8"/>
      <c r="KH1335" s="8"/>
      <c r="KI1335" s="8"/>
      <c r="KJ1335" s="8"/>
      <c r="KK1335" s="8"/>
      <c r="KL1335" s="8"/>
      <c r="KM1335" s="8"/>
      <c r="KN1335" s="8"/>
      <c r="KO1335" s="8"/>
      <c r="KP1335" s="8"/>
      <c r="KQ1335" s="8"/>
      <c r="KR1335" s="8"/>
      <c r="KS1335" s="8"/>
      <c r="KT1335" s="8"/>
      <c r="KU1335" s="8"/>
      <c r="KV1335" s="8"/>
      <c r="KW1335" s="8"/>
      <c r="KX1335" s="8"/>
      <c r="KY1335" s="8"/>
      <c r="KZ1335" s="8"/>
      <c r="LA1335" s="8"/>
      <c r="LB1335" s="8"/>
      <c r="LC1335" s="8"/>
      <c r="LD1335" s="8"/>
      <c r="LE1335" s="8"/>
      <c r="LF1335" s="8"/>
      <c r="LG1335" s="8"/>
      <c r="LH1335" s="8"/>
      <c r="LI1335" s="8"/>
      <c r="LJ1335" s="8"/>
      <c r="LK1335" s="8"/>
      <c r="LL1335" s="8"/>
      <c r="LM1335" s="8"/>
      <c r="LN1335" s="8"/>
      <c r="LO1335" s="8"/>
      <c r="LP1335" s="8"/>
      <c r="LQ1335" s="8"/>
      <c r="LR1335" s="8"/>
      <c r="LS1335" s="8"/>
      <c r="LT1335" s="8"/>
      <c r="LU1335" s="8"/>
      <c r="LV1335" s="8"/>
      <c r="LW1335" s="8"/>
      <c r="LX1335" s="8"/>
      <c r="LY1335" s="8"/>
      <c r="LZ1335" s="8"/>
      <c r="MA1335" s="8"/>
      <c r="MB1335" s="8"/>
      <c r="MC1335" s="8"/>
      <c r="MD1335" s="8"/>
      <c r="ME1335" s="8"/>
      <c r="MF1335" s="8"/>
      <c r="MG1335" s="8"/>
      <c r="MH1335" s="8"/>
      <c r="MI1335" s="8"/>
      <c r="MJ1335" s="8"/>
      <c r="MK1335" s="8"/>
      <c r="ML1335" s="8"/>
      <c r="MM1335" s="8"/>
      <c r="MN1335" s="8"/>
      <c r="MO1335" s="8"/>
      <c r="MP1335" s="8"/>
      <c r="MQ1335" s="8"/>
      <c r="MR1335" s="8"/>
      <c r="MS1335" s="8"/>
      <c r="MT1335" s="8"/>
      <c r="MU1335" s="8"/>
      <c r="MV1335" s="8"/>
      <c r="MW1335" s="8"/>
      <c r="MX1335" s="8"/>
      <c r="MY1335" s="8"/>
      <c r="MZ1335" s="8"/>
      <c r="NA1335" s="8"/>
      <c r="NB1335" s="8"/>
      <c r="NC1335" s="8"/>
      <c r="ND1335" s="8"/>
      <c r="NE1335" s="8"/>
      <c r="NF1335" s="8"/>
      <c r="NG1335" s="8"/>
      <c r="NH1335" s="8"/>
      <c r="NI1335" s="8"/>
      <c r="NJ1335" s="8"/>
      <c r="NK1335" s="8"/>
      <c r="NL1335" s="8"/>
      <c r="NM1335" s="8"/>
      <c r="NN1335" s="8"/>
      <c r="NO1335" s="8"/>
      <c r="NP1335" s="8"/>
      <c r="NQ1335" s="8"/>
      <c r="NR1335" s="8"/>
      <c r="NS1335" s="8"/>
      <c r="NT1335" s="8"/>
      <c r="NU1335" s="8"/>
      <c r="NV1335" s="8"/>
      <c r="NW1335" s="8"/>
      <c r="NX1335" s="8"/>
      <c r="NY1335" s="8"/>
      <c r="NZ1335" s="8"/>
      <c r="OA1335" s="8"/>
      <c r="OB1335" s="8"/>
      <c r="OC1335" s="8"/>
      <c r="OD1335" s="8"/>
      <c r="OE1335" s="8"/>
      <c r="OF1335" s="8"/>
      <c r="OG1335" s="8"/>
      <c r="OH1335" s="8"/>
      <c r="OI1335" s="8"/>
      <c r="OJ1335" s="8"/>
      <c r="OK1335" s="8"/>
      <c r="OL1335" s="8"/>
      <c r="OM1335" s="8"/>
      <c r="ON1335" s="8"/>
      <c r="OO1335" s="8"/>
      <c r="OP1335" s="8"/>
      <c r="OQ1335" s="8"/>
      <c r="OR1335" s="8"/>
      <c r="OS1335" s="8"/>
      <c r="OT1335" s="8"/>
      <c r="OU1335" s="8"/>
      <c r="OV1335" s="8"/>
      <c r="OW1335" s="8"/>
      <c r="OX1335" s="8"/>
      <c r="OY1335" s="8"/>
      <c r="OZ1335" s="8"/>
      <c r="PA1335" s="8"/>
      <c r="PB1335" s="8"/>
      <c r="PC1335" s="8"/>
      <c r="PD1335" s="8"/>
      <c r="PE1335" s="8"/>
      <c r="PF1335" s="8"/>
      <c r="PG1335" s="8"/>
      <c r="PH1335" s="8"/>
      <c r="PI1335" s="8"/>
      <c r="PJ1335" s="8"/>
      <c r="PK1335" s="8"/>
      <c r="PL1335" s="8"/>
      <c r="PM1335" s="8"/>
      <c r="PN1335" s="8"/>
      <c r="PO1335" s="8"/>
      <c r="PP1335" s="8"/>
      <c r="PQ1335" s="8"/>
      <c r="PR1335" s="8"/>
      <c r="PS1335" s="8"/>
      <c r="PT1335" s="8"/>
      <c r="PU1335" s="8"/>
      <c r="PV1335" s="8"/>
      <c r="PW1335" s="8"/>
      <c r="PX1335" s="8"/>
      <c r="PY1335" s="8"/>
      <c r="PZ1335" s="8"/>
      <c r="QA1335" s="8"/>
      <c r="QB1335" s="8"/>
      <c r="QC1335" s="8"/>
      <c r="QD1335" s="8"/>
      <c r="QE1335" s="8"/>
      <c r="QF1335" s="8"/>
      <c r="QG1335" s="8"/>
      <c r="QH1335" s="8"/>
      <c r="QI1335" s="8"/>
      <c r="QJ1335" s="8"/>
      <c r="QK1335" s="8"/>
      <c r="QL1335" s="8"/>
      <c r="QM1335" s="8"/>
      <c r="QN1335" s="8"/>
      <c r="QO1335" s="8"/>
      <c r="QP1335" s="8"/>
      <c r="QQ1335" s="8"/>
      <c r="QR1335" s="8"/>
      <c r="QS1335" s="8"/>
      <c r="QT1335" s="8"/>
      <c r="QU1335" s="8"/>
      <c r="QV1335" s="8"/>
      <c r="QW1335" s="8"/>
      <c r="QX1335" s="8"/>
      <c r="QY1335" s="8"/>
      <c r="QZ1335" s="8"/>
      <c r="RA1335" s="8"/>
      <c r="RB1335" s="8"/>
      <c r="RC1335" s="8"/>
      <c r="RD1335" s="8"/>
      <c r="RE1335" s="8"/>
      <c r="RF1335" s="8"/>
      <c r="RG1335" s="8"/>
      <c r="RH1335" s="8"/>
      <c r="RI1335" s="8"/>
      <c r="RJ1335" s="8"/>
      <c r="RK1335" s="8"/>
      <c r="RL1335" s="8"/>
      <c r="RM1335" s="8"/>
      <c r="RN1335" s="8"/>
      <c r="RO1335" s="8"/>
      <c r="RP1335" s="8"/>
      <c r="RQ1335" s="8"/>
      <c r="RR1335" s="8"/>
      <c r="RS1335" s="8"/>
      <c r="RT1335" s="8"/>
      <c r="RU1335" s="8"/>
      <c r="RV1335" s="8"/>
      <c r="RW1335" s="8"/>
      <c r="RX1335" s="8"/>
      <c r="RY1335" s="8"/>
      <c r="RZ1335" s="8"/>
      <c r="SA1335" s="8"/>
      <c r="SB1335" s="8"/>
      <c r="SC1335" s="8"/>
      <c r="SD1335" s="8"/>
      <c r="SE1335" s="8"/>
      <c r="SF1335" s="8"/>
      <c r="SG1335" s="8"/>
      <c r="SH1335" s="8"/>
      <c r="SI1335" s="8"/>
      <c r="SJ1335" s="8"/>
      <c r="SK1335" s="8"/>
      <c r="SL1335" s="8"/>
      <c r="SM1335" s="8"/>
      <c r="SN1335" s="8"/>
      <c r="SO1335" s="8"/>
      <c r="SP1335" s="8"/>
      <c r="SQ1335" s="8"/>
      <c r="SR1335" s="8"/>
      <c r="SS1335" s="8"/>
      <c r="ST1335" s="8"/>
      <c r="SU1335" s="8"/>
      <c r="SV1335" s="8"/>
      <c r="SW1335" s="8"/>
      <c r="SX1335" s="8"/>
      <c r="SY1335" s="8"/>
      <c r="SZ1335" s="8"/>
      <c r="TA1335" s="8"/>
      <c r="TB1335" s="8"/>
      <c r="TC1335" s="8"/>
      <c r="TD1335" s="8"/>
      <c r="TE1335" s="8"/>
      <c r="TF1335" s="8"/>
      <c r="TG1335" s="8"/>
      <c r="TH1335" s="8"/>
      <c r="TI1335" s="8"/>
      <c r="TJ1335" s="8"/>
      <c r="TK1335" s="8"/>
      <c r="TL1335" s="8"/>
      <c r="TM1335" s="8"/>
      <c r="TN1335" s="8"/>
      <c r="TO1335" s="8"/>
      <c r="TP1335" s="8"/>
      <c r="TQ1335" s="8"/>
      <c r="TR1335" s="8"/>
      <c r="TS1335" s="8"/>
      <c r="TT1335" s="8"/>
      <c r="TU1335" s="8"/>
      <c r="TV1335" s="8"/>
      <c r="TW1335" s="8"/>
      <c r="TX1335" s="8"/>
      <c r="TY1335" s="8"/>
      <c r="TZ1335" s="8"/>
      <c r="UA1335" s="8"/>
      <c r="UB1335" s="8"/>
      <c r="UC1335" s="8"/>
      <c r="UD1335" s="8"/>
      <c r="UE1335" s="8"/>
      <c r="UF1335" s="8"/>
      <c r="UG1335" s="8"/>
      <c r="UH1335" s="8"/>
      <c r="UI1335" s="8"/>
      <c r="UJ1335" s="8"/>
      <c r="UK1335" s="8"/>
      <c r="UL1335" s="8"/>
      <c r="UM1335" s="8"/>
      <c r="UN1335" s="8"/>
      <c r="UO1335" s="8"/>
      <c r="UP1335" s="8"/>
      <c r="UQ1335" s="8"/>
      <c r="UR1335" s="8"/>
      <c r="US1335" s="8"/>
      <c r="UT1335" s="8"/>
      <c r="UU1335" s="8"/>
      <c r="UV1335" s="8"/>
      <c r="UW1335" s="8"/>
      <c r="UX1335" s="8"/>
      <c r="UY1335" s="8"/>
      <c r="UZ1335" s="8"/>
      <c r="VA1335" s="8"/>
      <c r="VB1335" s="8"/>
      <c r="VC1335" s="8"/>
      <c r="VD1335" s="8"/>
      <c r="VE1335" s="8"/>
      <c r="VF1335" s="8"/>
    </row>
    <row r="1336" spans="1:578" s="77" customFormat="1" ht="15">
      <c r="A1336" s="52"/>
      <c r="B1336" s="54"/>
      <c r="C1336" s="54"/>
      <c r="D1336" s="54"/>
      <c r="E1336" s="54"/>
      <c r="F1336" s="54"/>
      <c r="G1336" s="55"/>
      <c r="H1336" s="54"/>
      <c r="I1336" s="56"/>
      <c r="J1336" s="76"/>
      <c r="K1336" s="76"/>
      <c r="L1336" s="54"/>
      <c r="M1336" s="54"/>
      <c r="N1336" s="54"/>
      <c r="O1336" s="4"/>
      <c r="P1336" s="60"/>
      <c r="Q1336" s="54"/>
      <c r="R1336" s="54"/>
      <c r="S1336" s="57"/>
      <c r="T1336" s="57"/>
      <c r="U1336" s="57"/>
      <c r="V1336" s="57"/>
      <c r="W1336" s="57"/>
      <c r="X1336" s="57"/>
      <c r="Y1336" s="57"/>
      <c r="Z1336" s="57"/>
      <c r="AA1336" s="57"/>
      <c r="AB1336" s="62"/>
      <c r="AC1336" s="57"/>
      <c r="AD1336" s="57"/>
      <c r="AE1336" s="57"/>
      <c r="AF1336" s="57"/>
      <c r="AG1336" s="57"/>
      <c r="AH1336" s="57"/>
      <c r="AI1336" s="6"/>
      <c r="AJ1336" s="6"/>
      <c r="AK1336" s="6"/>
      <c r="AL1336" s="6"/>
      <c r="AM1336" s="6"/>
      <c r="AN1336" s="6"/>
      <c r="AO1336" s="6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  <c r="IW1336" s="8"/>
      <c r="IX1336" s="8"/>
      <c r="IY1336" s="8"/>
      <c r="IZ1336" s="8"/>
      <c r="JA1336" s="8"/>
      <c r="JB1336" s="8"/>
      <c r="JC1336" s="8"/>
      <c r="JD1336" s="8"/>
      <c r="JE1336" s="8"/>
      <c r="JF1336" s="8"/>
      <c r="JG1336" s="8"/>
      <c r="JH1336" s="8"/>
      <c r="JI1336" s="8"/>
      <c r="JJ1336" s="8"/>
      <c r="JK1336" s="8"/>
      <c r="JL1336" s="8"/>
      <c r="JM1336" s="8"/>
      <c r="JN1336" s="8"/>
      <c r="JO1336" s="8"/>
      <c r="JP1336" s="8"/>
      <c r="JQ1336" s="8"/>
      <c r="JR1336" s="8"/>
      <c r="JS1336" s="8"/>
      <c r="JT1336" s="8"/>
      <c r="JU1336" s="8"/>
      <c r="JV1336" s="8"/>
      <c r="JW1336" s="8"/>
      <c r="JX1336" s="8"/>
      <c r="JY1336" s="8"/>
      <c r="JZ1336" s="8"/>
      <c r="KA1336" s="8"/>
      <c r="KB1336" s="8"/>
      <c r="KC1336" s="8"/>
      <c r="KD1336" s="8"/>
      <c r="KE1336" s="8"/>
      <c r="KF1336" s="8"/>
      <c r="KG1336" s="8"/>
      <c r="KH1336" s="8"/>
      <c r="KI1336" s="8"/>
      <c r="KJ1336" s="8"/>
      <c r="KK1336" s="8"/>
      <c r="KL1336" s="8"/>
      <c r="KM1336" s="8"/>
      <c r="KN1336" s="8"/>
      <c r="KO1336" s="8"/>
      <c r="KP1336" s="8"/>
      <c r="KQ1336" s="8"/>
      <c r="KR1336" s="8"/>
      <c r="KS1336" s="8"/>
      <c r="KT1336" s="8"/>
      <c r="KU1336" s="8"/>
      <c r="KV1336" s="8"/>
      <c r="KW1336" s="8"/>
      <c r="KX1336" s="8"/>
      <c r="KY1336" s="8"/>
      <c r="KZ1336" s="8"/>
      <c r="LA1336" s="8"/>
      <c r="LB1336" s="8"/>
      <c r="LC1336" s="8"/>
      <c r="LD1336" s="8"/>
      <c r="LE1336" s="8"/>
      <c r="LF1336" s="8"/>
      <c r="LG1336" s="8"/>
      <c r="LH1336" s="8"/>
      <c r="LI1336" s="8"/>
      <c r="LJ1336" s="8"/>
      <c r="LK1336" s="8"/>
      <c r="LL1336" s="8"/>
      <c r="LM1336" s="8"/>
      <c r="LN1336" s="8"/>
      <c r="LO1336" s="8"/>
      <c r="LP1336" s="8"/>
      <c r="LQ1336" s="8"/>
      <c r="LR1336" s="8"/>
      <c r="LS1336" s="8"/>
      <c r="LT1336" s="8"/>
      <c r="LU1336" s="8"/>
      <c r="LV1336" s="8"/>
      <c r="LW1336" s="8"/>
      <c r="LX1336" s="8"/>
      <c r="LY1336" s="8"/>
      <c r="LZ1336" s="8"/>
      <c r="MA1336" s="8"/>
      <c r="MB1336" s="8"/>
      <c r="MC1336" s="8"/>
      <c r="MD1336" s="8"/>
      <c r="ME1336" s="8"/>
      <c r="MF1336" s="8"/>
      <c r="MG1336" s="8"/>
      <c r="MH1336" s="8"/>
      <c r="MI1336" s="8"/>
      <c r="MJ1336" s="8"/>
      <c r="MK1336" s="8"/>
      <c r="ML1336" s="8"/>
      <c r="MM1336" s="8"/>
      <c r="MN1336" s="8"/>
      <c r="MO1336" s="8"/>
      <c r="MP1336" s="8"/>
      <c r="MQ1336" s="8"/>
      <c r="MR1336" s="8"/>
      <c r="MS1336" s="8"/>
      <c r="MT1336" s="8"/>
      <c r="MU1336" s="8"/>
      <c r="MV1336" s="8"/>
      <c r="MW1336" s="8"/>
      <c r="MX1336" s="8"/>
      <c r="MY1336" s="8"/>
      <c r="MZ1336" s="8"/>
      <c r="NA1336" s="8"/>
      <c r="NB1336" s="8"/>
      <c r="NC1336" s="8"/>
      <c r="ND1336" s="8"/>
      <c r="NE1336" s="8"/>
      <c r="NF1336" s="8"/>
      <c r="NG1336" s="8"/>
      <c r="NH1336" s="8"/>
      <c r="NI1336" s="8"/>
      <c r="NJ1336" s="8"/>
      <c r="NK1336" s="8"/>
      <c r="NL1336" s="8"/>
      <c r="NM1336" s="8"/>
      <c r="NN1336" s="8"/>
      <c r="NO1336" s="8"/>
      <c r="NP1336" s="8"/>
      <c r="NQ1336" s="8"/>
      <c r="NR1336" s="8"/>
      <c r="NS1336" s="8"/>
      <c r="NT1336" s="8"/>
      <c r="NU1336" s="8"/>
      <c r="NV1336" s="8"/>
      <c r="NW1336" s="8"/>
      <c r="NX1336" s="8"/>
      <c r="NY1336" s="8"/>
      <c r="NZ1336" s="8"/>
      <c r="OA1336" s="8"/>
      <c r="OB1336" s="8"/>
      <c r="OC1336" s="8"/>
      <c r="OD1336" s="8"/>
      <c r="OE1336" s="8"/>
      <c r="OF1336" s="8"/>
      <c r="OG1336" s="8"/>
      <c r="OH1336" s="8"/>
      <c r="OI1336" s="8"/>
      <c r="OJ1336" s="8"/>
      <c r="OK1336" s="8"/>
      <c r="OL1336" s="8"/>
      <c r="OM1336" s="8"/>
      <c r="ON1336" s="8"/>
      <c r="OO1336" s="8"/>
      <c r="OP1336" s="8"/>
      <c r="OQ1336" s="8"/>
      <c r="OR1336" s="8"/>
      <c r="OS1336" s="8"/>
      <c r="OT1336" s="8"/>
      <c r="OU1336" s="8"/>
      <c r="OV1336" s="8"/>
      <c r="OW1336" s="8"/>
      <c r="OX1336" s="8"/>
      <c r="OY1336" s="8"/>
      <c r="OZ1336" s="8"/>
      <c r="PA1336" s="8"/>
      <c r="PB1336" s="8"/>
      <c r="PC1336" s="8"/>
      <c r="PD1336" s="8"/>
      <c r="PE1336" s="8"/>
      <c r="PF1336" s="8"/>
      <c r="PG1336" s="8"/>
      <c r="PH1336" s="8"/>
      <c r="PI1336" s="8"/>
      <c r="PJ1336" s="8"/>
      <c r="PK1336" s="8"/>
      <c r="PL1336" s="8"/>
      <c r="PM1336" s="8"/>
      <c r="PN1336" s="8"/>
      <c r="PO1336" s="8"/>
      <c r="PP1336" s="8"/>
      <c r="PQ1336" s="8"/>
      <c r="PR1336" s="8"/>
      <c r="PS1336" s="8"/>
      <c r="PT1336" s="8"/>
      <c r="PU1336" s="8"/>
      <c r="PV1336" s="8"/>
      <c r="PW1336" s="8"/>
      <c r="PX1336" s="8"/>
      <c r="PY1336" s="8"/>
      <c r="PZ1336" s="8"/>
      <c r="QA1336" s="8"/>
      <c r="QB1336" s="8"/>
      <c r="QC1336" s="8"/>
      <c r="QD1336" s="8"/>
      <c r="QE1336" s="8"/>
      <c r="QF1336" s="8"/>
      <c r="QG1336" s="8"/>
      <c r="QH1336" s="8"/>
      <c r="QI1336" s="8"/>
      <c r="QJ1336" s="8"/>
      <c r="QK1336" s="8"/>
      <c r="QL1336" s="8"/>
      <c r="QM1336" s="8"/>
      <c r="QN1336" s="8"/>
      <c r="QO1336" s="8"/>
      <c r="QP1336" s="8"/>
      <c r="QQ1336" s="8"/>
      <c r="QR1336" s="8"/>
      <c r="QS1336" s="8"/>
      <c r="QT1336" s="8"/>
      <c r="QU1336" s="8"/>
      <c r="QV1336" s="8"/>
      <c r="QW1336" s="8"/>
      <c r="QX1336" s="8"/>
      <c r="QY1336" s="8"/>
      <c r="QZ1336" s="8"/>
      <c r="RA1336" s="8"/>
      <c r="RB1336" s="8"/>
      <c r="RC1336" s="8"/>
      <c r="RD1336" s="8"/>
      <c r="RE1336" s="8"/>
      <c r="RF1336" s="8"/>
      <c r="RG1336" s="8"/>
      <c r="RH1336" s="8"/>
      <c r="RI1336" s="8"/>
      <c r="RJ1336" s="8"/>
      <c r="RK1336" s="8"/>
      <c r="RL1336" s="8"/>
      <c r="RM1336" s="8"/>
      <c r="RN1336" s="8"/>
      <c r="RO1336" s="8"/>
      <c r="RP1336" s="8"/>
      <c r="RQ1336" s="8"/>
      <c r="RR1336" s="8"/>
      <c r="RS1336" s="8"/>
      <c r="RT1336" s="8"/>
      <c r="RU1336" s="8"/>
      <c r="RV1336" s="8"/>
      <c r="RW1336" s="8"/>
      <c r="RX1336" s="8"/>
      <c r="RY1336" s="8"/>
      <c r="RZ1336" s="8"/>
      <c r="SA1336" s="8"/>
      <c r="SB1336" s="8"/>
      <c r="SC1336" s="8"/>
      <c r="SD1336" s="8"/>
      <c r="SE1336" s="8"/>
      <c r="SF1336" s="8"/>
      <c r="SG1336" s="8"/>
      <c r="SH1336" s="8"/>
      <c r="SI1336" s="8"/>
      <c r="SJ1336" s="8"/>
      <c r="SK1336" s="8"/>
      <c r="SL1336" s="8"/>
      <c r="SM1336" s="8"/>
      <c r="SN1336" s="8"/>
      <c r="SO1336" s="8"/>
      <c r="SP1336" s="8"/>
      <c r="SQ1336" s="8"/>
      <c r="SR1336" s="8"/>
      <c r="SS1336" s="8"/>
      <c r="ST1336" s="8"/>
      <c r="SU1336" s="8"/>
      <c r="SV1336" s="8"/>
      <c r="SW1336" s="8"/>
      <c r="SX1336" s="8"/>
      <c r="SY1336" s="8"/>
      <c r="SZ1336" s="8"/>
      <c r="TA1336" s="8"/>
      <c r="TB1336" s="8"/>
      <c r="TC1336" s="8"/>
      <c r="TD1336" s="8"/>
      <c r="TE1336" s="8"/>
      <c r="TF1336" s="8"/>
      <c r="TG1336" s="8"/>
      <c r="TH1336" s="8"/>
      <c r="TI1336" s="8"/>
      <c r="TJ1336" s="8"/>
      <c r="TK1336" s="8"/>
      <c r="TL1336" s="8"/>
      <c r="TM1336" s="8"/>
      <c r="TN1336" s="8"/>
      <c r="TO1336" s="8"/>
      <c r="TP1336" s="8"/>
      <c r="TQ1336" s="8"/>
      <c r="TR1336" s="8"/>
      <c r="TS1336" s="8"/>
      <c r="TT1336" s="8"/>
      <c r="TU1336" s="8"/>
      <c r="TV1336" s="8"/>
      <c r="TW1336" s="8"/>
      <c r="TX1336" s="8"/>
      <c r="TY1336" s="8"/>
      <c r="TZ1336" s="8"/>
      <c r="UA1336" s="8"/>
      <c r="UB1336" s="8"/>
      <c r="UC1336" s="8"/>
      <c r="UD1336" s="8"/>
      <c r="UE1336" s="8"/>
      <c r="UF1336" s="8"/>
      <c r="UG1336" s="8"/>
      <c r="UH1336" s="8"/>
      <c r="UI1336" s="8"/>
      <c r="UJ1336" s="8"/>
      <c r="UK1336" s="8"/>
      <c r="UL1336" s="8"/>
      <c r="UM1336" s="8"/>
      <c r="UN1336" s="8"/>
      <c r="UO1336" s="8"/>
      <c r="UP1336" s="8"/>
      <c r="UQ1336" s="8"/>
      <c r="UR1336" s="8"/>
      <c r="US1336" s="8"/>
      <c r="UT1336" s="8"/>
      <c r="UU1336" s="8"/>
      <c r="UV1336" s="8"/>
      <c r="UW1336" s="8"/>
      <c r="UX1336" s="8"/>
      <c r="UY1336" s="8"/>
      <c r="UZ1336" s="8"/>
      <c r="VA1336" s="8"/>
      <c r="VB1336" s="8"/>
      <c r="VC1336" s="8"/>
      <c r="VD1336" s="8"/>
      <c r="VE1336" s="8"/>
      <c r="VF1336" s="8"/>
    </row>
    <row r="1337" spans="1:578" s="77" customFormat="1" ht="15">
      <c r="A1337" s="52"/>
      <c r="B1337" s="54"/>
      <c r="C1337" s="54"/>
      <c r="D1337" s="54"/>
      <c r="E1337" s="54"/>
      <c r="F1337" s="54"/>
      <c r="G1337" s="55"/>
      <c r="H1337" s="54"/>
      <c r="I1337" s="56"/>
      <c r="J1337" s="76"/>
      <c r="K1337" s="76"/>
      <c r="L1337" s="54"/>
      <c r="M1337" s="54"/>
      <c r="N1337" s="54"/>
      <c r="O1337" s="4"/>
      <c r="P1337" s="60"/>
      <c r="Q1337" s="54"/>
      <c r="R1337" s="54"/>
      <c r="S1337" s="57"/>
      <c r="T1337" s="57"/>
      <c r="U1337" s="57"/>
      <c r="V1337" s="57"/>
      <c r="W1337" s="57"/>
      <c r="X1337" s="57"/>
      <c r="Y1337" s="57"/>
      <c r="Z1337" s="57"/>
      <c r="AA1337" s="57"/>
      <c r="AB1337" s="62"/>
      <c r="AC1337" s="57"/>
      <c r="AD1337" s="57"/>
      <c r="AE1337" s="57"/>
      <c r="AF1337" s="57"/>
      <c r="AG1337" s="57"/>
      <c r="AH1337" s="57"/>
      <c r="AI1337" s="6"/>
      <c r="AJ1337" s="6"/>
      <c r="AK1337" s="6"/>
      <c r="AL1337" s="6"/>
      <c r="AM1337" s="6"/>
      <c r="AN1337" s="6"/>
      <c r="AO1337" s="6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  <c r="IW1337" s="8"/>
      <c r="IX1337" s="8"/>
      <c r="IY1337" s="8"/>
      <c r="IZ1337" s="8"/>
      <c r="JA1337" s="8"/>
      <c r="JB1337" s="8"/>
      <c r="JC1337" s="8"/>
      <c r="JD1337" s="8"/>
      <c r="JE1337" s="8"/>
      <c r="JF1337" s="8"/>
      <c r="JG1337" s="8"/>
      <c r="JH1337" s="8"/>
      <c r="JI1337" s="8"/>
      <c r="JJ1337" s="8"/>
      <c r="JK1337" s="8"/>
      <c r="JL1337" s="8"/>
      <c r="JM1337" s="8"/>
      <c r="JN1337" s="8"/>
      <c r="JO1337" s="8"/>
      <c r="JP1337" s="8"/>
      <c r="JQ1337" s="8"/>
      <c r="JR1337" s="8"/>
      <c r="JS1337" s="8"/>
      <c r="JT1337" s="8"/>
      <c r="JU1337" s="8"/>
      <c r="JV1337" s="8"/>
      <c r="JW1337" s="8"/>
      <c r="JX1337" s="8"/>
      <c r="JY1337" s="8"/>
      <c r="JZ1337" s="8"/>
      <c r="KA1337" s="8"/>
      <c r="KB1337" s="8"/>
      <c r="KC1337" s="8"/>
      <c r="KD1337" s="8"/>
      <c r="KE1337" s="8"/>
      <c r="KF1337" s="8"/>
      <c r="KG1337" s="8"/>
      <c r="KH1337" s="8"/>
      <c r="KI1337" s="8"/>
      <c r="KJ1337" s="8"/>
      <c r="KK1337" s="8"/>
      <c r="KL1337" s="8"/>
      <c r="KM1337" s="8"/>
      <c r="KN1337" s="8"/>
      <c r="KO1337" s="8"/>
      <c r="KP1337" s="8"/>
      <c r="KQ1337" s="8"/>
      <c r="KR1337" s="8"/>
      <c r="KS1337" s="8"/>
      <c r="KT1337" s="8"/>
      <c r="KU1337" s="8"/>
      <c r="KV1337" s="8"/>
      <c r="KW1337" s="8"/>
      <c r="KX1337" s="8"/>
      <c r="KY1337" s="8"/>
      <c r="KZ1337" s="8"/>
      <c r="LA1337" s="8"/>
      <c r="LB1337" s="8"/>
      <c r="LC1337" s="8"/>
      <c r="LD1337" s="8"/>
      <c r="LE1337" s="8"/>
      <c r="LF1337" s="8"/>
      <c r="LG1337" s="8"/>
      <c r="LH1337" s="8"/>
      <c r="LI1337" s="8"/>
      <c r="LJ1337" s="8"/>
      <c r="LK1337" s="8"/>
      <c r="LL1337" s="8"/>
      <c r="LM1337" s="8"/>
      <c r="LN1337" s="8"/>
      <c r="LO1337" s="8"/>
      <c r="LP1337" s="8"/>
      <c r="LQ1337" s="8"/>
      <c r="LR1337" s="8"/>
      <c r="LS1337" s="8"/>
      <c r="LT1337" s="8"/>
      <c r="LU1337" s="8"/>
      <c r="LV1337" s="8"/>
      <c r="LW1337" s="8"/>
      <c r="LX1337" s="8"/>
      <c r="LY1337" s="8"/>
      <c r="LZ1337" s="8"/>
      <c r="MA1337" s="8"/>
      <c r="MB1337" s="8"/>
      <c r="MC1337" s="8"/>
      <c r="MD1337" s="8"/>
      <c r="ME1337" s="8"/>
      <c r="MF1337" s="8"/>
      <c r="MG1337" s="8"/>
      <c r="MH1337" s="8"/>
      <c r="MI1337" s="8"/>
      <c r="MJ1337" s="8"/>
      <c r="MK1337" s="8"/>
      <c r="ML1337" s="8"/>
      <c r="MM1337" s="8"/>
      <c r="MN1337" s="8"/>
      <c r="MO1337" s="8"/>
      <c r="MP1337" s="8"/>
      <c r="MQ1337" s="8"/>
      <c r="MR1337" s="8"/>
      <c r="MS1337" s="8"/>
      <c r="MT1337" s="8"/>
      <c r="MU1337" s="8"/>
      <c r="MV1337" s="8"/>
      <c r="MW1337" s="8"/>
      <c r="MX1337" s="8"/>
      <c r="MY1337" s="8"/>
      <c r="MZ1337" s="8"/>
      <c r="NA1337" s="8"/>
      <c r="NB1337" s="8"/>
      <c r="NC1337" s="8"/>
      <c r="ND1337" s="8"/>
      <c r="NE1337" s="8"/>
      <c r="NF1337" s="8"/>
      <c r="NG1337" s="8"/>
      <c r="NH1337" s="8"/>
      <c r="NI1337" s="8"/>
      <c r="NJ1337" s="8"/>
      <c r="NK1337" s="8"/>
      <c r="NL1337" s="8"/>
      <c r="NM1337" s="8"/>
      <c r="NN1337" s="8"/>
      <c r="NO1337" s="8"/>
      <c r="NP1337" s="8"/>
      <c r="NQ1337" s="8"/>
      <c r="NR1337" s="8"/>
      <c r="NS1337" s="8"/>
      <c r="NT1337" s="8"/>
      <c r="NU1337" s="8"/>
      <c r="NV1337" s="8"/>
      <c r="NW1337" s="8"/>
      <c r="NX1337" s="8"/>
      <c r="NY1337" s="8"/>
      <c r="NZ1337" s="8"/>
      <c r="OA1337" s="8"/>
      <c r="OB1337" s="8"/>
      <c r="OC1337" s="8"/>
      <c r="OD1337" s="8"/>
      <c r="OE1337" s="8"/>
      <c r="OF1337" s="8"/>
      <c r="OG1337" s="8"/>
      <c r="OH1337" s="8"/>
      <c r="OI1337" s="8"/>
      <c r="OJ1337" s="8"/>
      <c r="OK1337" s="8"/>
      <c r="OL1337" s="8"/>
      <c r="OM1337" s="8"/>
      <c r="ON1337" s="8"/>
      <c r="OO1337" s="8"/>
      <c r="OP1337" s="8"/>
      <c r="OQ1337" s="8"/>
      <c r="OR1337" s="8"/>
      <c r="OS1337" s="8"/>
      <c r="OT1337" s="8"/>
      <c r="OU1337" s="8"/>
      <c r="OV1337" s="8"/>
      <c r="OW1337" s="8"/>
      <c r="OX1337" s="8"/>
      <c r="OY1337" s="8"/>
      <c r="OZ1337" s="8"/>
      <c r="PA1337" s="8"/>
      <c r="PB1337" s="8"/>
      <c r="PC1337" s="8"/>
      <c r="PD1337" s="8"/>
      <c r="PE1337" s="8"/>
      <c r="PF1337" s="8"/>
      <c r="PG1337" s="8"/>
      <c r="PH1337" s="8"/>
      <c r="PI1337" s="8"/>
      <c r="PJ1337" s="8"/>
      <c r="PK1337" s="8"/>
      <c r="PL1337" s="8"/>
      <c r="PM1337" s="8"/>
      <c r="PN1337" s="8"/>
      <c r="PO1337" s="8"/>
      <c r="PP1337" s="8"/>
      <c r="PQ1337" s="8"/>
      <c r="PR1337" s="8"/>
      <c r="PS1337" s="8"/>
      <c r="PT1337" s="8"/>
      <c r="PU1337" s="8"/>
      <c r="PV1337" s="8"/>
      <c r="PW1337" s="8"/>
      <c r="PX1337" s="8"/>
      <c r="PY1337" s="8"/>
      <c r="PZ1337" s="8"/>
      <c r="QA1337" s="8"/>
      <c r="QB1337" s="8"/>
      <c r="QC1337" s="8"/>
      <c r="QD1337" s="8"/>
      <c r="QE1337" s="8"/>
      <c r="QF1337" s="8"/>
      <c r="QG1337" s="8"/>
      <c r="QH1337" s="8"/>
      <c r="QI1337" s="8"/>
      <c r="QJ1337" s="8"/>
      <c r="QK1337" s="8"/>
      <c r="QL1337" s="8"/>
      <c r="QM1337" s="8"/>
      <c r="QN1337" s="8"/>
      <c r="QO1337" s="8"/>
      <c r="QP1337" s="8"/>
      <c r="QQ1337" s="8"/>
      <c r="QR1337" s="8"/>
      <c r="QS1337" s="8"/>
      <c r="QT1337" s="8"/>
      <c r="QU1337" s="8"/>
      <c r="QV1337" s="8"/>
      <c r="QW1337" s="8"/>
      <c r="QX1337" s="8"/>
      <c r="QY1337" s="8"/>
      <c r="QZ1337" s="8"/>
      <c r="RA1337" s="8"/>
      <c r="RB1337" s="8"/>
      <c r="RC1337" s="8"/>
      <c r="RD1337" s="8"/>
      <c r="RE1337" s="8"/>
      <c r="RF1337" s="8"/>
      <c r="RG1337" s="8"/>
      <c r="RH1337" s="8"/>
      <c r="RI1337" s="8"/>
      <c r="RJ1337" s="8"/>
      <c r="RK1337" s="8"/>
      <c r="RL1337" s="8"/>
      <c r="RM1337" s="8"/>
      <c r="RN1337" s="8"/>
      <c r="RO1337" s="8"/>
      <c r="RP1337" s="8"/>
      <c r="RQ1337" s="8"/>
      <c r="RR1337" s="8"/>
      <c r="RS1337" s="8"/>
      <c r="RT1337" s="8"/>
      <c r="RU1337" s="8"/>
      <c r="RV1337" s="8"/>
      <c r="RW1337" s="8"/>
      <c r="RX1337" s="8"/>
      <c r="RY1337" s="8"/>
      <c r="RZ1337" s="8"/>
      <c r="SA1337" s="8"/>
      <c r="SB1337" s="8"/>
      <c r="SC1337" s="8"/>
      <c r="SD1337" s="8"/>
      <c r="SE1337" s="8"/>
      <c r="SF1337" s="8"/>
      <c r="SG1337" s="8"/>
      <c r="SH1337" s="8"/>
      <c r="SI1337" s="8"/>
      <c r="SJ1337" s="8"/>
      <c r="SK1337" s="8"/>
      <c r="SL1337" s="8"/>
      <c r="SM1337" s="8"/>
      <c r="SN1337" s="8"/>
      <c r="SO1337" s="8"/>
      <c r="SP1337" s="8"/>
      <c r="SQ1337" s="8"/>
      <c r="SR1337" s="8"/>
      <c r="SS1337" s="8"/>
      <c r="ST1337" s="8"/>
      <c r="SU1337" s="8"/>
      <c r="SV1337" s="8"/>
      <c r="SW1337" s="8"/>
      <c r="SX1337" s="8"/>
      <c r="SY1337" s="8"/>
      <c r="SZ1337" s="8"/>
      <c r="TA1337" s="8"/>
      <c r="TB1337" s="8"/>
      <c r="TC1337" s="8"/>
      <c r="TD1337" s="8"/>
      <c r="TE1337" s="8"/>
      <c r="TF1337" s="8"/>
      <c r="TG1337" s="8"/>
      <c r="TH1337" s="8"/>
      <c r="TI1337" s="8"/>
      <c r="TJ1337" s="8"/>
      <c r="TK1337" s="8"/>
      <c r="TL1337" s="8"/>
      <c r="TM1337" s="8"/>
      <c r="TN1337" s="8"/>
      <c r="TO1337" s="8"/>
      <c r="TP1337" s="8"/>
      <c r="TQ1337" s="8"/>
      <c r="TR1337" s="8"/>
      <c r="TS1337" s="8"/>
      <c r="TT1337" s="8"/>
      <c r="TU1337" s="8"/>
      <c r="TV1337" s="8"/>
      <c r="TW1337" s="8"/>
      <c r="TX1337" s="8"/>
      <c r="TY1337" s="8"/>
      <c r="TZ1337" s="8"/>
      <c r="UA1337" s="8"/>
      <c r="UB1337" s="8"/>
      <c r="UC1337" s="8"/>
      <c r="UD1337" s="8"/>
      <c r="UE1337" s="8"/>
      <c r="UF1337" s="8"/>
      <c r="UG1337" s="8"/>
      <c r="UH1337" s="8"/>
      <c r="UI1337" s="8"/>
      <c r="UJ1337" s="8"/>
      <c r="UK1337" s="8"/>
      <c r="UL1337" s="8"/>
      <c r="UM1337" s="8"/>
      <c r="UN1337" s="8"/>
      <c r="UO1337" s="8"/>
      <c r="UP1337" s="8"/>
      <c r="UQ1337" s="8"/>
      <c r="UR1337" s="8"/>
      <c r="US1337" s="8"/>
      <c r="UT1337" s="8"/>
      <c r="UU1337" s="8"/>
      <c r="UV1337" s="8"/>
      <c r="UW1337" s="8"/>
      <c r="UX1337" s="8"/>
      <c r="UY1337" s="8"/>
      <c r="UZ1337" s="8"/>
      <c r="VA1337" s="8"/>
      <c r="VB1337" s="8"/>
      <c r="VC1337" s="8"/>
      <c r="VD1337" s="8"/>
      <c r="VE1337" s="8"/>
      <c r="VF1337" s="8"/>
    </row>
    <row r="1338" spans="1:578" s="77" customFormat="1" ht="15">
      <c r="A1338" s="52"/>
      <c r="B1338" s="54"/>
      <c r="C1338" s="54"/>
      <c r="D1338" s="54"/>
      <c r="E1338" s="54"/>
      <c r="F1338" s="54"/>
      <c r="G1338" s="55"/>
      <c r="H1338" s="54"/>
      <c r="I1338" s="56"/>
      <c r="J1338" s="76"/>
      <c r="K1338" s="76"/>
      <c r="L1338" s="54"/>
      <c r="M1338" s="54"/>
      <c r="N1338" s="54"/>
      <c r="O1338" s="4"/>
      <c r="P1338" s="60"/>
      <c r="Q1338" s="54"/>
      <c r="R1338" s="54"/>
      <c r="S1338" s="57"/>
      <c r="T1338" s="57"/>
      <c r="U1338" s="57"/>
      <c r="V1338" s="57"/>
      <c r="W1338" s="57"/>
      <c r="X1338" s="57"/>
      <c r="Y1338" s="57"/>
      <c r="Z1338" s="57"/>
      <c r="AA1338" s="57"/>
      <c r="AB1338" s="62"/>
      <c r="AC1338" s="57"/>
      <c r="AD1338" s="57"/>
      <c r="AE1338" s="57"/>
      <c r="AF1338" s="57"/>
      <c r="AG1338" s="57"/>
      <c r="AH1338" s="57"/>
      <c r="AI1338" s="6"/>
      <c r="AJ1338" s="6"/>
      <c r="AK1338" s="6"/>
      <c r="AL1338" s="6"/>
      <c r="AM1338" s="6"/>
      <c r="AN1338" s="6"/>
      <c r="AO1338" s="6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  <c r="IW1338" s="8"/>
      <c r="IX1338" s="8"/>
      <c r="IY1338" s="8"/>
      <c r="IZ1338" s="8"/>
      <c r="JA1338" s="8"/>
      <c r="JB1338" s="8"/>
      <c r="JC1338" s="8"/>
      <c r="JD1338" s="8"/>
      <c r="JE1338" s="8"/>
      <c r="JF1338" s="8"/>
      <c r="JG1338" s="8"/>
      <c r="JH1338" s="8"/>
      <c r="JI1338" s="8"/>
      <c r="JJ1338" s="8"/>
      <c r="JK1338" s="8"/>
      <c r="JL1338" s="8"/>
      <c r="JM1338" s="8"/>
      <c r="JN1338" s="8"/>
      <c r="JO1338" s="8"/>
      <c r="JP1338" s="8"/>
      <c r="JQ1338" s="8"/>
      <c r="JR1338" s="8"/>
      <c r="JS1338" s="8"/>
      <c r="JT1338" s="8"/>
      <c r="JU1338" s="8"/>
      <c r="JV1338" s="8"/>
      <c r="JW1338" s="8"/>
      <c r="JX1338" s="8"/>
      <c r="JY1338" s="8"/>
      <c r="JZ1338" s="8"/>
      <c r="KA1338" s="8"/>
      <c r="KB1338" s="8"/>
      <c r="KC1338" s="8"/>
      <c r="KD1338" s="8"/>
      <c r="KE1338" s="8"/>
      <c r="KF1338" s="8"/>
      <c r="KG1338" s="8"/>
      <c r="KH1338" s="8"/>
      <c r="KI1338" s="8"/>
      <c r="KJ1338" s="8"/>
      <c r="KK1338" s="8"/>
      <c r="KL1338" s="8"/>
      <c r="KM1338" s="8"/>
      <c r="KN1338" s="8"/>
      <c r="KO1338" s="8"/>
      <c r="KP1338" s="8"/>
      <c r="KQ1338" s="8"/>
      <c r="KR1338" s="8"/>
      <c r="KS1338" s="8"/>
      <c r="KT1338" s="8"/>
      <c r="KU1338" s="8"/>
      <c r="KV1338" s="8"/>
      <c r="KW1338" s="8"/>
      <c r="KX1338" s="8"/>
      <c r="KY1338" s="8"/>
      <c r="KZ1338" s="8"/>
      <c r="LA1338" s="8"/>
      <c r="LB1338" s="8"/>
      <c r="LC1338" s="8"/>
      <c r="LD1338" s="8"/>
      <c r="LE1338" s="8"/>
      <c r="LF1338" s="8"/>
      <c r="LG1338" s="8"/>
      <c r="LH1338" s="8"/>
      <c r="LI1338" s="8"/>
      <c r="LJ1338" s="8"/>
      <c r="LK1338" s="8"/>
      <c r="LL1338" s="8"/>
      <c r="LM1338" s="8"/>
      <c r="LN1338" s="8"/>
      <c r="LO1338" s="8"/>
      <c r="LP1338" s="8"/>
      <c r="LQ1338" s="8"/>
      <c r="LR1338" s="8"/>
      <c r="LS1338" s="8"/>
      <c r="LT1338" s="8"/>
      <c r="LU1338" s="8"/>
      <c r="LV1338" s="8"/>
      <c r="LW1338" s="8"/>
      <c r="LX1338" s="8"/>
      <c r="LY1338" s="8"/>
      <c r="LZ1338" s="8"/>
      <c r="MA1338" s="8"/>
      <c r="MB1338" s="8"/>
      <c r="MC1338" s="8"/>
      <c r="MD1338" s="8"/>
      <c r="ME1338" s="8"/>
      <c r="MF1338" s="8"/>
      <c r="MG1338" s="8"/>
      <c r="MH1338" s="8"/>
      <c r="MI1338" s="8"/>
      <c r="MJ1338" s="8"/>
      <c r="MK1338" s="8"/>
      <c r="ML1338" s="8"/>
      <c r="MM1338" s="8"/>
      <c r="MN1338" s="8"/>
      <c r="MO1338" s="8"/>
      <c r="MP1338" s="8"/>
      <c r="MQ1338" s="8"/>
      <c r="MR1338" s="8"/>
      <c r="MS1338" s="8"/>
      <c r="MT1338" s="8"/>
      <c r="MU1338" s="8"/>
      <c r="MV1338" s="8"/>
      <c r="MW1338" s="8"/>
      <c r="MX1338" s="8"/>
      <c r="MY1338" s="8"/>
      <c r="MZ1338" s="8"/>
      <c r="NA1338" s="8"/>
      <c r="NB1338" s="8"/>
      <c r="NC1338" s="8"/>
      <c r="ND1338" s="8"/>
      <c r="NE1338" s="8"/>
      <c r="NF1338" s="8"/>
      <c r="NG1338" s="8"/>
      <c r="NH1338" s="8"/>
      <c r="NI1338" s="8"/>
      <c r="NJ1338" s="8"/>
      <c r="NK1338" s="8"/>
      <c r="NL1338" s="8"/>
      <c r="NM1338" s="8"/>
      <c r="NN1338" s="8"/>
      <c r="NO1338" s="8"/>
      <c r="NP1338" s="8"/>
      <c r="NQ1338" s="8"/>
      <c r="NR1338" s="8"/>
      <c r="NS1338" s="8"/>
      <c r="NT1338" s="8"/>
      <c r="NU1338" s="8"/>
      <c r="NV1338" s="8"/>
      <c r="NW1338" s="8"/>
      <c r="NX1338" s="8"/>
      <c r="NY1338" s="8"/>
      <c r="NZ1338" s="8"/>
      <c r="OA1338" s="8"/>
      <c r="OB1338" s="8"/>
      <c r="OC1338" s="8"/>
      <c r="OD1338" s="8"/>
      <c r="OE1338" s="8"/>
      <c r="OF1338" s="8"/>
      <c r="OG1338" s="8"/>
      <c r="OH1338" s="8"/>
      <c r="OI1338" s="8"/>
      <c r="OJ1338" s="8"/>
      <c r="OK1338" s="8"/>
      <c r="OL1338" s="8"/>
      <c r="OM1338" s="8"/>
      <c r="ON1338" s="8"/>
      <c r="OO1338" s="8"/>
      <c r="OP1338" s="8"/>
      <c r="OQ1338" s="8"/>
      <c r="OR1338" s="8"/>
      <c r="OS1338" s="8"/>
      <c r="OT1338" s="8"/>
      <c r="OU1338" s="8"/>
      <c r="OV1338" s="8"/>
      <c r="OW1338" s="8"/>
      <c r="OX1338" s="8"/>
      <c r="OY1338" s="8"/>
      <c r="OZ1338" s="8"/>
      <c r="PA1338" s="8"/>
      <c r="PB1338" s="8"/>
      <c r="PC1338" s="8"/>
      <c r="PD1338" s="8"/>
      <c r="PE1338" s="8"/>
      <c r="PF1338" s="8"/>
      <c r="PG1338" s="8"/>
      <c r="PH1338" s="8"/>
      <c r="PI1338" s="8"/>
      <c r="PJ1338" s="8"/>
      <c r="PK1338" s="8"/>
      <c r="PL1338" s="8"/>
      <c r="PM1338" s="8"/>
      <c r="PN1338" s="8"/>
      <c r="PO1338" s="8"/>
      <c r="PP1338" s="8"/>
      <c r="PQ1338" s="8"/>
      <c r="PR1338" s="8"/>
      <c r="PS1338" s="8"/>
      <c r="PT1338" s="8"/>
      <c r="PU1338" s="8"/>
      <c r="PV1338" s="8"/>
      <c r="PW1338" s="8"/>
      <c r="PX1338" s="8"/>
      <c r="PY1338" s="8"/>
      <c r="PZ1338" s="8"/>
      <c r="QA1338" s="8"/>
      <c r="QB1338" s="8"/>
      <c r="QC1338" s="8"/>
      <c r="QD1338" s="8"/>
      <c r="QE1338" s="8"/>
      <c r="QF1338" s="8"/>
      <c r="QG1338" s="8"/>
      <c r="QH1338" s="8"/>
      <c r="QI1338" s="8"/>
      <c r="QJ1338" s="8"/>
      <c r="QK1338" s="8"/>
      <c r="QL1338" s="8"/>
      <c r="QM1338" s="8"/>
      <c r="QN1338" s="8"/>
      <c r="QO1338" s="8"/>
      <c r="QP1338" s="8"/>
      <c r="QQ1338" s="8"/>
      <c r="QR1338" s="8"/>
      <c r="QS1338" s="8"/>
      <c r="QT1338" s="8"/>
      <c r="QU1338" s="8"/>
      <c r="QV1338" s="8"/>
      <c r="QW1338" s="8"/>
      <c r="QX1338" s="8"/>
      <c r="QY1338" s="8"/>
      <c r="QZ1338" s="8"/>
      <c r="RA1338" s="8"/>
      <c r="RB1338" s="8"/>
      <c r="RC1338" s="8"/>
      <c r="RD1338" s="8"/>
      <c r="RE1338" s="8"/>
      <c r="RF1338" s="8"/>
      <c r="RG1338" s="8"/>
      <c r="RH1338" s="8"/>
      <c r="RI1338" s="8"/>
      <c r="RJ1338" s="8"/>
      <c r="RK1338" s="8"/>
      <c r="RL1338" s="8"/>
      <c r="RM1338" s="8"/>
      <c r="RN1338" s="8"/>
      <c r="RO1338" s="8"/>
      <c r="RP1338" s="8"/>
      <c r="RQ1338" s="8"/>
      <c r="RR1338" s="8"/>
      <c r="RS1338" s="8"/>
      <c r="RT1338" s="8"/>
      <c r="RU1338" s="8"/>
      <c r="RV1338" s="8"/>
      <c r="RW1338" s="8"/>
      <c r="RX1338" s="8"/>
      <c r="RY1338" s="8"/>
      <c r="RZ1338" s="8"/>
      <c r="SA1338" s="8"/>
      <c r="SB1338" s="8"/>
      <c r="SC1338" s="8"/>
      <c r="SD1338" s="8"/>
      <c r="SE1338" s="8"/>
      <c r="SF1338" s="8"/>
      <c r="SG1338" s="8"/>
      <c r="SH1338" s="8"/>
      <c r="SI1338" s="8"/>
      <c r="SJ1338" s="8"/>
      <c r="SK1338" s="8"/>
      <c r="SL1338" s="8"/>
      <c r="SM1338" s="8"/>
      <c r="SN1338" s="8"/>
      <c r="SO1338" s="8"/>
      <c r="SP1338" s="8"/>
      <c r="SQ1338" s="8"/>
      <c r="SR1338" s="8"/>
      <c r="SS1338" s="8"/>
      <c r="ST1338" s="8"/>
      <c r="SU1338" s="8"/>
      <c r="SV1338" s="8"/>
      <c r="SW1338" s="8"/>
      <c r="SX1338" s="8"/>
      <c r="SY1338" s="8"/>
      <c r="SZ1338" s="8"/>
      <c r="TA1338" s="8"/>
      <c r="TB1338" s="8"/>
      <c r="TC1338" s="8"/>
      <c r="TD1338" s="8"/>
      <c r="TE1338" s="8"/>
      <c r="TF1338" s="8"/>
      <c r="TG1338" s="8"/>
      <c r="TH1338" s="8"/>
      <c r="TI1338" s="8"/>
      <c r="TJ1338" s="8"/>
      <c r="TK1338" s="8"/>
      <c r="TL1338" s="8"/>
      <c r="TM1338" s="8"/>
      <c r="TN1338" s="8"/>
      <c r="TO1338" s="8"/>
      <c r="TP1338" s="8"/>
      <c r="TQ1338" s="8"/>
      <c r="TR1338" s="8"/>
      <c r="TS1338" s="8"/>
      <c r="TT1338" s="8"/>
      <c r="TU1338" s="8"/>
      <c r="TV1338" s="8"/>
      <c r="TW1338" s="8"/>
      <c r="TX1338" s="8"/>
      <c r="TY1338" s="8"/>
      <c r="TZ1338" s="8"/>
      <c r="UA1338" s="8"/>
      <c r="UB1338" s="8"/>
      <c r="UC1338" s="8"/>
      <c r="UD1338" s="8"/>
      <c r="UE1338" s="8"/>
      <c r="UF1338" s="8"/>
      <c r="UG1338" s="8"/>
      <c r="UH1338" s="8"/>
      <c r="UI1338" s="8"/>
      <c r="UJ1338" s="8"/>
      <c r="UK1338" s="8"/>
      <c r="UL1338" s="8"/>
      <c r="UM1338" s="8"/>
      <c r="UN1338" s="8"/>
      <c r="UO1338" s="8"/>
      <c r="UP1338" s="8"/>
      <c r="UQ1338" s="8"/>
      <c r="UR1338" s="8"/>
      <c r="US1338" s="8"/>
      <c r="UT1338" s="8"/>
      <c r="UU1338" s="8"/>
      <c r="UV1338" s="8"/>
      <c r="UW1338" s="8"/>
      <c r="UX1338" s="8"/>
      <c r="UY1338" s="8"/>
      <c r="UZ1338" s="8"/>
      <c r="VA1338" s="8"/>
      <c r="VB1338" s="8"/>
      <c r="VC1338" s="8"/>
      <c r="VD1338" s="8"/>
      <c r="VE1338" s="8"/>
      <c r="VF1338" s="8"/>
    </row>
    <row r="1339" spans="1:578" s="77" customFormat="1" ht="15">
      <c r="A1339" s="52"/>
      <c r="B1339" s="54"/>
      <c r="C1339" s="54"/>
      <c r="D1339" s="54"/>
      <c r="E1339" s="54"/>
      <c r="F1339" s="54"/>
      <c r="G1339" s="55"/>
      <c r="H1339" s="54"/>
      <c r="I1339" s="56"/>
      <c r="J1339" s="76"/>
      <c r="K1339" s="76"/>
      <c r="L1339" s="54"/>
      <c r="M1339" s="54"/>
      <c r="N1339" s="54"/>
      <c r="O1339" s="4"/>
      <c r="P1339" s="60"/>
      <c r="Q1339" s="54"/>
      <c r="R1339" s="54"/>
      <c r="S1339" s="57"/>
      <c r="T1339" s="57"/>
      <c r="U1339" s="57"/>
      <c r="V1339" s="57"/>
      <c r="W1339" s="57"/>
      <c r="X1339" s="57"/>
      <c r="Y1339" s="57"/>
      <c r="Z1339" s="57"/>
      <c r="AA1339" s="57"/>
      <c r="AB1339" s="62"/>
      <c r="AC1339" s="57"/>
      <c r="AD1339" s="57"/>
      <c r="AE1339" s="57"/>
      <c r="AF1339" s="57"/>
      <c r="AG1339" s="57"/>
      <c r="AH1339" s="57"/>
      <c r="AI1339" s="6"/>
      <c r="AJ1339" s="6"/>
      <c r="AK1339" s="6"/>
      <c r="AL1339" s="6"/>
      <c r="AM1339" s="6"/>
      <c r="AN1339" s="6"/>
      <c r="AO1339" s="6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  <c r="IW1339" s="8"/>
      <c r="IX1339" s="8"/>
      <c r="IY1339" s="8"/>
      <c r="IZ1339" s="8"/>
      <c r="JA1339" s="8"/>
      <c r="JB1339" s="8"/>
      <c r="JC1339" s="8"/>
      <c r="JD1339" s="8"/>
      <c r="JE1339" s="8"/>
      <c r="JF1339" s="8"/>
      <c r="JG1339" s="8"/>
      <c r="JH1339" s="8"/>
      <c r="JI1339" s="8"/>
      <c r="JJ1339" s="8"/>
      <c r="JK1339" s="8"/>
      <c r="JL1339" s="8"/>
      <c r="JM1339" s="8"/>
      <c r="JN1339" s="8"/>
      <c r="JO1339" s="8"/>
      <c r="JP1339" s="8"/>
      <c r="JQ1339" s="8"/>
      <c r="JR1339" s="8"/>
      <c r="JS1339" s="8"/>
      <c r="JT1339" s="8"/>
      <c r="JU1339" s="8"/>
      <c r="JV1339" s="8"/>
      <c r="JW1339" s="8"/>
      <c r="JX1339" s="8"/>
      <c r="JY1339" s="8"/>
      <c r="JZ1339" s="8"/>
      <c r="KA1339" s="8"/>
      <c r="KB1339" s="8"/>
      <c r="KC1339" s="8"/>
      <c r="KD1339" s="8"/>
      <c r="KE1339" s="8"/>
      <c r="KF1339" s="8"/>
      <c r="KG1339" s="8"/>
      <c r="KH1339" s="8"/>
      <c r="KI1339" s="8"/>
      <c r="KJ1339" s="8"/>
      <c r="KK1339" s="8"/>
      <c r="KL1339" s="8"/>
      <c r="KM1339" s="8"/>
      <c r="KN1339" s="8"/>
      <c r="KO1339" s="8"/>
      <c r="KP1339" s="8"/>
      <c r="KQ1339" s="8"/>
      <c r="KR1339" s="8"/>
      <c r="KS1339" s="8"/>
      <c r="KT1339" s="8"/>
      <c r="KU1339" s="8"/>
      <c r="KV1339" s="8"/>
      <c r="KW1339" s="8"/>
      <c r="KX1339" s="8"/>
      <c r="KY1339" s="8"/>
      <c r="KZ1339" s="8"/>
      <c r="LA1339" s="8"/>
      <c r="LB1339" s="8"/>
      <c r="LC1339" s="8"/>
      <c r="LD1339" s="8"/>
      <c r="LE1339" s="8"/>
      <c r="LF1339" s="8"/>
      <c r="LG1339" s="8"/>
      <c r="LH1339" s="8"/>
      <c r="LI1339" s="8"/>
      <c r="LJ1339" s="8"/>
      <c r="LK1339" s="8"/>
      <c r="LL1339" s="8"/>
      <c r="LM1339" s="8"/>
      <c r="LN1339" s="8"/>
      <c r="LO1339" s="8"/>
      <c r="LP1339" s="8"/>
      <c r="LQ1339" s="8"/>
      <c r="LR1339" s="8"/>
      <c r="LS1339" s="8"/>
      <c r="LT1339" s="8"/>
      <c r="LU1339" s="8"/>
      <c r="LV1339" s="8"/>
      <c r="LW1339" s="8"/>
      <c r="LX1339" s="8"/>
      <c r="LY1339" s="8"/>
      <c r="LZ1339" s="8"/>
      <c r="MA1339" s="8"/>
      <c r="MB1339" s="8"/>
      <c r="MC1339" s="8"/>
      <c r="MD1339" s="8"/>
      <c r="ME1339" s="8"/>
      <c r="MF1339" s="8"/>
      <c r="MG1339" s="8"/>
      <c r="MH1339" s="8"/>
      <c r="MI1339" s="8"/>
      <c r="MJ1339" s="8"/>
      <c r="MK1339" s="8"/>
      <c r="ML1339" s="8"/>
      <c r="MM1339" s="8"/>
      <c r="MN1339" s="8"/>
      <c r="MO1339" s="8"/>
      <c r="MP1339" s="8"/>
      <c r="MQ1339" s="8"/>
      <c r="MR1339" s="8"/>
      <c r="MS1339" s="8"/>
      <c r="MT1339" s="8"/>
      <c r="MU1339" s="8"/>
      <c r="MV1339" s="8"/>
      <c r="MW1339" s="8"/>
      <c r="MX1339" s="8"/>
      <c r="MY1339" s="8"/>
      <c r="MZ1339" s="8"/>
      <c r="NA1339" s="8"/>
      <c r="NB1339" s="8"/>
      <c r="NC1339" s="8"/>
      <c r="ND1339" s="8"/>
      <c r="NE1339" s="8"/>
      <c r="NF1339" s="8"/>
      <c r="NG1339" s="8"/>
      <c r="NH1339" s="8"/>
      <c r="NI1339" s="8"/>
      <c r="NJ1339" s="8"/>
      <c r="NK1339" s="8"/>
      <c r="NL1339" s="8"/>
      <c r="NM1339" s="8"/>
      <c r="NN1339" s="8"/>
      <c r="NO1339" s="8"/>
      <c r="NP1339" s="8"/>
      <c r="NQ1339" s="8"/>
      <c r="NR1339" s="8"/>
      <c r="NS1339" s="8"/>
      <c r="NT1339" s="8"/>
      <c r="NU1339" s="8"/>
      <c r="NV1339" s="8"/>
      <c r="NW1339" s="8"/>
      <c r="NX1339" s="8"/>
      <c r="NY1339" s="8"/>
      <c r="NZ1339" s="8"/>
      <c r="OA1339" s="8"/>
      <c r="OB1339" s="8"/>
      <c r="OC1339" s="8"/>
      <c r="OD1339" s="8"/>
      <c r="OE1339" s="8"/>
      <c r="OF1339" s="8"/>
      <c r="OG1339" s="8"/>
      <c r="OH1339" s="8"/>
      <c r="OI1339" s="8"/>
      <c r="OJ1339" s="8"/>
      <c r="OK1339" s="8"/>
      <c r="OL1339" s="8"/>
      <c r="OM1339" s="8"/>
      <c r="ON1339" s="8"/>
      <c r="OO1339" s="8"/>
      <c r="OP1339" s="8"/>
      <c r="OQ1339" s="8"/>
      <c r="OR1339" s="8"/>
      <c r="OS1339" s="8"/>
      <c r="OT1339" s="8"/>
      <c r="OU1339" s="8"/>
      <c r="OV1339" s="8"/>
      <c r="OW1339" s="8"/>
      <c r="OX1339" s="8"/>
      <c r="OY1339" s="8"/>
      <c r="OZ1339" s="8"/>
      <c r="PA1339" s="8"/>
      <c r="PB1339" s="8"/>
      <c r="PC1339" s="8"/>
      <c r="PD1339" s="8"/>
      <c r="PE1339" s="8"/>
      <c r="PF1339" s="8"/>
      <c r="PG1339" s="8"/>
      <c r="PH1339" s="8"/>
      <c r="PI1339" s="8"/>
      <c r="PJ1339" s="8"/>
      <c r="PK1339" s="8"/>
      <c r="PL1339" s="8"/>
      <c r="PM1339" s="8"/>
      <c r="PN1339" s="8"/>
      <c r="PO1339" s="8"/>
      <c r="PP1339" s="8"/>
      <c r="PQ1339" s="8"/>
      <c r="PR1339" s="8"/>
      <c r="PS1339" s="8"/>
      <c r="PT1339" s="8"/>
      <c r="PU1339" s="8"/>
      <c r="PV1339" s="8"/>
      <c r="PW1339" s="8"/>
      <c r="PX1339" s="8"/>
      <c r="PY1339" s="8"/>
      <c r="PZ1339" s="8"/>
      <c r="QA1339" s="8"/>
      <c r="QB1339" s="8"/>
      <c r="QC1339" s="8"/>
      <c r="QD1339" s="8"/>
      <c r="QE1339" s="8"/>
      <c r="QF1339" s="8"/>
      <c r="QG1339" s="8"/>
      <c r="QH1339" s="8"/>
      <c r="QI1339" s="8"/>
      <c r="QJ1339" s="8"/>
      <c r="QK1339" s="8"/>
      <c r="QL1339" s="8"/>
      <c r="QM1339" s="8"/>
      <c r="QN1339" s="8"/>
      <c r="QO1339" s="8"/>
      <c r="QP1339" s="8"/>
      <c r="QQ1339" s="8"/>
      <c r="QR1339" s="8"/>
      <c r="QS1339" s="8"/>
      <c r="QT1339" s="8"/>
      <c r="QU1339" s="8"/>
      <c r="QV1339" s="8"/>
      <c r="QW1339" s="8"/>
      <c r="QX1339" s="8"/>
      <c r="QY1339" s="8"/>
      <c r="QZ1339" s="8"/>
      <c r="RA1339" s="8"/>
      <c r="RB1339" s="8"/>
      <c r="RC1339" s="8"/>
      <c r="RD1339" s="8"/>
      <c r="RE1339" s="8"/>
      <c r="RF1339" s="8"/>
      <c r="RG1339" s="8"/>
      <c r="RH1339" s="8"/>
      <c r="RI1339" s="8"/>
      <c r="RJ1339" s="8"/>
      <c r="RK1339" s="8"/>
      <c r="RL1339" s="8"/>
      <c r="RM1339" s="8"/>
      <c r="RN1339" s="8"/>
      <c r="RO1339" s="8"/>
      <c r="RP1339" s="8"/>
      <c r="RQ1339" s="8"/>
      <c r="RR1339" s="8"/>
      <c r="RS1339" s="8"/>
      <c r="RT1339" s="8"/>
      <c r="RU1339" s="8"/>
      <c r="RV1339" s="8"/>
      <c r="RW1339" s="8"/>
      <c r="RX1339" s="8"/>
      <c r="RY1339" s="8"/>
      <c r="RZ1339" s="8"/>
      <c r="SA1339" s="8"/>
      <c r="SB1339" s="8"/>
      <c r="SC1339" s="8"/>
      <c r="SD1339" s="8"/>
      <c r="SE1339" s="8"/>
      <c r="SF1339" s="8"/>
      <c r="SG1339" s="8"/>
      <c r="SH1339" s="8"/>
      <c r="SI1339" s="8"/>
      <c r="SJ1339" s="8"/>
      <c r="SK1339" s="8"/>
      <c r="SL1339" s="8"/>
      <c r="SM1339" s="8"/>
      <c r="SN1339" s="8"/>
      <c r="SO1339" s="8"/>
      <c r="SP1339" s="8"/>
      <c r="SQ1339" s="8"/>
      <c r="SR1339" s="8"/>
      <c r="SS1339" s="8"/>
      <c r="ST1339" s="8"/>
      <c r="SU1339" s="8"/>
      <c r="SV1339" s="8"/>
      <c r="SW1339" s="8"/>
      <c r="SX1339" s="8"/>
      <c r="SY1339" s="8"/>
      <c r="SZ1339" s="8"/>
      <c r="TA1339" s="8"/>
      <c r="TB1339" s="8"/>
      <c r="TC1339" s="8"/>
      <c r="TD1339" s="8"/>
      <c r="TE1339" s="8"/>
      <c r="TF1339" s="8"/>
      <c r="TG1339" s="8"/>
      <c r="TH1339" s="8"/>
      <c r="TI1339" s="8"/>
      <c r="TJ1339" s="8"/>
      <c r="TK1339" s="8"/>
      <c r="TL1339" s="8"/>
      <c r="TM1339" s="8"/>
      <c r="TN1339" s="8"/>
      <c r="TO1339" s="8"/>
      <c r="TP1339" s="8"/>
      <c r="TQ1339" s="8"/>
      <c r="TR1339" s="8"/>
      <c r="TS1339" s="8"/>
      <c r="TT1339" s="8"/>
      <c r="TU1339" s="8"/>
      <c r="TV1339" s="8"/>
      <c r="TW1339" s="8"/>
      <c r="TX1339" s="8"/>
      <c r="TY1339" s="8"/>
      <c r="TZ1339" s="8"/>
      <c r="UA1339" s="8"/>
      <c r="UB1339" s="8"/>
      <c r="UC1339" s="8"/>
      <c r="UD1339" s="8"/>
      <c r="UE1339" s="8"/>
      <c r="UF1339" s="8"/>
      <c r="UG1339" s="8"/>
      <c r="UH1339" s="8"/>
      <c r="UI1339" s="8"/>
      <c r="UJ1339" s="8"/>
      <c r="UK1339" s="8"/>
      <c r="UL1339" s="8"/>
      <c r="UM1339" s="8"/>
      <c r="UN1339" s="8"/>
      <c r="UO1339" s="8"/>
      <c r="UP1339" s="8"/>
      <c r="UQ1339" s="8"/>
      <c r="UR1339" s="8"/>
      <c r="US1339" s="8"/>
      <c r="UT1339" s="8"/>
      <c r="UU1339" s="8"/>
      <c r="UV1339" s="8"/>
      <c r="UW1339" s="8"/>
      <c r="UX1339" s="8"/>
      <c r="UY1339" s="8"/>
      <c r="UZ1339" s="8"/>
      <c r="VA1339" s="8"/>
      <c r="VB1339" s="8"/>
      <c r="VC1339" s="8"/>
      <c r="VD1339" s="8"/>
      <c r="VE1339" s="8"/>
      <c r="VF1339" s="8"/>
    </row>
    <row r="1340" spans="1:578" s="77" customFormat="1" ht="15">
      <c r="A1340" s="52"/>
      <c r="B1340" s="54"/>
      <c r="C1340" s="54"/>
      <c r="D1340" s="54"/>
      <c r="E1340" s="54"/>
      <c r="F1340" s="54"/>
      <c r="G1340" s="55"/>
      <c r="H1340" s="54"/>
      <c r="I1340" s="56"/>
      <c r="J1340" s="76"/>
      <c r="K1340" s="76"/>
      <c r="L1340" s="54"/>
      <c r="M1340" s="54"/>
      <c r="N1340" s="54"/>
      <c r="O1340" s="4"/>
      <c r="P1340" s="60"/>
      <c r="Q1340" s="54"/>
      <c r="R1340" s="54"/>
      <c r="S1340" s="57"/>
      <c r="T1340" s="57"/>
      <c r="U1340" s="57"/>
      <c r="V1340" s="57"/>
      <c r="W1340" s="57"/>
      <c r="X1340" s="57"/>
      <c r="Y1340" s="57"/>
      <c r="Z1340" s="57"/>
      <c r="AA1340" s="57"/>
      <c r="AB1340" s="62"/>
      <c r="AC1340" s="57"/>
      <c r="AD1340" s="57"/>
      <c r="AE1340" s="57"/>
      <c r="AF1340" s="57"/>
      <c r="AG1340" s="57"/>
      <c r="AH1340" s="57"/>
      <c r="AI1340" s="6"/>
      <c r="AJ1340" s="6"/>
      <c r="AK1340" s="6"/>
      <c r="AL1340" s="6"/>
      <c r="AM1340" s="6"/>
      <c r="AN1340" s="6"/>
      <c r="AO1340" s="6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  <c r="IW1340" s="8"/>
      <c r="IX1340" s="8"/>
      <c r="IY1340" s="8"/>
      <c r="IZ1340" s="8"/>
      <c r="JA1340" s="8"/>
      <c r="JB1340" s="8"/>
      <c r="JC1340" s="8"/>
      <c r="JD1340" s="8"/>
      <c r="JE1340" s="8"/>
      <c r="JF1340" s="8"/>
      <c r="JG1340" s="8"/>
      <c r="JH1340" s="8"/>
      <c r="JI1340" s="8"/>
      <c r="JJ1340" s="8"/>
      <c r="JK1340" s="8"/>
      <c r="JL1340" s="8"/>
      <c r="JM1340" s="8"/>
      <c r="JN1340" s="8"/>
      <c r="JO1340" s="8"/>
      <c r="JP1340" s="8"/>
      <c r="JQ1340" s="8"/>
      <c r="JR1340" s="8"/>
      <c r="JS1340" s="8"/>
      <c r="JT1340" s="8"/>
      <c r="JU1340" s="8"/>
      <c r="JV1340" s="8"/>
      <c r="JW1340" s="8"/>
      <c r="JX1340" s="8"/>
      <c r="JY1340" s="8"/>
      <c r="JZ1340" s="8"/>
      <c r="KA1340" s="8"/>
      <c r="KB1340" s="8"/>
      <c r="KC1340" s="8"/>
      <c r="KD1340" s="8"/>
      <c r="KE1340" s="8"/>
      <c r="KF1340" s="8"/>
      <c r="KG1340" s="8"/>
      <c r="KH1340" s="8"/>
      <c r="KI1340" s="8"/>
      <c r="KJ1340" s="8"/>
      <c r="KK1340" s="8"/>
      <c r="KL1340" s="8"/>
      <c r="KM1340" s="8"/>
      <c r="KN1340" s="8"/>
      <c r="KO1340" s="8"/>
      <c r="KP1340" s="8"/>
      <c r="KQ1340" s="8"/>
      <c r="KR1340" s="8"/>
      <c r="KS1340" s="8"/>
      <c r="KT1340" s="8"/>
      <c r="KU1340" s="8"/>
      <c r="KV1340" s="8"/>
      <c r="KW1340" s="8"/>
      <c r="KX1340" s="8"/>
      <c r="KY1340" s="8"/>
      <c r="KZ1340" s="8"/>
      <c r="LA1340" s="8"/>
      <c r="LB1340" s="8"/>
      <c r="LC1340" s="8"/>
      <c r="LD1340" s="8"/>
      <c r="LE1340" s="8"/>
      <c r="LF1340" s="8"/>
      <c r="LG1340" s="8"/>
      <c r="LH1340" s="8"/>
      <c r="LI1340" s="8"/>
      <c r="LJ1340" s="8"/>
      <c r="LK1340" s="8"/>
      <c r="LL1340" s="8"/>
      <c r="LM1340" s="8"/>
      <c r="LN1340" s="8"/>
      <c r="LO1340" s="8"/>
      <c r="LP1340" s="8"/>
      <c r="LQ1340" s="8"/>
      <c r="LR1340" s="8"/>
      <c r="LS1340" s="8"/>
      <c r="LT1340" s="8"/>
      <c r="LU1340" s="8"/>
      <c r="LV1340" s="8"/>
      <c r="LW1340" s="8"/>
      <c r="LX1340" s="8"/>
      <c r="LY1340" s="8"/>
      <c r="LZ1340" s="8"/>
      <c r="MA1340" s="8"/>
      <c r="MB1340" s="8"/>
      <c r="MC1340" s="8"/>
      <c r="MD1340" s="8"/>
      <c r="ME1340" s="8"/>
      <c r="MF1340" s="8"/>
      <c r="MG1340" s="8"/>
      <c r="MH1340" s="8"/>
      <c r="MI1340" s="8"/>
      <c r="MJ1340" s="8"/>
      <c r="MK1340" s="8"/>
      <c r="ML1340" s="8"/>
      <c r="MM1340" s="8"/>
      <c r="MN1340" s="8"/>
      <c r="MO1340" s="8"/>
      <c r="MP1340" s="8"/>
      <c r="MQ1340" s="8"/>
      <c r="MR1340" s="8"/>
      <c r="MS1340" s="8"/>
      <c r="MT1340" s="8"/>
      <c r="MU1340" s="8"/>
      <c r="MV1340" s="8"/>
      <c r="MW1340" s="8"/>
      <c r="MX1340" s="8"/>
      <c r="MY1340" s="8"/>
      <c r="MZ1340" s="8"/>
      <c r="NA1340" s="8"/>
      <c r="NB1340" s="8"/>
      <c r="NC1340" s="8"/>
      <c r="ND1340" s="8"/>
      <c r="NE1340" s="8"/>
      <c r="NF1340" s="8"/>
      <c r="NG1340" s="8"/>
      <c r="NH1340" s="8"/>
      <c r="NI1340" s="8"/>
      <c r="NJ1340" s="8"/>
      <c r="NK1340" s="8"/>
      <c r="NL1340" s="8"/>
      <c r="NM1340" s="8"/>
      <c r="NN1340" s="8"/>
      <c r="NO1340" s="8"/>
      <c r="NP1340" s="8"/>
      <c r="NQ1340" s="8"/>
      <c r="NR1340" s="8"/>
      <c r="NS1340" s="8"/>
      <c r="NT1340" s="8"/>
      <c r="NU1340" s="8"/>
      <c r="NV1340" s="8"/>
      <c r="NW1340" s="8"/>
      <c r="NX1340" s="8"/>
      <c r="NY1340" s="8"/>
      <c r="NZ1340" s="8"/>
      <c r="OA1340" s="8"/>
      <c r="OB1340" s="8"/>
      <c r="OC1340" s="8"/>
      <c r="OD1340" s="8"/>
      <c r="OE1340" s="8"/>
      <c r="OF1340" s="8"/>
      <c r="OG1340" s="8"/>
      <c r="OH1340" s="8"/>
      <c r="OI1340" s="8"/>
      <c r="OJ1340" s="8"/>
      <c r="OK1340" s="8"/>
      <c r="OL1340" s="8"/>
      <c r="OM1340" s="8"/>
      <c r="ON1340" s="8"/>
      <c r="OO1340" s="8"/>
      <c r="OP1340" s="8"/>
      <c r="OQ1340" s="8"/>
      <c r="OR1340" s="8"/>
      <c r="OS1340" s="8"/>
      <c r="OT1340" s="8"/>
      <c r="OU1340" s="8"/>
      <c r="OV1340" s="8"/>
      <c r="OW1340" s="8"/>
      <c r="OX1340" s="8"/>
      <c r="OY1340" s="8"/>
      <c r="OZ1340" s="8"/>
      <c r="PA1340" s="8"/>
      <c r="PB1340" s="8"/>
      <c r="PC1340" s="8"/>
      <c r="PD1340" s="8"/>
      <c r="PE1340" s="8"/>
      <c r="PF1340" s="8"/>
      <c r="PG1340" s="8"/>
      <c r="PH1340" s="8"/>
      <c r="PI1340" s="8"/>
      <c r="PJ1340" s="8"/>
      <c r="PK1340" s="8"/>
      <c r="PL1340" s="8"/>
      <c r="PM1340" s="8"/>
      <c r="PN1340" s="8"/>
      <c r="PO1340" s="8"/>
      <c r="PP1340" s="8"/>
      <c r="PQ1340" s="8"/>
      <c r="PR1340" s="8"/>
      <c r="PS1340" s="8"/>
      <c r="PT1340" s="8"/>
      <c r="PU1340" s="8"/>
      <c r="PV1340" s="8"/>
      <c r="PW1340" s="8"/>
      <c r="PX1340" s="8"/>
      <c r="PY1340" s="8"/>
      <c r="PZ1340" s="8"/>
      <c r="QA1340" s="8"/>
      <c r="QB1340" s="8"/>
      <c r="QC1340" s="8"/>
      <c r="QD1340" s="8"/>
      <c r="QE1340" s="8"/>
      <c r="QF1340" s="8"/>
      <c r="QG1340" s="8"/>
      <c r="QH1340" s="8"/>
      <c r="QI1340" s="8"/>
      <c r="QJ1340" s="8"/>
      <c r="QK1340" s="8"/>
      <c r="QL1340" s="8"/>
      <c r="QM1340" s="8"/>
      <c r="QN1340" s="8"/>
      <c r="QO1340" s="8"/>
      <c r="QP1340" s="8"/>
      <c r="QQ1340" s="8"/>
      <c r="QR1340" s="8"/>
      <c r="QS1340" s="8"/>
      <c r="QT1340" s="8"/>
      <c r="QU1340" s="8"/>
      <c r="QV1340" s="8"/>
      <c r="QW1340" s="8"/>
      <c r="QX1340" s="8"/>
      <c r="QY1340" s="8"/>
      <c r="QZ1340" s="8"/>
      <c r="RA1340" s="8"/>
      <c r="RB1340" s="8"/>
      <c r="RC1340" s="8"/>
      <c r="RD1340" s="8"/>
      <c r="RE1340" s="8"/>
      <c r="RF1340" s="8"/>
      <c r="RG1340" s="8"/>
      <c r="RH1340" s="8"/>
      <c r="RI1340" s="8"/>
      <c r="RJ1340" s="8"/>
      <c r="RK1340" s="8"/>
      <c r="RL1340" s="8"/>
      <c r="RM1340" s="8"/>
      <c r="RN1340" s="8"/>
      <c r="RO1340" s="8"/>
      <c r="RP1340" s="8"/>
      <c r="RQ1340" s="8"/>
      <c r="RR1340" s="8"/>
      <c r="RS1340" s="8"/>
      <c r="RT1340" s="8"/>
      <c r="RU1340" s="8"/>
      <c r="RV1340" s="8"/>
      <c r="RW1340" s="8"/>
      <c r="RX1340" s="8"/>
      <c r="RY1340" s="8"/>
      <c r="RZ1340" s="8"/>
      <c r="SA1340" s="8"/>
      <c r="SB1340" s="8"/>
      <c r="SC1340" s="8"/>
      <c r="SD1340" s="8"/>
      <c r="SE1340" s="8"/>
      <c r="SF1340" s="8"/>
      <c r="SG1340" s="8"/>
      <c r="SH1340" s="8"/>
      <c r="SI1340" s="8"/>
      <c r="SJ1340" s="8"/>
      <c r="SK1340" s="8"/>
      <c r="SL1340" s="8"/>
      <c r="SM1340" s="8"/>
      <c r="SN1340" s="8"/>
      <c r="SO1340" s="8"/>
      <c r="SP1340" s="8"/>
      <c r="SQ1340" s="8"/>
      <c r="SR1340" s="8"/>
      <c r="SS1340" s="8"/>
      <c r="ST1340" s="8"/>
      <c r="SU1340" s="8"/>
      <c r="SV1340" s="8"/>
      <c r="SW1340" s="8"/>
      <c r="SX1340" s="8"/>
      <c r="SY1340" s="8"/>
      <c r="SZ1340" s="8"/>
      <c r="TA1340" s="8"/>
      <c r="TB1340" s="8"/>
      <c r="TC1340" s="8"/>
      <c r="TD1340" s="8"/>
      <c r="TE1340" s="8"/>
      <c r="TF1340" s="8"/>
      <c r="TG1340" s="8"/>
      <c r="TH1340" s="8"/>
      <c r="TI1340" s="8"/>
      <c r="TJ1340" s="8"/>
      <c r="TK1340" s="8"/>
      <c r="TL1340" s="8"/>
      <c r="TM1340" s="8"/>
      <c r="TN1340" s="8"/>
      <c r="TO1340" s="8"/>
      <c r="TP1340" s="8"/>
      <c r="TQ1340" s="8"/>
      <c r="TR1340" s="8"/>
      <c r="TS1340" s="8"/>
      <c r="TT1340" s="8"/>
      <c r="TU1340" s="8"/>
      <c r="TV1340" s="8"/>
      <c r="TW1340" s="8"/>
      <c r="TX1340" s="8"/>
      <c r="TY1340" s="8"/>
      <c r="TZ1340" s="8"/>
      <c r="UA1340" s="8"/>
      <c r="UB1340" s="8"/>
      <c r="UC1340" s="8"/>
      <c r="UD1340" s="8"/>
      <c r="UE1340" s="8"/>
      <c r="UF1340" s="8"/>
      <c r="UG1340" s="8"/>
      <c r="UH1340" s="8"/>
      <c r="UI1340" s="8"/>
      <c r="UJ1340" s="8"/>
      <c r="UK1340" s="8"/>
      <c r="UL1340" s="8"/>
      <c r="UM1340" s="8"/>
      <c r="UN1340" s="8"/>
      <c r="UO1340" s="8"/>
      <c r="UP1340" s="8"/>
      <c r="UQ1340" s="8"/>
      <c r="UR1340" s="8"/>
      <c r="US1340" s="8"/>
      <c r="UT1340" s="8"/>
      <c r="UU1340" s="8"/>
      <c r="UV1340" s="8"/>
      <c r="UW1340" s="8"/>
      <c r="UX1340" s="8"/>
      <c r="UY1340" s="8"/>
      <c r="UZ1340" s="8"/>
      <c r="VA1340" s="8"/>
      <c r="VB1340" s="8"/>
      <c r="VC1340" s="8"/>
      <c r="VD1340" s="8"/>
      <c r="VE1340" s="8"/>
      <c r="VF1340" s="8"/>
    </row>
    <row r="1341" spans="1:578" s="77" customFormat="1" ht="15">
      <c r="A1341" s="52"/>
      <c r="B1341" s="54"/>
      <c r="C1341" s="54"/>
      <c r="D1341" s="54"/>
      <c r="E1341" s="54"/>
      <c r="F1341" s="54"/>
      <c r="G1341" s="55"/>
      <c r="H1341" s="54"/>
      <c r="I1341" s="56"/>
      <c r="J1341" s="76"/>
      <c r="K1341" s="76"/>
      <c r="L1341" s="54"/>
      <c r="M1341" s="54"/>
      <c r="N1341" s="54"/>
      <c r="O1341" s="4"/>
      <c r="P1341" s="60"/>
      <c r="Q1341" s="54"/>
      <c r="R1341" s="54"/>
      <c r="S1341" s="57"/>
      <c r="T1341" s="57"/>
      <c r="U1341" s="57"/>
      <c r="V1341" s="57"/>
      <c r="W1341" s="57"/>
      <c r="X1341" s="57"/>
      <c r="Y1341" s="57"/>
      <c r="Z1341" s="57"/>
      <c r="AA1341" s="57"/>
      <c r="AB1341" s="62"/>
      <c r="AC1341" s="57"/>
      <c r="AD1341" s="57"/>
      <c r="AE1341" s="57"/>
      <c r="AF1341" s="57"/>
      <c r="AG1341" s="57"/>
      <c r="AH1341" s="57"/>
      <c r="AI1341" s="6"/>
      <c r="AJ1341" s="6"/>
      <c r="AK1341" s="6"/>
      <c r="AL1341" s="6"/>
      <c r="AM1341" s="6"/>
      <c r="AN1341" s="6"/>
      <c r="AO1341" s="6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  <c r="IW1341" s="8"/>
      <c r="IX1341" s="8"/>
      <c r="IY1341" s="8"/>
      <c r="IZ1341" s="8"/>
      <c r="JA1341" s="8"/>
      <c r="JB1341" s="8"/>
      <c r="JC1341" s="8"/>
      <c r="JD1341" s="8"/>
      <c r="JE1341" s="8"/>
      <c r="JF1341" s="8"/>
      <c r="JG1341" s="8"/>
      <c r="JH1341" s="8"/>
      <c r="JI1341" s="8"/>
      <c r="JJ1341" s="8"/>
      <c r="JK1341" s="8"/>
      <c r="JL1341" s="8"/>
      <c r="JM1341" s="8"/>
      <c r="JN1341" s="8"/>
      <c r="JO1341" s="8"/>
      <c r="JP1341" s="8"/>
      <c r="JQ1341" s="8"/>
      <c r="JR1341" s="8"/>
      <c r="JS1341" s="8"/>
      <c r="JT1341" s="8"/>
      <c r="JU1341" s="8"/>
      <c r="JV1341" s="8"/>
      <c r="JW1341" s="8"/>
      <c r="JX1341" s="8"/>
      <c r="JY1341" s="8"/>
      <c r="JZ1341" s="8"/>
      <c r="KA1341" s="8"/>
      <c r="KB1341" s="8"/>
      <c r="KC1341" s="8"/>
      <c r="KD1341" s="8"/>
      <c r="KE1341" s="8"/>
      <c r="KF1341" s="8"/>
      <c r="KG1341" s="8"/>
      <c r="KH1341" s="8"/>
      <c r="KI1341" s="8"/>
      <c r="KJ1341" s="8"/>
      <c r="KK1341" s="8"/>
      <c r="KL1341" s="8"/>
      <c r="KM1341" s="8"/>
      <c r="KN1341" s="8"/>
      <c r="KO1341" s="8"/>
      <c r="KP1341" s="8"/>
      <c r="KQ1341" s="8"/>
      <c r="KR1341" s="8"/>
      <c r="KS1341" s="8"/>
      <c r="KT1341" s="8"/>
      <c r="KU1341" s="8"/>
      <c r="KV1341" s="8"/>
      <c r="KW1341" s="8"/>
      <c r="KX1341" s="8"/>
      <c r="KY1341" s="8"/>
      <c r="KZ1341" s="8"/>
      <c r="LA1341" s="8"/>
      <c r="LB1341" s="8"/>
      <c r="LC1341" s="8"/>
      <c r="LD1341" s="8"/>
      <c r="LE1341" s="8"/>
      <c r="LF1341" s="8"/>
      <c r="LG1341" s="8"/>
      <c r="LH1341" s="8"/>
      <c r="LI1341" s="8"/>
      <c r="LJ1341" s="8"/>
      <c r="LK1341" s="8"/>
      <c r="LL1341" s="8"/>
      <c r="LM1341" s="8"/>
      <c r="LN1341" s="8"/>
      <c r="LO1341" s="8"/>
      <c r="LP1341" s="8"/>
      <c r="LQ1341" s="8"/>
      <c r="LR1341" s="8"/>
      <c r="LS1341" s="8"/>
      <c r="LT1341" s="8"/>
      <c r="LU1341" s="8"/>
      <c r="LV1341" s="8"/>
      <c r="LW1341" s="8"/>
      <c r="LX1341" s="8"/>
      <c r="LY1341" s="8"/>
      <c r="LZ1341" s="8"/>
      <c r="MA1341" s="8"/>
      <c r="MB1341" s="8"/>
      <c r="MC1341" s="8"/>
      <c r="MD1341" s="8"/>
      <c r="ME1341" s="8"/>
      <c r="MF1341" s="8"/>
      <c r="MG1341" s="8"/>
      <c r="MH1341" s="8"/>
      <c r="MI1341" s="8"/>
      <c r="MJ1341" s="8"/>
      <c r="MK1341" s="8"/>
      <c r="ML1341" s="8"/>
      <c r="MM1341" s="8"/>
      <c r="MN1341" s="8"/>
      <c r="MO1341" s="8"/>
      <c r="MP1341" s="8"/>
      <c r="MQ1341" s="8"/>
      <c r="MR1341" s="8"/>
      <c r="MS1341" s="8"/>
      <c r="MT1341" s="8"/>
      <c r="MU1341" s="8"/>
      <c r="MV1341" s="8"/>
      <c r="MW1341" s="8"/>
      <c r="MX1341" s="8"/>
      <c r="MY1341" s="8"/>
      <c r="MZ1341" s="8"/>
      <c r="NA1341" s="8"/>
      <c r="NB1341" s="8"/>
      <c r="NC1341" s="8"/>
      <c r="ND1341" s="8"/>
      <c r="NE1341" s="8"/>
      <c r="NF1341" s="8"/>
      <c r="NG1341" s="8"/>
      <c r="NH1341" s="8"/>
      <c r="NI1341" s="8"/>
      <c r="NJ1341" s="8"/>
      <c r="NK1341" s="8"/>
      <c r="NL1341" s="8"/>
      <c r="NM1341" s="8"/>
      <c r="NN1341" s="8"/>
      <c r="NO1341" s="8"/>
      <c r="NP1341" s="8"/>
      <c r="NQ1341" s="8"/>
      <c r="NR1341" s="8"/>
      <c r="NS1341" s="8"/>
      <c r="NT1341" s="8"/>
      <c r="NU1341" s="8"/>
      <c r="NV1341" s="8"/>
      <c r="NW1341" s="8"/>
      <c r="NX1341" s="8"/>
      <c r="NY1341" s="8"/>
      <c r="NZ1341" s="8"/>
      <c r="OA1341" s="8"/>
      <c r="OB1341" s="8"/>
      <c r="OC1341" s="8"/>
      <c r="OD1341" s="8"/>
      <c r="OE1341" s="8"/>
      <c r="OF1341" s="8"/>
      <c r="OG1341" s="8"/>
      <c r="OH1341" s="8"/>
      <c r="OI1341" s="8"/>
      <c r="OJ1341" s="8"/>
      <c r="OK1341" s="8"/>
      <c r="OL1341" s="8"/>
      <c r="OM1341" s="8"/>
      <c r="ON1341" s="8"/>
      <c r="OO1341" s="8"/>
      <c r="OP1341" s="8"/>
      <c r="OQ1341" s="8"/>
      <c r="OR1341" s="8"/>
      <c r="OS1341" s="8"/>
      <c r="OT1341" s="8"/>
      <c r="OU1341" s="8"/>
      <c r="OV1341" s="8"/>
      <c r="OW1341" s="8"/>
      <c r="OX1341" s="8"/>
      <c r="OY1341" s="8"/>
      <c r="OZ1341" s="8"/>
      <c r="PA1341" s="8"/>
      <c r="PB1341" s="8"/>
      <c r="PC1341" s="8"/>
      <c r="PD1341" s="8"/>
      <c r="PE1341" s="8"/>
      <c r="PF1341" s="8"/>
      <c r="PG1341" s="8"/>
      <c r="PH1341" s="8"/>
      <c r="PI1341" s="8"/>
      <c r="PJ1341" s="8"/>
      <c r="PK1341" s="8"/>
      <c r="PL1341" s="8"/>
      <c r="PM1341" s="8"/>
      <c r="PN1341" s="8"/>
      <c r="PO1341" s="8"/>
      <c r="PP1341" s="8"/>
      <c r="PQ1341" s="8"/>
      <c r="PR1341" s="8"/>
      <c r="PS1341" s="8"/>
      <c r="PT1341" s="8"/>
      <c r="PU1341" s="8"/>
      <c r="PV1341" s="8"/>
      <c r="PW1341" s="8"/>
      <c r="PX1341" s="8"/>
      <c r="PY1341" s="8"/>
      <c r="PZ1341" s="8"/>
      <c r="QA1341" s="8"/>
      <c r="QB1341" s="8"/>
      <c r="QC1341" s="8"/>
      <c r="QD1341" s="8"/>
      <c r="QE1341" s="8"/>
      <c r="QF1341" s="8"/>
      <c r="QG1341" s="8"/>
      <c r="QH1341" s="8"/>
      <c r="QI1341" s="8"/>
      <c r="QJ1341" s="8"/>
      <c r="QK1341" s="8"/>
      <c r="QL1341" s="8"/>
      <c r="QM1341" s="8"/>
      <c r="QN1341" s="8"/>
      <c r="QO1341" s="8"/>
      <c r="QP1341" s="8"/>
      <c r="QQ1341" s="8"/>
      <c r="QR1341" s="8"/>
      <c r="QS1341" s="8"/>
      <c r="QT1341" s="8"/>
      <c r="QU1341" s="8"/>
      <c r="QV1341" s="8"/>
      <c r="QW1341" s="8"/>
      <c r="QX1341" s="8"/>
      <c r="QY1341" s="8"/>
      <c r="QZ1341" s="8"/>
      <c r="RA1341" s="8"/>
      <c r="RB1341" s="8"/>
      <c r="RC1341" s="8"/>
      <c r="RD1341" s="8"/>
      <c r="RE1341" s="8"/>
      <c r="RF1341" s="8"/>
      <c r="RG1341" s="8"/>
      <c r="RH1341" s="8"/>
      <c r="RI1341" s="8"/>
      <c r="RJ1341" s="8"/>
      <c r="RK1341" s="8"/>
      <c r="RL1341" s="8"/>
      <c r="RM1341" s="8"/>
      <c r="RN1341" s="8"/>
      <c r="RO1341" s="8"/>
      <c r="RP1341" s="8"/>
      <c r="RQ1341" s="8"/>
      <c r="RR1341" s="8"/>
      <c r="RS1341" s="8"/>
      <c r="RT1341" s="8"/>
      <c r="RU1341" s="8"/>
      <c r="RV1341" s="8"/>
      <c r="RW1341" s="8"/>
      <c r="RX1341" s="8"/>
      <c r="RY1341" s="8"/>
      <c r="RZ1341" s="8"/>
      <c r="SA1341" s="8"/>
      <c r="SB1341" s="8"/>
      <c r="SC1341" s="8"/>
      <c r="SD1341" s="8"/>
      <c r="SE1341" s="8"/>
      <c r="SF1341" s="8"/>
      <c r="SG1341" s="8"/>
      <c r="SH1341" s="8"/>
      <c r="SI1341" s="8"/>
      <c r="SJ1341" s="8"/>
      <c r="SK1341" s="8"/>
      <c r="SL1341" s="8"/>
      <c r="SM1341" s="8"/>
      <c r="SN1341" s="8"/>
      <c r="SO1341" s="8"/>
      <c r="SP1341" s="8"/>
      <c r="SQ1341" s="8"/>
      <c r="SR1341" s="8"/>
      <c r="SS1341" s="8"/>
      <c r="ST1341" s="8"/>
      <c r="SU1341" s="8"/>
      <c r="SV1341" s="8"/>
      <c r="SW1341" s="8"/>
      <c r="SX1341" s="8"/>
      <c r="SY1341" s="8"/>
      <c r="SZ1341" s="8"/>
      <c r="TA1341" s="8"/>
      <c r="TB1341" s="8"/>
      <c r="TC1341" s="8"/>
      <c r="TD1341" s="8"/>
      <c r="TE1341" s="8"/>
      <c r="TF1341" s="8"/>
      <c r="TG1341" s="8"/>
      <c r="TH1341" s="8"/>
      <c r="TI1341" s="8"/>
      <c r="TJ1341" s="8"/>
      <c r="TK1341" s="8"/>
      <c r="TL1341" s="8"/>
      <c r="TM1341" s="8"/>
      <c r="TN1341" s="8"/>
      <c r="TO1341" s="8"/>
      <c r="TP1341" s="8"/>
      <c r="TQ1341" s="8"/>
      <c r="TR1341" s="8"/>
      <c r="TS1341" s="8"/>
      <c r="TT1341" s="8"/>
      <c r="TU1341" s="8"/>
      <c r="TV1341" s="8"/>
      <c r="TW1341" s="8"/>
      <c r="TX1341" s="8"/>
      <c r="TY1341" s="8"/>
      <c r="TZ1341" s="8"/>
      <c r="UA1341" s="8"/>
      <c r="UB1341" s="8"/>
      <c r="UC1341" s="8"/>
      <c r="UD1341" s="8"/>
      <c r="UE1341" s="8"/>
      <c r="UF1341" s="8"/>
      <c r="UG1341" s="8"/>
      <c r="UH1341" s="8"/>
      <c r="UI1341" s="8"/>
      <c r="UJ1341" s="8"/>
      <c r="UK1341" s="8"/>
      <c r="UL1341" s="8"/>
      <c r="UM1341" s="8"/>
      <c r="UN1341" s="8"/>
      <c r="UO1341" s="8"/>
      <c r="UP1341" s="8"/>
      <c r="UQ1341" s="8"/>
      <c r="UR1341" s="8"/>
      <c r="US1341" s="8"/>
      <c r="UT1341" s="8"/>
      <c r="UU1341" s="8"/>
      <c r="UV1341" s="8"/>
      <c r="UW1341" s="8"/>
      <c r="UX1341" s="8"/>
      <c r="UY1341" s="8"/>
      <c r="UZ1341" s="8"/>
      <c r="VA1341" s="8"/>
      <c r="VB1341" s="8"/>
      <c r="VC1341" s="8"/>
      <c r="VD1341" s="8"/>
      <c r="VE1341" s="8"/>
      <c r="VF1341" s="8"/>
    </row>
    <row r="1342" spans="1:578" s="77" customFormat="1" ht="15">
      <c r="A1342" s="52"/>
      <c r="B1342" s="54"/>
      <c r="C1342" s="54"/>
      <c r="D1342" s="54"/>
      <c r="E1342" s="54"/>
      <c r="F1342" s="54"/>
      <c r="G1342" s="55"/>
      <c r="H1342" s="54"/>
      <c r="I1342" s="56"/>
      <c r="J1342" s="76"/>
      <c r="K1342" s="76"/>
      <c r="L1342" s="54"/>
      <c r="M1342" s="54"/>
      <c r="N1342" s="54"/>
      <c r="O1342" s="4"/>
      <c r="P1342" s="60"/>
      <c r="Q1342" s="54"/>
      <c r="R1342" s="54"/>
      <c r="S1342" s="57"/>
      <c r="T1342" s="57"/>
      <c r="U1342" s="57"/>
      <c r="V1342" s="57"/>
      <c r="W1342" s="57"/>
      <c r="X1342" s="57"/>
      <c r="Y1342" s="57"/>
      <c r="Z1342" s="57"/>
      <c r="AA1342" s="57"/>
      <c r="AB1342" s="62"/>
      <c r="AC1342" s="57"/>
      <c r="AD1342" s="57"/>
      <c r="AE1342" s="57"/>
      <c r="AF1342" s="57"/>
      <c r="AG1342" s="57"/>
      <c r="AH1342" s="57"/>
      <c r="AI1342" s="6"/>
      <c r="AJ1342" s="6"/>
      <c r="AK1342" s="6"/>
      <c r="AL1342" s="6"/>
      <c r="AM1342" s="6"/>
      <c r="AN1342" s="6"/>
      <c r="AO1342" s="6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  <c r="IW1342" s="8"/>
      <c r="IX1342" s="8"/>
      <c r="IY1342" s="8"/>
      <c r="IZ1342" s="8"/>
      <c r="JA1342" s="8"/>
      <c r="JB1342" s="8"/>
      <c r="JC1342" s="8"/>
      <c r="JD1342" s="8"/>
      <c r="JE1342" s="8"/>
      <c r="JF1342" s="8"/>
      <c r="JG1342" s="8"/>
      <c r="JH1342" s="8"/>
      <c r="JI1342" s="8"/>
      <c r="JJ1342" s="8"/>
      <c r="JK1342" s="8"/>
      <c r="JL1342" s="8"/>
      <c r="JM1342" s="8"/>
      <c r="JN1342" s="8"/>
      <c r="JO1342" s="8"/>
      <c r="JP1342" s="8"/>
      <c r="JQ1342" s="8"/>
      <c r="JR1342" s="8"/>
      <c r="JS1342" s="8"/>
      <c r="JT1342" s="8"/>
      <c r="JU1342" s="8"/>
      <c r="JV1342" s="8"/>
      <c r="JW1342" s="8"/>
      <c r="JX1342" s="8"/>
      <c r="JY1342" s="8"/>
      <c r="JZ1342" s="8"/>
      <c r="KA1342" s="8"/>
      <c r="KB1342" s="8"/>
      <c r="KC1342" s="8"/>
      <c r="KD1342" s="8"/>
      <c r="KE1342" s="8"/>
      <c r="KF1342" s="8"/>
      <c r="KG1342" s="8"/>
      <c r="KH1342" s="8"/>
      <c r="KI1342" s="8"/>
      <c r="KJ1342" s="8"/>
      <c r="KK1342" s="8"/>
      <c r="KL1342" s="8"/>
      <c r="KM1342" s="8"/>
      <c r="KN1342" s="8"/>
      <c r="KO1342" s="8"/>
      <c r="KP1342" s="8"/>
      <c r="KQ1342" s="8"/>
      <c r="KR1342" s="8"/>
      <c r="KS1342" s="8"/>
      <c r="KT1342" s="8"/>
      <c r="KU1342" s="8"/>
      <c r="KV1342" s="8"/>
      <c r="KW1342" s="8"/>
      <c r="KX1342" s="8"/>
      <c r="KY1342" s="8"/>
      <c r="KZ1342" s="8"/>
      <c r="LA1342" s="8"/>
      <c r="LB1342" s="8"/>
      <c r="LC1342" s="8"/>
      <c r="LD1342" s="8"/>
      <c r="LE1342" s="8"/>
      <c r="LF1342" s="8"/>
      <c r="LG1342" s="8"/>
      <c r="LH1342" s="8"/>
      <c r="LI1342" s="8"/>
      <c r="LJ1342" s="8"/>
      <c r="LK1342" s="8"/>
      <c r="LL1342" s="8"/>
      <c r="LM1342" s="8"/>
      <c r="LN1342" s="8"/>
      <c r="LO1342" s="8"/>
      <c r="LP1342" s="8"/>
      <c r="LQ1342" s="8"/>
      <c r="LR1342" s="8"/>
      <c r="LS1342" s="8"/>
      <c r="LT1342" s="8"/>
      <c r="LU1342" s="8"/>
      <c r="LV1342" s="8"/>
      <c r="LW1342" s="8"/>
      <c r="LX1342" s="8"/>
      <c r="LY1342" s="8"/>
      <c r="LZ1342" s="8"/>
      <c r="MA1342" s="8"/>
      <c r="MB1342" s="8"/>
      <c r="MC1342" s="8"/>
      <c r="MD1342" s="8"/>
      <c r="ME1342" s="8"/>
      <c r="MF1342" s="8"/>
      <c r="MG1342" s="8"/>
      <c r="MH1342" s="8"/>
      <c r="MI1342" s="8"/>
      <c r="MJ1342" s="8"/>
      <c r="MK1342" s="8"/>
      <c r="ML1342" s="8"/>
      <c r="MM1342" s="8"/>
      <c r="MN1342" s="8"/>
      <c r="MO1342" s="8"/>
      <c r="MP1342" s="8"/>
      <c r="MQ1342" s="8"/>
      <c r="MR1342" s="8"/>
      <c r="MS1342" s="8"/>
      <c r="MT1342" s="8"/>
      <c r="MU1342" s="8"/>
      <c r="MV1342" s="8"/>
      <c r="MW1342" s="8"/>
      <c r="MX1342" s="8"/>
      <c r="MY1342" s="8"/>
      <c r="MZ1342" s="8"/>
      <c r="NA1342" s="8"/>
      <c r="NB1342" s="8"/>
      <c r="NC1342" s="8"/>
      <c r="ND1342" s="8"/>
      <c r="NE1342" s="8"/>
      <c r="NF1342" s="8"/>
      <c r="NG1342" s="8"/>
      <c r="NH1342" s="8"/>
      <c r="NI1342" s="8"/>
      <c r="NJ1342" s="8"/>
      <c r="NK1342" s="8"/>
      <c r="NL1342" s="8"/>
      <c r="NM1342" s="8"/>
      <c r="NN1342" s="8"/>
      <c r="NO1342" s="8"/>
      <c r="NP1342" s="8"/>
      <c r="NQ1342" s="8"/>
      <c r="NR1342" s="8"/>
      <c r="NS1342" s="8"/>
      <c r="NT1342" s="8"/>
      <c r="NU1342" s="8"/>
      <c r="NV1342" s="8"/>
      <c r="NW1342" s="8"/>
      <c r="NX1342" s="8"/>
      <c r="NY1342" s="8"/>
      <c r="NZ1342" s="8"/>
      <c r="OA1342" s="8"/>
      <c r="OB1342" s="8"/>
      <c r="OC1342" s="8"/>
      <c r="OD1342" s="8"/>
      <c r="OE1342" s="8"/>
      <c r="OF1342" s="8"/>
      <c r="OG1342" s="8"/>
      <c r="OH1342" s="8"/>
      <c r="OI1342" s="8"/>
      <c r="OJ1342" s="8"/>
      <c r="OK1342" s="8"/>
      <c r="OL1342" s="8"/>
      <c r="OM1342" s="8"/>
      <c r="ON1342" s="8"/>
      <c r="OO1342" s="8"/>
      <c r="OP1342" s="8"/>
      <c r="OQ1342" s="8"/>
      <c r="OR1342" s="8"/>
      <c r="OS1342" s="8"/>
      <c r="OT1342" s="8"/>
      <c r="OU1342" s="8"/>
      <c r="OV1342" s="8"/>
      <c r="OW1342" s="8"/>
      <c r="OX1342" s="8"/>
      <c r="OY1342" s="8"/>
      <c r="OZ1342" s="8"/>
      <c r="PA1342" s="8"/>
      <c r="PB1342" s="8"/>
      <c r="PC1342" s="8"/>
      <c r="PD1342" s="8"/>
      <c r="PE1342" s="8"/>
      <c r="PF1342" s="8"/>
      <c r="PG1342" s="8"/>
      <c r="PH1342" s="8"/>
      <c r="PI1342" s="8"/>
      <c r="PJ1342" s="8"/>
      <c r="PK1342" s="8"/>
      <c r="PL1342" s="8"/>
      <c r="PM1342" s="8"/>
      <c r="PN1342" s="8"/>
      <c r="PO1342" s="8"/>
      <c r="PP1342" s="8"/>
      <c r="PQ1342" s="8"/>
      <c r="PR1342" s="8"/>
      <c r="PS1342" s="8"/>
      <c r="PT1342" s="8"/>
      <c r="PU1342" s="8"/>
      <c r="PV1342" s="8"/>
      <c r="PW1342" s="8"/>
      <c r="PX1342" s="8"/>
      <c r="PY1342" s="8"/>
      <c r="PZ1342" s="8"/>
      <c r="QA1342" s="8"/>
      <c r="QB1342" s="8"/>
      <c r="QC1342" s="8"/>
      <c r="QD1342" s="8"/>
      <c r="QE1342" s="8"/>
      <c r="QF1342" s="8"/>
      <c r="QG1342" s="8"/>
      <c r="QH1342" s="8"/>
      <c r="QI1342" s="8"/>
      <c r="QJ1342" s="8"/>
      <c r="QK1342" s="8"/>
      <c r="QL1342" s="8"/>
      <c r="QM1342" s="8"/>
      <c r="QN1342" s="8"/>
      <c r="QO1342" s="8"/>
      <c r="QP1342" s="8"/>
      <c r="QQ1342" s="8"/>
      <c r="QR1342" s="8"/>
      <c r="QS1342" s="8"/>
      <c r="QT1342" s="8"/>
      <c r="QU1342" s="8"/>
      <c r="QV1342" s="8"/>
      <c r="QW1342" s="8"/>
      <c r="QX1342" s="8"/>
      <c r="QY1342" s="8"/>
      <c r="QZ1342" s="8"/>
      <c r="RA1342" s="8"/>
      <c r="RB1342" s="8"/>
      <c r="RC1342" s="8"/>
      <c r="RD1342" s="8"/>
      <c r="RE1342" s="8"/>
      <c r="RF1342" s="8"/>
      <c r="RG1342" s="8"/>
      <c r="RH1342" s="8"/>
      <c r="RI1342" s="8"/>
      <c r="RJ1342" s="8"/>
      <c r="RK1342" s="8"/>
      <c r="RL1342" s="8"/>
      <c r="RM1342" s="8"/>
      <c r="RN1342" s="8"/>
      <c r="RO1342" s="8"/>
      <c r="RP1342" s="8"/>
      <c r="RQ1342" s="8"/>
      <c r="RR1342" s="8"/>
      <c r="RS1342" s="8"/>
      <c r="RT1342" s="8"/>
      <c r="RU1342" s="8"/>
      <c r="RV1342" s="8"/>
      <c r="RW1342" s="8"/>
      <c r="RX1342" s="8"/>
      <c r="RY1342" s="8"/>
      <c r="RZ1342" s="8"/>
      <c r="SA1342" s="8"/>
      <c r="SB1342" s="8"/>
      <c r="SC1342" s="8"/>
      <c r="SD1342" s="8"/>
      <c r="SE1342" s="8"/>
      <c r="SF1342" s="8"/>
      <c r="SG1342" s="8"/>
      <c r="SH1342" s="8"/>
      <c r="SI1342" s="8"/>
      <c r="SJ1342" s="8"/>
      <c r="SK1342" s="8"/>
      <c r="SL1342" s="8"/>
      <c r="SM1342" s="8"/>
      <c r="SN1342" s="8"/>
      <c r="SO1342" s="8"/>
      <c r="SP1342" s="8"/>
      <c r="SQ1342" s="8"/>
      <c r="SR1342" s="8"/>
      <c r="SS1342" s="8"/>
      <c r="ST1342" s="8"/>
      <c r="SU1342" s="8"/>
      <c r="SV1342" s="8"/>
      <c r="SW1342" s="8"/>
      <c r="SX1342" s="8"/>
      <c r="SY1342" s="8"/>
      <c r="SZ1342" s="8"/>
      <c r="TA1342" s="8"/>
      <c r="TB1342" s="8"/>
      <c r="TC1342" s="8"/>
      <c r="TD1342" s="8"/>
      <c r="TE1342" s="8"/>
      <c r="TF1342" s="8"/>
      <c r="TG1342" s="8"/>
      <c r="TH1342" s="8"/>
      <c r="TI1342" s="8"/>
      <c r="TJ1342" s="8"/>
      <c r="TK1342" s="8"/>
      <c r="TL1342" s="8"/>
      <c r="TM1342" s="8"/>
      <c r="TN1342" s="8"/>
      <c r="TO1342" s="8"/>
      <c r="TP1342" s="8"/>
      <c r="TQ1342" s="8"/>
      <c r="TR1342" s="8"/>
      <c r="TS1342" s="8"/>
      <c r="TT1342" s="8"/>
      <c r="TU1342" s="8"/>
      <c r="TV1342" s="8"/>
      <c r="TW1342" s="8"/>
      <c r="TX1342" s="8"/>
      <c r="TY1342" s="8"/>
      <c r="TZ1342" s="8"/>
      <c r="UA1342" s="8"/>
      <c r="UB1342" s="8"/>
      <c r="UC1342" s="8"/>
      <c r="UD1342" s="8"/>
      <c r="UE1342" s="8"/>
      <c r="UF1342" s="8"/>
      <c r="UG1342" s="8"/>
      <c r="UH1342" s="8"/>
      <c r="UI1342" s="8"/>
      <c r="UJ1342" s="8"/>
      <c r="UK1342" s="8"/>
      <c r="UL1342" s="8"/>
      <c r="UM1342" s="8"/>
      <c r="UN1342" s="8"/>
      <c r="UO1342" s="8"/>
      <c r="UP1342" s="8"/>
      <c r="UQ1342" s="8"/>
      <c r="UR1342" s="8"/>
      <c r="US1342" s="8"/>
      <c r="UT1342" s="8"/>
      <c r="UU1342" s="8"/>
      <c r="UV1342" s="8"/>
      <c r="UW1342" s="8"/>
      <c r="UX1342" s="8"/>
      <c r="UY1342" s="8"/>
      <c r="UZ1342" s="8"/>
      <c r="VA1342" s="8"/>
      <c r="VB1342" s="8"/>
      <c r="VC1342" s="8"/>
      <c r="VD1342" s="8"/>
      <c r="VE1342" s="8"/>
      <c r="VF1342" s="8"/>
    </row>
    <row r="1343" spans="1:578" s="77" customFormat="1" ht="15">
      <c r="A1343" s="52"/>
      <c r="B1343" s="54"/>
      <c r="C1343" s="54"/>
      <c r="D1343" s="54"/>
      <c r="E1343" s="54"/>
      <c r="F1343" s="54"/>
      <c r="G1343" s="55"/>
      <c r="H1343" s="54"/>
      <c r="I1343" s="56"/>
      <c r="J1343" s="76"/>
      <c r="K1343" s="76"/>
      <c r="L1343" s="54"/>
      <c r="M1343" s="54"/>
      <c r="N1343" s="54"/>
      <c r="O1343" s="4"/>
      <c r="P1343" s="60"/>
      <c r="Q1343" s="54"/>
      <c r="R1343" s="54"/>
      <c r="S1343" s="57"/>
      <c r="T1343" s="57"/>
      <c r="U1343" s="57"/>
      <c r="V1343" s="57"/>
      <c r="W1343" s="57"/>
      <c r="X1343" s="57"/>
      <c r="Y1343" s="57"/>
      <c r="Z1343" s="57"/>
      <c r="AA1343" s="57"/>
      <c r="AB1343" s="62"/>
      <c r="AC1343" s="57"/>
      <c r="AD1343" s="57"/>
      <c r="AE1343" s="57"/>
      <c r="AF1343" s="57"/>
      <c r="AG1343" s="57"/>
      <c r="AH1343" s="57"/>
      <c r="AI1343" s="6"/>
      <c r="AJ1343" s="6"/>
      <c r="AK1343" s="6"/>
      <c r="AL1343" s="6"/>
      <c r="AM1343" s="6"/>
      <c r="AN1343" s="6"/>
      <c r="AO1343" s="6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  <c r="IW1343" s="8"/>
      <c r="IX1343" s="8"/>
      <c r="IY1343" s="8"/>
      <c r="IZ1343" s="8"/>
      <c r="JA1343" s="8"/>
      <c r="JB1343" s="8"/>
      <c r="JC1343" s="8"/>
      <c r="JD1343" s="8"/>
      <c r="JE1343" s="8"/>
      <c r="JF1343" s="8"/>
      <c r="JG1343" s="8"/>
      <c r="JH1343" s="8"/>
      <c r="JI1343" s="8"/>
      <c r="JJ1343" s="8"/>
      <c r="JK1343" s="8"/>
      <c r="JL1343" s="8"/>
      <c r="JM1343" s="8"/>
      <c r="JN1343" s="8"/>
      <c r="JO1343" s="8"/>
      <c r="JP1343" s="8"/>
      <c r="JQ1343" s="8"/>
      <c r="JR1343" s="8"/>
      <c r="JS1343" s="8"/>
      <c r="JT1343" s="8"/>
      <c r="JU1343" s="8"/>
      <c r="JV1343" s="8"/>
      <c r="JW1343" s="8"/>
      <c r="JX1343" s="8"/>
      <c r="JY1343" s="8"/>
      <c r="JZ1343" s="8"/>
      <c r="KA1343" s="8"/>
      <c r="KB1343" s="8"/>
      <c r="KC1343" s="8"/>
      <c r="KD1343" s="8"/>
      <c r="KE1343" s="8"/>
      <c r="KF1343" s="8"/>
      <c r="KG1343" s="8"/>
      <c r="KH1343" s="8"/>
      <c r="KI1343" s="8"/>
      <c r="KJ1343" s="8"/>
      <c r="KK1343" s="8"/>
      <c r="KL1343" s="8"/>
      <c r="KM1343" s="8"/>
      <c r="KN1343" s="8"/>
      <c r="KO1343" s="8"/>
      <c r="KP1343" s="8"/>
      <c r="KQ1343" s="8"/>
      <c r="KR1343" s="8"/>
      <c r="KS1343" s="8"/>
      <c r="KT1343" s="8"/>
      <c r="KU1343" s="8"/>
      <c r="KV1343" s="8"/>
      <c r="KW1343" s="8"/>
      <c r="KX1343" s="8"/>
      <c r="KY1343" s="8"/>
      <c r="KZ1343" s="8"/>
      <c r="LA1343" s="8"/>
      <c r="LB1343" s="8"/>
      <c r="LC1343" s="8"/>
      <c r="LD1343" s="8"/>
      <c r="LE1343" s="8"/>
      <c r="LF1343" s="8"/>
      <c r="LG1343" s="8"/>
      <c r="LH1343" s="8"/>
      <c r="LI1343" s="8"/>
      <c r="LJ1343" s="8"/>
      <c r="LK1343" s="8"/>
      <c r="LL1343" s="8"/>
      <c r="LM1343" s="8"/>
      <c r="LN1343" s="8"/>
      <c r="LO1343" s="8"/>
      <c r="LP1343" s="8"/>
      <c r="LQ1343" s="8"/>
      <c r="LR1343" s="8"/>
      <c r="LS1343" s="8"/>
      <c r="LT1343" s="8"/>
      <c r="LU1343" s="8"/>
      <c r="LV1343" s="8"/>
      <c r="LW1343" s="8"/>
      <c r="LX1343" s="8"/>
      <c r="LY1343" s="8"/>
      <c r="LZ1343" s="8"/>
      <c r="MA1343" s="8"/>
      <c r="MB1343" s="8"/>
      <c r="MC1343" s="8"/>
      <c r="MD1343" s="8"/>
      <c r="ME1343" s="8"/>
      <c r="MF1343" s="8"/>
      <c r="MG1343" s="8"/>
      <c r="MH1343" s="8"/>
      <c r="MI1343" s="8"/>
      <c r="MJ1343" s="8"/>
      <c r="MK1343" s="8"/>
      <c r="ML1343" s="8"/>
      <c r="MM1343" s="8"/>
      <c r="MN1343" s="8"/>
      <c r="MO1343" s="8"/>
      <c r="MP1343" s="8"/>
      <c r="MQ1343" s="8"/>
      <c r="MR1343" s="8"/>
      <c r="MS1343" s="8"/>
      <c r="MT1343" s="8"/>
      <c r="MU1343" s="8"/>
      <c r="MV1343" s="8"/>
      <c r="MW1343" s="8"/>
      <c r="MX1343" s="8"/>
      <c r="MY1343" s="8"/>
      <c r="MZ1343" s="8"/>
      <c r="NA1343" s="8"/>
      <c r="NB1343" s="8"/>
      <c r="NC1343" s="8"/>
      <c r="ND1343" s="8"/>
      <c r="NE1343" s="8"/>
      <c r="NF1343" s="8"/>
      <c r="NG1343" s="8"/>
      <c r="NH1343" s="8"/>
      <c r="NI1343" s="8"/>
      <c r="NJ1343" s="8"/>
      <c r="NK1343" s="8"/>
      <c r="NL1343" s="8"/>
      <c r="NM1343" s="8"/>
      <c r="NN1343" s="8"/>
      <c r="NO1343" s="8"/>
      <c r="NP1343" s="8"/>
      <c r="NQ1343" s="8"/>
      <c r="NR1343" s="8"/>
      <c r="NS1343" s="8"/>
      <c r="NT1343" s="8"/>
      <c r="NU1343" s="8"/>
      <c r="NV1343" s="8"/>
      <c r="NW1343" s="8"/>
      <c r="NX1343" s="8"/>
      <c r="NY1343" s="8"/>
      <c r="NZ1343" s="8"/>
      <c r="OA1343" s="8"/>
      <c r="OB1343" s="8"/>
      <c r="OC1343" s="8"/>
      <c r="OD1343" s="8"/>
      <c r="OE1343" s="8"/>
      <c r="OF1343" s="8"/>
      <c r="OG1343" s="8"/>
      <c r="OH1343" s="8"/>
      <c r="OI1343" s="8"/>
      <c r="OJ1343" s="8"/>
      <c r="OK1343" s="8"/>
      <c r="OL1343" s="8"/>
      <c r="OM1343" s="8"/>
      <c r="ON1343" s="8"/>
      <c r="OO1343" s="8"/>
      <c r="OP1343" s="8"/>
      <c r="OQ1343" s="8"/>
      <c r="OR1343" s="8"/>
      <c r="OS1343" s="8"/>
      <c r="OT1343" s="8"/>
      <c r="OU1343" s="8"/>
      <c r="OV1343" s="8"/>
      <c r="OW1343" s="8"/>
      <c r="OX1343" s="8"/>
      <c r="OY1343" s="8"/>
      <c r="OZ1343" s="8"/>
      <c r="PA1343" s="8"/>
      <c r="PB1343" s="8"/>
      <c r="PC1343" s="8"/>
      <c r="PD1343" s="8"/>
      <c r="PE1343" s="8"/>
      <c r="PF1343" s="8"/>
      <c r="PG1343" s="8"/>
      <c r="PH1343" s="8"/>
      <c r="PI1343" s="8"/>
      <c r="PJ1343" s="8"/>
      <c r="PK1343" s="8"/>
      <c r="PL1343" s="8"/>
      <c r="PM1343" s="8"/>
      <c r="PN1343" s="8"/>
      <c r="PO1343" s="8"/>
      <c r="PP1343" s="8"/>
      <c r="PQ1343" s="8"/>
      <c r="PR1343" s="8"/>
      <c r="PS1343" s="8"/>
      <c r="PT1343" s="8"/>
      <c r="PU1343" s="8"/>
      <c r="PV1343" s="8"/>
      <c r="PW1343" s="8"/>
      <c r="PX1343" s="8"/>
      <c r="PY1343" s="8"/>
      <c r="PZ1343" s="8"/>
      <c r="QA1343" s="8"/>
      <c r="QB1343" s="8"/>
      <c r="QC1343" s="8"/>
      <c r="QD1343" s="8"/>
      <c r="QE1343" s="8"/>
      <c r="QF1343" s="8"/>
      <c r="QG1343" s="8"/>
      <c r="QH1343" s="8"/>
      <c r="QI1343" s="8"/>
      <c r="QJ1343" s="8"/>
      <c r="QK1343" s="8"/>
      <c r="QL1343" s="8"/>
      <c r="QM1343" s="8"/>
      <c r="QN1343" s="8"/>
      <c r="QO1343" s="8"/>
      <c r="QP1343" s="8"/>
      <c r="QQ1343" s="8"/>
      <c r="QR1343" s="8"/>
      <c r="QS1343" s="8"/>
      <c r="QT1343" s="8"/>
      <c r="QU1343" s="8"/>
      <c r="QV1343" s="8"/>
      <c r="QW1343" s="8"/>
      <c r="QX1343" s="8"/>
      <c r="QY1343" s="8"/>
      <c r="QZ1343" s="8"/>
      <c r="RA1343" s="8"/>
      <c r="RB1343" s="8"/>
      <c r="RC1343" s="8"/>
      <c r="RD1343" s="8"/>
      <c r="RE1343" s="8"/>
      <c r="RF1343" s="8"/>
      <c r="RG1343" s="8"/>
      <c r="RH1343" s="8"/>
      <c r="RI1343" s="8"/>
      <c r="RJ1343" s="8"/>
      <c r="RK1343" s="8"/>
      <c r="RL1343" s="8"/>
      <c r="RM1343" s="8"/>
      <c r="RN1343" s="8"/>
      <c r="RO1343" s="8"/>
      <c r="RP1343" s="8"/>
      <c r="RQ1343" s="8"/>
      <c r="RR1343" s="8"/>
      <c r="RS1343" s="8"/>
      <c r="RT1343" s="8"/>
      <c r="RU1343" s="8"/>
      <c r="RV1343" s="8"/>
      <c r="RW1343" s="8"/>
      <c r="RX1343" s="8"/>
      <c r="RY1343" s="8"/>
      <c r="RZ1343" s="8"/>
      <c r="SA1343" s="8"/>
      <c r="SB1343" s="8"/>
      <c r="SC1343" s="8"/>
      <c r="SD1343" s="8"/>
      <c r="SE1343" s="8"/>
      <c r="SF1343" s="8"/>
      <c r="SG1343" s="8"/>
      <c r="SH1343" s="8"/>
      <c r="SI1343" s="8"/>
      <c r="SJ1343" s="8"/>
      <c r="SK1343" s="8"/>
      <c r="SL1343" s="8"/>
      <c r="SM1343" s="8"/>
      <c r="SN1343" s="8"/>
      <c r="SO1343" s="8"/>
      <c r="SP1343" s="8"/>
      <c r="SQ1343" s="8"/>
      <c r="SR1343" s="8"/>
      <c r="SS1343" s="8"/>
      <c r="ST1343" s="8"/>
      <c r="SU1343" s="8"/>
      <c r="SV1343" s="8"/>
      <c r="SW1343" s="8"/>
      <c r="SX1343" s="8"/>
      <c r="SY1343" s="8"/>
      <c r="SZ1343" s="8"/>
      <c r="TA1343" s="8"/>
      <c r="TB1343" s="8"/>
      <c r="TC1343" s="8"/>
      <c r="TD1343" s="8"/>
      <c r="TE1343" s="8"/>
      <c r="TF1343" s="8"/>
      <c r="TG1343" s="8"/>
      <c r="TH1343" s="8"/>
      <c r="TI1343" s="8"/>
      <c r="TJ1343" s="8"/>
      <c r="TK1343" s="8"/>
      <c r="TL1343" s="8"/>
      <c r="TM1343" s="8"/>
      <c r="TN1343" s="8"/>
      <c r="TO1343" s="8"/>
      <c r="TP1343" s="8"/>
      <c r="TQ1343" s="8"/>
      <c r="TR1343" s="8"/>
      <c r="TS1343" s="8"/>
      <c r="TT1343" s="8"/>
      <c r="TU1343" s="8"/>
      <c r="TV1343" s="8"/>
      <c r="TW1343" s="8"/>
      <c r="TX1343" s="8"/>
      <c r="TY1343" s="8"/>
      <c r="TZ1343" s="8"/>
      <c r="UA1343" s="8"/>
      <c r="UB1343" s="8"/>
      <c r="UC1343" s="8"/>
      <c r="UD1343" s="8"/>
      <c r="UE1343" s="8"/>
      <c r="UF1343" s="8"/>
      <c r="UG1343" s="8"/>
      <c r="UH1343" s="8"/>
      <c r="UI1343" s="8"/>
      <c r="UJ1343" s="8"/>
      <c r="UK1343" s="8"/>
      <c r="UL1343" s="8"/>
      <c r="UM1343" s="8"/>
      <c r="UN1343" s="8"/>
      <c r="UO1343" s="8"/>
      <c r="UP1343" s="8"/>
      <c r="UQ1343" s="8"/>
      <c r="UR1343" s="8"/>
      <c r="US1343" s="8"/>
      <c r="UT1343" s="8"/>
      <c r="UU1343" s="8"/>
      <c r="UV1343" s="8"/>
      <c r="UW1343" s="8"/>
      <c r="UX1343" s="8"/>
      <c r="UY1343" s="8"/>
      <c r="UZ1343" s="8"/>
      <c r="VA1343" s="8"/>
      <c r="VB1343" s="8"/>
      <c r="VC1343" s="8"/>
      <c r="VD1343" s="8"/>
      <c r="VE1343" s="8"/>
      <c r="VF1343" s="8"/>
    </row>
    <row r="1344" spans="1:578" s="77" customFormat="1" ht="15">
      <c r="A1344" s="52"/>
      <c r="B1344" s="54"/>
      <c r="C1344" s="54"/>
      <c r="D1344" s="54"/>
      <c r="E1344" s="54"/>
      <c r="F1344" s="54"/>
      <c r="G1344" s="55"/>
      <c r="H1344" s="54"/>
      <c r="I1344" s="56"/>
      <c r="J1344" s="76"/>
      <c r="K1344" s="76"/>
      <c r="L1344" s="54"/>
      <c r="M1344" s="54"/>
      <c r="N1344" s="54"/>
      <c r="O1344" s="4"/>
      <c r="P1344" s="60"/>
      <c r="Q1344" s="54"/>
      <c r="R1344" s="54"/>
      <c r="S1344" s="57"/>
      <c r="T1344" s="57"/>
      <c r="U1344" s="57"/>
      <c r="V1344" s="57"/>
      <c r="W1344" s="57"/>
      <c r="X1344" s="57"/>
      <c r="Y1344" s="57"/>
      <c r="Z1344" s="57"/>
      <c r="AA1344" s="57"/>
      <c r="AB1344" s="62"/>
      <c r="AC1344" s="57"/>
      <c r="AD1344" s="57"/>
      <c r="AE1344" s="57"/>
      <c r="AF1344" s="57"/>
      <c r="AG1344" s="57"/>
      <c r="AH1344" s="57"/>
      <c r="AI1344" s="6"/>
      <c r="AJ1344" s="6"/>
      <c r="AK1344" s="6"/>
      <c r="AL1344" s="6"/>
      <c r="AM1344" s="6"/>
      <c r="AN1344" s="6"/>
      <c r="AO1344" s="6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  <c r="IW1344" s="8"/>
      <c r="IX1344" s="8"/>
      <c r="IY1344" s="8"/>
      <c r="IZ1344" s="8"/>
      <c r="JA1344" s="8"/>
      <c r="JB1344" s="8"/>
      <c r="JC1344" s="8"/>
      <c r="JD1344" s="8"/>
      <c r="JE1344" s="8"/>
      <c r="JF1344" s="8"/>
      <c r="JG1344" s="8"/>
      <c r="JH1344" s="8"/>
      <c r="JI1344" s="8"/>
      <c r="JJ1344" s="8"/>
      <c r="JK1344" s="8"/>
      <c r="JL1344" s="8"/>
      <c r="JM1344" s="8"/>
      <c r="JN1344" s="8"/>
      <c r="JO1344" s="8"/>
      <c r="JP1344" s="8"/>
      <c r="JQ1344" s="8"/>
      <c r="JR1344" s="8"/>
      <c r="JS1344" s="8"/>
      <c r="JT1344" s="8"/>
      <c r="JU1344" s="8"/>
      <c r="JV1344" s="8"/>
      <c r="JW1344" s="8"/>
      <c r="JX1344" s="8"/>
      <c r="JY1344" s="8"/>
      <c r="JZ1344" s="8"/>
      <c r="KA1344" s="8"/>
      <c r="KB1344" s="8"/>
      <c r="KC1344" s="8"/>
      <c r="KD1344" s="8"/>
      <c r="KE1344" s="8"/>
      <c r="KF1344" s="8"/>
      <c r="KG1344" s="8"/>
      <c r="KH1344" s="8"/>
      <c r="KI1344" s="8"/>
      <c r="KJ1344" s="8"/>
      <c r="KK1344" s="8"/>
      <c r="KL1344" s="8"/>
      <c r="KM1344" s="8"/>
      <c r="KN1344" s="8"/>
      <c r="KO1344" s="8"/>
      <c r="KP1344" s="8"/>
      <c r="KQ1344" s="8"/>
      <c r="KR1344" s="8"/>
      <c r="KS1344" s="8"/>
      <c r="KT1344" s="8"/>
      <c r="KU1344" s="8"/>
      <c r="KV1344" s="8"/>
      <c r="KW1344" s="8"/>
      <c r="KX1344" s="8"/>
      <c r="KY1344" s="8"/>
      <c r="KZ1344" s="8"/>
      <c r="LA1344" s="8"/>
      <c r="LB1344" s="8"/>
      <c r="LC1344" s="8"/>
      <c r="LD1344" s="8"/>
      <c r="LE1344" s="8"/>
      <c r="LF1344" s="8"/>
      <c r="LG1344" s="8"/>
      <c r="LH1344" s="8"/>
      <c r="LI1344" s="8"/>
      <c r="LJ1344" s="8"/>
      <c r="LK1344" s="8"/>
      <c r="LL1344" s="8"/>
      <c r="LM1344" s="8"/>
      <c r="LN1344" s="8"/>
      <c r="LO1344" s="8"/>
      <c r="LP1344" s="8"/>
      <c r="LQ1344" s="8"/>
      <c r="LR1344" s="8"/>
      <c r="LS1344" s="8"/>
      <c r="LT1344" s="8"/>
      <c r="LU1344" s="8"/>
      <c r="LV1344" s="8"/>
      <c r="LW1344" s="8"/>
      <c r="LX1344" s="8"/>
      <c r="LY1344" s="8"/>
      <c r="LZ1344" s="8"/>
      <c r="MA1344" s="8"/>
      <c r="MB1344" s="8"/>
      <c r="MC1344" s="8"/>
      <c r="MD1344" s="8"/>
      <c r="ME1344" s="8"/>
      <c r="MF1344" s="8"/>
      <c r="MG1344" s="8"/>
      <c r="MH1344" s="8"/>
      <c r="MI1344" s="8"/>
      <c r="MJ1344" s="8"/>
      <c r="MK1344" s="8"/>
      <c r="ML1344" s="8"/>
      <c r="MM1344" s="8"/>
      <c r="MN1344" s="8"/>
      <c r="MO1344" s="8"/>
      <c r="MP1344" s="8"/>
      <c r="MQ1344" s="8"/>
      <c r="MR1344" s="8"/>
      <c r="MS1344" s="8"/>
      <c r="MT1344" s="8"/>
      <c r="MU1344" s="8"/>
      <c r="MV1344" s="8"/>
      <c r="MW1344" s="8"/>
      <c r="MX1344" s="8"/>
      <c r="MY1344" s="8"/>
      <c r="MZ1344" s="8"/>
      <c r="NA1344" s="8"/>
      <c r="NB1344" s="8"/>
      <c r="NC1344" s="8"/>
      <c r="ND1344" s="8"/>
      <c r="NE1344" s="8"/>
      <c r="NF1344" s="8"/>
      <c r="NG1344" s="8"/>
      <c r="NH1344" s="8"/>
      <c r="NI1344" s="8"/>
      <c r="NJ1344" s="8"/>
      <c r="NK1344" s="8"/>
      <c r="NL1344" s="8"/>
      <c r="NM1344" s="8"/>
      <c r="NN1344" s="8"/>
      <c r="NO1344" s="8"/>
      <c r="NP1344" s="8"/>
      <c r="NQ1344" s="8"/>
      <c r="NR1344" s="8"/>
      <c r="NS1344" s="8"/>
      <c r="NT1344" s="8"/>
      <c r="NU1344" s="8"/>
      <c r="NV1344" s="8"/>
      <c r="NW1344" s="8"/>
      <c r="NX1344" s="8"/>
      <c r="NY1344" s="8"/>
      <c r="NZ1344" s="8"/>
      <c r="OA1344" s="8"/>
      <c r="OB1344" s="8"/>
      <c r="OC1344" s="8"/>
      <c r="OD1344" s="8"/>
      <c r="OE1344" s="8"/>
      <c r="OF1344" s="8"/>
      <c r="OG1344" s="8"/>
      <c r="OH1344" s="8"/>
      <c r="OI1344" s="8"/>
      <c r="OJ1344" s="8"/>
      <c r="OK1344" s="8"/>
      <c r="OL1344" s="8"/>
      <c r="OM1344" s="8"/>
      <c r="ON1344" s="8"/>
      <c r="OO1344" s="8"/>
      <c r="OP1344" s="8"/>
      <c r="OQ1344" s="8"/>
      <c r="OR1344" s="8"/>
      <c r="OS1344" s="8"/>
      <c r="OT1344" s="8"/>
      <c r="OU1344" s="8"/>
      <c r="OV1344" s="8"/>
      <c r="OW1344" s="8"/>
      <c r="OX1344" s="8"/>
      <c r="OY1344" s="8"/>
      <c r="OZ1344" s="8"/>
      <c r="PA1344" s="8"/>
      <c r="PB1344" s="8"/>
      <c r="PC1344" s="8"/>
      <c r="PD1344" s="8"/>
      <c r="PE1344" s="8"/>
      <c r="PF1344" s="8"/>
      <c r="PG1344" s="8"/>
      <c r="PH1344" s="8"/>
      <c r="PI1344" s="8"/>
      <c r="PJ1344" s="8"/>
      <c r="PK1344" s="8"/>
      <c r="PL1344" s="8"/>
      <c r="PM1344" s="8"/>
      <c r="PN1344" s="8"/>
      <c r="PO1344" s="8"/>
      <c r="PP1344" s="8"/>
      <c r="PQ1344" s="8"/>
      <c r="PR1344" s="8"/>
      <c r="PS1344" s="8"/>
      <c r="PT1344" s="8"/>
      <c r="PU1344" s="8"/>
      <c r="PV1344" s="8"/>
      <c r="PW1344" s="8"/>
      <c r="PX1344" s="8"/>
      <c r="PY1344" s="8"/>
      <c r="PZ1344" s="8"/>
      <c r="QA1344" s="8"/>
      <c r="QB1344" s="8"/>
      <c r="QC1344" s="8"/>
      <c r="QD1344" s="8"/>
      <c r="QE1344" s="8"/>
      <c r="QF1344" s="8"/>
      <c r="QG1344" s="8"/>
      <c r="QH1344" s="8"/>
      <c r="QI1344" s="8"/>
      <c r="QJ1344" s="8"/>
      <c r="QK1344" s="8"/>
      <c r="QL1344" s="8"/>
      <c r="QM1344" s="8"/>
      <c r="QN1344" s="8"/>
      <c r="QO1344" s="8"/>
      <c r="QP1344" s="8"/>
      <c r="QQ1344" s="8"/>
      <c r="QR1344" s="8"/>
      <c r="QS1344" s="8"/>
      <c r="QT1344" s="8"/>
      <c r="QU1344" s="8"/>
      <c r="QV1344" s="8"/>
      <c r="QW1344" s="8"/>
      <c r="QX1344" s="8"/>
      <c r="QY1344" s="8"/>
      <c r="QZ1344" s="8"/>
      <c r="RA1344" s="8"/>
      <c r="RB1344" s="8"/>
      <c r="RC1344" s="8"/>
      <c r="RD1344" s="8"/>
      <c r="RE1344" s="8"/>
      <c r="RF1344" s="8"/>
      <c r="RG1344" s="8"/>
      <c r="RH1344" s="8"/>
      <c r="RI1344" s="8"/>
      <c r="RJ1344" s="8"/>
      <c r="RK1344" s="8"/>
      <c r="RL1344" s="8"/>
      <c r="RM1344" s="8"/>
      <c r="RN1344" s="8"/>
      <c r="RO1344" s="8"/>
      <c r="RP1344" s="8"/>
      <c r="RQ1344" s="8"/>
      <c r="RR1344" s="8"/>
      <c r="RS1344" s="8"/>
      <c r="RT1344" s="8"/>
      <c r="RU1344" s="8"/>
      <c r="RV1344" s="8"/>
      <c r="RW1344" s="8"/>
      <c r="RX1344" s="8"/>
      <c r="RY1344" s="8"/>
      <c r="RZ1344" s="8"/>
      <c r="SA1344" s="8"/>
      <c r="SB1344" s="8"/>
      <c r="SC1344" s="8"/>
      <c r="SD1344" s="8"/>
      <c r="SE1344" s="8"/>
      <c r="SF1344" s="8"/>
      <c r="SG1344" s="8"/>
      <c r="SH1344" s="8"/>
      <c r="SI1344" s="8"/>
      <c r="SJ1344" s="8"/>
      <c r="SK1344" s="8"/>
      <c r="SL1344" s="8"/>
      <c r="SM1344" s="8"/>
      <c r="SN1344" s="8"/>
      <c r="SO1344" s="8"/>
      <c r="SP1344" s="8"/>
      <c r="SQ1344" s="8"/>
      <c r="SR1344" s="8"/>
      <c r="SS1344" s="8"/>
      <c r="ST1344" s="8"/>
      <c r="SU1344" s="8"/>
      <c r="SV1344" s="8"/>
      <c r="SW1344" s="8"/>
      <c r="SX1344" s="8"/>
      <c r="SY1344" s="8"/>
      <c r="SZ1344" s="8"/>
      <c r="TA1344" s="8"/>
      <c r="TB1344" s="8"/>
      <c r="TC1344" s="8"/>
      <c r="TD1344" s="8"/>
      <c r="TE1344" s="8"/>
      <c r="TF1344" s="8"/>
      <c r="TG1344" s="8"/>
      <c r="TH1344" s="8"/>
      <c r="TI1344" s="8"/>
      <c r="TJ1344" s="8"/>
      <c r="TK1344" s="8"/>
      <c r="TL1344" s="8"/>
      <c r="TM1344" s="8"/>
      <c r="TN1344" s="8"/>
      <c r="TO1344" s="8"/>
      <c r="TP1344" s="8"/>
      <c r="TQ1344" s="8"/>
      <c r="TR1344" s="8"/>
      <c r="TS1344" s="8"/>
      <c r="TT1344" s="8"/>
      <c r="TU1344" s="8"/>
      <c r="TV1344" s="8"/>
      <c r="TW1344" s="8"/>
      <c r="TX1344" s="8"/>
      <c r="TY1344" s="8"/>
      <c r="TZ1344" s="8"/>
      <c r="UA1344" s="8"/>
      <c r="UB1344" s="8"/>
      <c r="UC1344" s="8"/>
      <c r="UD1344" s="8"/>
      <c r="UE1344" s="8"/>
      <c r="UF1344" s="8"/>
      <c r="UG1344" s="8"/>
      <c r="UH1344" s="8"/>
      <c r="UI1344" s="8"/>
      <c r="UJ1344" s="8"/>
      <c r="UK1344" s="8"/>
      <c r="UL1344" s="8"/>
      <c r="UM1344" s="8"/>
      <c r="UN1344" s="8"/>
      <c r="UO1344" s="8"/>
      <c r="UP1344" s="8"/>
      <c r="UQ1344" s="8"/>
      <c r="UR1344" s="8"/>
      <c r="US1344" s="8"/>
      <c r="UT1344" s="8"/>
      <c r="UU1344" s="8"/>
      <c r="UV1344" s="8"/>
      <c r="UW1344" s="8"/>
      <c r="UX1344" s="8"/>
      <c r="UY1344" s="8"/>
      <c r="UZ1344" s="8"/>
      <c r="VA1344" s="8"/>
      <c r="VB1344" s="8"/>
      <c r="VC1344" s="8"/>
      <c r="VD1344" s="8"/>
      <c r="VE1344" s="8"/>
      <c r="VF1344" s="8"/>
    </row>
    <row r="1345" spans="1:578" s="77" customFormat="1" ht="15">
      <c r="A1345" s="52"/>
      <c r="B1345" s="54"/>
      <c r="C1345" s="54"/>
      <c r="D1345" s="54"/>
      <c r="E1345" s="54"/>
      <c r="F1345" s="54"/>
      <c r="G1345" s="55"/>
      <c r="H1345" s="54"/>
      <c r="I1345" s="56"/>
      <c r="J1345" s="76"/>
      <c r="K1345" s="76"/>
      <c r="L1345" s="54"/>
      <c r="M1345" s="54"/>
      <c r="N1345" s="54"/>
      <c r="O1345" s="4"/>
      <c r="P1345" s="60"/>
      <c r="Q1345" s="54"/>
      <c r="R1345" s="54"/>
      <c r="S1345" s="57"/>
      <c r="T1345" s="57"/>
      <c r="U1345" s="57"/>
      <c r="V1345" s="57"/>
      <c r="W1345" s="57"/>
      <c r="X1345" s="57"/>
      <c r="Y1345" s="57"/>
      <c r="Z1345" s="57"/>
      <c r="AA1345" s="57"/>
      <c r="AB1345" s="62"/>
      <c r="AC1345" s="57"/>
      <c r="AD1345" s="57"/>
      <c r="AE1345" s="57"/>
      <c r="AF1345" s="57"/>
      <c r="AG1345" s="57"/>
      <c r="AH1345" s="57"/>
      <c r="AI1345" s="6"/>
      <c r="AJ1345" s="6"/>
      <c r="AK1345" s="6"/>
      <c r="AL1345" s="6"/>
      <c r="AM1345" s="6"/>
      <c r="AN1345" s="6"/>
      <c r="AO1345" s="6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  <c r="IW1345" s="8"/>
      <c r="IX1345" s="8"/>
      <c r="IY1345" s="8"/>
      <c r="IZ1345" s="8"/>
      <c r="JA1345" s="8"/>
      <c r="JB1345" s="8"/>
      <c r="JC1345" s="8"/>
      <c r="JD1345" s="8"/>
      <c r="JE1345" s="8"/>
      <c r="JF1345" s="8"/>
      <c r="JG1345" s="8"/>
      <c r="JH1345" s="8"/>
      <c r="JI1345" s="8"/>
      <c r="JJ1345" s="8"/>
      <c r="JK1345" s="8"/>
      <c r="JL1345" s="8"/>
      <c r="JM1345" s="8"/>
      <c r="JN1345" s="8"/>
      <c r="JO1345" s="8"/>
      <c r="JP1345" s="8"/>
      <c r="JQ1345" s="8"/>
      <c r="JR1345" s="8"/>
      <c r="JS1345" s="8"/>
      <c r="JT1345" s="8"/>
      <c r="JU1345" s="8"/>
      <c r="JV1345" s="8"/>
      <c r="JW1345" s="8"/>
      <c r="JX1345" s="8"/>
      <c r="JY1345" s="8"/>
      <c r="JZ1345" s="8"/>
      <c r="KA1345" s="8"/>
      <c r="KB1345" s="8"/>
      <c r="KC1345" s="8"/>
      <c r="KD1345" s="8"/>
      <c r="KE1345" s="8"/>
      <c r="KF1345" s="8"/>
      <c r="KG1345" s="8"/>
      <c r="KH1345" s="8"/>
      <c r="KI1345" s="8"/>
      <c r="KJ1345" s="8"/>
      <c r="KK1345" s="8"/>
      <c r="KL1345" s="8"/>
      <c r="KM1345" s="8"/>
      <c r="KN1345" s="8"/>
      <c r="KO1345" s="8"/>
      <c r="KP1345" s="8"/>
      <c r="KQ1345" s="8"/>
      <c r="KR1345" s="8"/>
      <c r="KS1345" s="8"/>
      <c r="KT1345" s="8"/>
      <c r="KU1345" s="8"/>
      <c r="KV1345" s="8"/>
      <c r="KW1345" s="8"/>
      <c r="KX1345" s="8"/>
      <c r="KY1345" s="8"/>
      <c r="KZ1345" s="8"/>
      <c r="LA1345" s="8"/>
      <c r="LB1345" s="8"/>
      <c r="LC1345" s="8"/>
      <c r="LD1345" s="8"/>
      <c r="LE1345" s="8"/>
      <c r="LF1345" s="8"/>
      <c r="LG1345" s="8"/>
      <c r="LH1345" s="8"/>
      <c r="LI1345" s="8"/>
      <c r="LJ1345" s="8"/>
      <c r="LK1345" s="8"/>
      <c r="LL1345" s="8"/>
      <c r="LM1345" s="8"/>
      <c r="LN1345" s="8"/>
      <c r="LO1345" s="8"/>
      <c r="LP1345" s="8"/>
      <c r="LQ1345" s="8"/>
      <c r="LR1345" s="8"/>
      <c r="LS1345" s="8"/>
      <c r="LT1345" s="8"/>
      <c r="LU1345" s="8"/>
      <c r="LV1345" s="8"/>
      <c r="LW1345" s="8"/>
      <c r="LX1345" s="8"/>
      <c r="LY1345" s="8"/>
      <c r="LZ1345" s="8"/>
      <c r="MA1345" s="8"/>
      <c r="MB1345" s="8"/>
      <c r="MC1345" s="8"/>
      <c r="MD1345" s="8"/>
      <c r="ME1345" s="8"/>
      <c r="MF1345" s="8"/>
      <c r="MG1345" s="8"/>
      <c r="MH1345" s="8"/>
      <c r="MI1345" s="8"/>
      <c r="MJ1345" s="8"/>
      <c r="MK1345" s="8"/>
      <c r="ML1345" s="8"/>
      <c r="MM1345" s="8"/>
      <c r="MN1345" s="8"/>
      <c r="MO1345" s="8"/>
      <c r="MP1345" s="8"/>
      <c r="MQ1345" s="8"/>
      <c r="MR1345" s="8"/>
      <c r="MS1345" s="8"/>
      <c r="MT1345" s="8"/>
      <c r="MU1345" s="8"/>
      <c r="MV1345" s="8"/>
      <c r="MW1345" s="8"/>
      <c r="MX1345" s="8"/>
      <c r="MY1345" s="8"/>
      <c r="MZ1345" s="8"/>
      <c r="NA1345" s="8"/>
      <c r="NB1345" s="8"/>
      <c r="NC1345" s="8"/>
      <c r="ND1345" s="8"/>
      <c r="NE1345" s="8"/>
      <c r="NF1345" s="8"/>
      <c r="NG1345" s="8"/>
      <c r="NH1345" s="8"/>
      <c r="NI1345" s="8"/>
      <c r="NJ1345" s="8"/>
      <c r="NK1345" s="8"/>
      <c r="NL1345" s="8"/>
      <c r="NM1345" s="8"/>
      <c r="NN1345" s="8"/>
      <c r="NO1345" s="8"/>
      <c r="NP1345" s="8"/>
      <c r="NQ1345" s="8"/>
      <c r="NR1345" s="8"/>
      <c r="NS1345" s="8"/>
      <c r="NT1345" s="8"/>
      <c r="NU1345" s="8"/>
      <c r="NV1345" s="8"/>
      <c r="NW1345" s="8"/>
      <c r="NX1345" s="8"/>
      <c r="NY1345" s="8"/>
      <c r="NZ1345" s="8"/>
      <c r="OA1345" s="8"/>
      <c r="OB1345" s="8"/>
      <c r="OC1345" s="8"/>
      <c r="OD1345" s="8"/>
      <c r="OE1345" s="8"/>
      <c r="OF1345" s="8"/>
      <c r="OG1345" s="8"/>
      <c r="OH1345" s="8"/>
      <c r="OI1345" s="8"/>
      <c r="OJ1345" s="8"/>
      <c r="OK1345" s="8"/>
      <c r="OL1345" s="8"/>
      <c r="OM1345" s="8"/>
      <c r="ON1345" s="8"/>
      <c r="OO1345" s="8"/>
      <c r="OP1345" s="8"/>
      <c r="OQ1345" s="8"/>
      <c r="OR1345" s="8"/>
      <c r="OS1345" s="8"/>
      <c r="OT1345" s="8"/>
      <c r="OU1345" s="8"/>
      <c r="OV1345" s="8"/>
      <c r="OW1345" s="8"/>
      <c r="OX1345" s="8"/>
      <c r="OY1345" s="8"/>
      <c r="OZ1345" s="8"/>
      <c r="PA1345" s="8"/>
      <c r="PB1345" s="8"/>
      <c r="PC1345" s="8"/>
      <c r="PD1345" s="8"/>
      <c r="PE1345" s="8"/>
      <c r="PF1345" s="8"/>
      <c r="PG1345" s="8"/>
      <c r="PH1345" s="8"/>
      <c r="PI1345" s="8"/>
      <c r="PJ1345" s="8"/>
      <c r="PK1345" s="8"/>
      <c r="PL1345" s="8"/>
      <c r="PM1345" s="8"/>
      <c r="PN1345" s="8"/>
      <c r="PO1345" s="8"/>
      <c r="PP1345" s="8"/>
      <c r="PQ1345" s="8"/>
      <c r="PR1345" s="8"/>
      <c r="PS1345" s="8"/>
      <c r="PT1345" s="8"/>
      <c r="PU1345" s="8"/>
      <c r="PV1345" s="8"/>
      <c r="PW1345" s="8"/>
      <c r="PX1345" s="8"/>
      <c r="PY1345" s="8"/>
      <c r="PZ1345" s="8"/>
      <c r="QA1345" s="8"/>
      <c r="QB1345" s="8"/>
      <c r="QC1345" s="8"/>
      <c r="QD1345" s="8"/>
      <c r="QE1345" s="8"/>
      <c r="QF1345" s="8"/>
      <c r="QG1345" s="8"/>
      <c r="QH1345" s="8"/>
      <c r="QI1345" s="8"/>
      <c r="QJ1345" s="8"/>
      <c r="QK1345" s="8"/>
      <c r="QL1345" s="8"/>
      <c r="QM1345" s="8"/>
      <c r="QN1345" s="8"/>
      <c r="QO1345" s="8"/>
      <c r="QP1345" s="8"/>
      <c r="QQ1345" s="8"/>
      <c r="QR1345" s="8"/>
      <c r="QS1345" s="8"/>
      <c r="QT1345" s="8"/>
      <c r="QU1345" s="8"/>
      <c r="QV1345" s="8"/>
      <c r="QW1345" s="8"/>
      <c r="QX1345" s="8"/>
      <c r="QY1345" s="8"/>
      <c r="QZ1345" s="8"/>
      <c r="RA1345" s="8"/>
      <c r="RB1345" s="8"/>
      <c r="RC1345" s="8"/>
      <c r="RD1345" s="8"/>
      <c r="RE1345" s="8"/>
      <c r="RF1345" s="8"/>
      <c r="RG1345" s="8"/>
      <c r="RH1345" s="8"/>
      <c r="RI1345" s="8"/>
      <c r="RJ1345" s="8"/>
      <c r="RK1345" s="8"/>
      <c r="RL1345" s="8"/>
      <c r="RM1345" s="8"/>
      <c r="RN1345" s="8"/>
      <c r="RO1345" s="8"/>
      <c r="RP1345" s="8"/>
      <c r="RQ1345" s="8"/>
      <c r="RR1345" s="8"/>
      <c r="RS1345" s="8"/>
      <c r="RT1345" s="8"/>
      <c r="RU1345" s="8"/>
      <c r="RV1345" s="8"/>
      <c r="RW1345" s="8"/>
      <c r="RX1345" s="8"/>
      <c r="RY1345" s="8"/>
      <c r="RZ1345" s="8"/>
      <c r="SA1345" s="8"/>
      <c r="SB1345" s="8"/>
      <c r="SC1345" s="8"/>
      <c r="SD1345" s="8"/>
      <c r="SE1345" s="8"/>
      <c r="SF1345" s="8"/>
      <c r="SG1345" s="8"/>
      <c r="SH1345" s="8"/>
      <c r="SI1345" s="8"/>
      <c r="SJ1345" s="8"/>
      <c r="SK1345" s="8"/>
      <c r="SL1345" s="8"/>
      <c r="SM1345" s="8"/>
      <c r="SN1345" s="8"/>
      <c r="SO1345" s="8"/>
      <c r="SP1345" s="8"/>
      <c r="SQ1345" s="8"/>
      <c r="SR1345" s="8"/>
      <c r="SS1345" s="8"/>
      <c r="ST1345" s="8"/>
      <c r="SU1345" s="8"/>
      <c r="SV1345" s="8"/>
      <c r="SW1345" s="8"/>
      <c r="SX1345" s="8"/>
      <c r="SY1345" s="8"/>
      <c r="SZ1345" s="8"/>
      <c r="TA1345" s="8"/>
      <c r="TB1345" s="8"/>
      <c r="TC1345" s="8"/>
      <c r="TD1345" s="8"/>
      <c r="TE1345" s="8"/>
      <c r="TF1345" s="8"/>
      <c r="TG1345" s="8"/>
      <c r="TH1345" s="8"/>
      <c r="TI1345" s="8"/>
      <c r="TJ1345" s="8"/>
      <c r="TK1345" s="8"/>
      <c r="TL1345" s="8"/>
      <c r="TM1345" s="8"/>
      <c r="TN1345" s="8"/>
      <c r="TO1345" s="8"/>
      <c r="TP1345" s="8"/>
      <c r="TQ1345" s="8"/>
      <c r="TR1345" s="8"/>
      <c r="TS1345" s="8"/>
      <c r="TT1345" s="8"/>
      <c r="TU1345" s="8"/>
      <c r="TV1345" s="8"/>
      <c r="TW1345" s="8"/>
      <c r="TX1345" s="8"/>
      <c r="TY1345" s="8"/>
      <c r="TZ1345" s="8"/>
      <c r="UA1345" s="8"/>
      <c r="UB1345" s="8"/>
      <c r="UC1345" s="8"/>
      <c r="UD1345" s="8"/>
      <c r="UE1345" s="8"/>
      <c r="UF1345" s="8"/>
      <c r="UG1345" s="8"/>
      <c r="UH1345" s="8"/>
      <c r="UI1345" s="8"/>
      <c r="UJ1345" s="8"/>
      <c r="UK1345" s="8"/>
      <c r="UL1345" s="8"/>
      <c r="UM1345" s="8"/>
      <c r="UN1345" s="8"/>
      <c r="UO1345" s="8"/>
      <c r="UP1345" s="8"/>
      <c r="UQ1345" s="8"/>
      <c r="UR1345" s="8"/>
      <c r="US1345" s="8"/>
      <c r="UT1345" s="8"/>
      <c r="UU1345" s="8"/>
      <c r="UV1345" s="8"/>
      <c r="UW1345" s="8"/>
      <c r="UX1345" s="8"/>
      <c r="UY1345" s="8"/>
      <c r="UZ1345" s="8"/>
      <c r="VA1345" s="8"/>
      <c r="VB1345" s="8"/>
      <c r="VC1345" s="8"/>
      <c r="VD1345" s="8"/>
      <c r="VE1345" s="8"/>
      <c r="VF1345" s="8"/>
    </row>
    <row r="1346" spans="1:578" s="77" customFormat="1" ht="15">
      <c r="A1346" s="52"/>
      <c r="B1346" s="54"/>
      <c r="C1346" s="54"/>
      <c r="D1346" s="54"/>
      <c r="E1346" s="54"/>
      <c r="F1346" s="54"/>
      <c r="G1346" s="55"/>
      <c r="H1346" s="54"/>
      <c r="I1346" s="56"/>
      <c r="J1346" s="76"/>
      <c r="K1346" s="76"/>
      <c r="L1346" s="54"/>
      <c r="M1346" s="54"/>
      <c r="N1346" s="54"/>
      <c r="O1346" s="4"/>
      <c r="P1346" s="60"/>
      <c r="Q1346" s="54"/>
      <c r="R1346" s="54"/>
      <c r="S1346" s="57"/>
      <c r="T1346" s="57"/>
      <c r="U1346" s="57"/>
      <c r="V1346" s="57"/>
      <c r="W1346" s="57"/>
      <c r="X1346" s="57"/>
      <c r="Y1346" s="57"/>
      <c r="Z1346" s="57"/>
      <c r="AA1346" s="57"/>
      <c r="AB1346" s="62"/>
      <c r="AC1346" s="57"/>
      <c r="AD1346" s="57"/>
      <c r="AE1346" s="57"/>
      <c r="AF1346" s="57"/>
      <c r="AG1346" s="57"/>
      <c r="AH1346" s="57"/>
      <c r="AI1346" s="6"/>
      <c r="AJ1346" s="6"/>
      <c r="AK1346" s="6"/>
      <c r="AL1346" s="6"/>
      <c r="AM1346" s="6"/>
      <c r="AN1346" s="6"/>
      <c r="AO1346" s="6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  <c r="IW1346" s="8"/>
      <c r="IX1346" s="8"/>
      <c r="IY1346" s="8"/>
      <c r="IZ1346" s="8"/>
      <c r="JA1346" s="8"/>
      <c r="JB1346" s="8"/>
      <c r="JC1346" s="8"/>
      <c r="JD1346" s="8"/>
      <c r="JE1346" s="8"/>
      <c r="JF1346" s="8"/>
      <c r="JG1346" s="8"/>
      <c r="JH1346" s="8"/>
      <c r="JI1346" s="8"/>
      <c r="JJ1346" s="8"/>
      <c r="JK1346" s="8"/>
      <c r="JL1346" s="8"/>
      <c r="JM1346" s="8"/>
      <c r="JN1346" s="8"/>
      <c r="JO1346" s="8"/>
      <c r="JP1346" s="8"/>
      <c r="JQ1346" s="8"/>
      <c r="JR1346" s="8"/>
      <c r="JS1346" s="8"/>
      <c r="JT1346" s="8"/>
      <c r="JU1346" s="8"/>
      <c r="JV1346" s="8"/>
      <c r="JW1346" s="8"/>
      <c r="JX1346" s="8"/>
      <c r="JY1346" s="8"/>
      <c r="JZ1346" s="8"/>
      <c r="KA1346" s="8"/>
      <c r="KB1346" s="8"/>
      <c r="KC1346" s="8"/>
      <c r="KD1346" s="8"/>
      <c r="KE1346" s="8"/>
      <c r="KF1346" s="8"/>
      <c r="KG1346" s="8"/>
      <c r="KH1346" s="8"/>
      <c r="KI1346" s="8"/>
      <c r="KJ1346" s="8"/>
      <c r="KK1346" s="8"/>
      <c r="KL1346" s="8"/>
      <c r="KM1346" s="8"/>
      <c r="KN1346" s="8"/>
      <c r="KO1346" s="8"/>
      <c r="KP1346" s="8"/>
      <c r="KQ1346" s="8"/>
      <c r="KR1346" s="8"/>
      <c r="KS1346" s="8"/>
      <c r="KT1346" s="8"/>
      <c r="KU1346" s="8"/>
      <c r="KV1346" s="8"/>
      <c r="KW1346" s="8"/>
      <c r="KX1346" s="8"/>
      <c r="KY1346" s="8"/>
      <c r="KZ1346" s="8"/>
      <c r="LA1346" s="8"/>
      <c r="LB1346" s="8"/>
      <c r="LC1346" s="8"/>
      <c r="LD1346" s="8"/>
      <c r="LE1346" s="8"/>
      <c r="LF1346" s="8"/>
      <c r="LG1346" s="8"/>
      <c r="LH1346" s="8"/>
      <c r="LI1346" s="8"/>
      <c r="LJ1346" s="8"/>
      <c r="LK1346" s="8"/>
      <c r="LL1346" s="8"/>
      <c r="LM1346" s="8"/>
      <c r="LN1346" s="8"/>
      <c r="LO1346" s="8"/>
      <c r="LP1346" s="8"/>
      <c r="LQ1346" s="8"/>
      <c r="LR1346" s="8"/>
      <c r="LS1346" s="8"/>
      <c r="LT1346" s="8"/>
      <c r="LU1346" s="8"/>
      <c r="LV1346" s="8"/>
      <c r="LW1346" s="8"/>
      <c r="LX1346" s="8"/>
      <c r="LY1346" s="8"/>
      <c r="LZ1346" s="8"/>
      <c r="MA1346" s="8"/>
      <c r="MB1346" s="8"/>
      <c r="MC1346" s="8"/>
      <c r="MD1346" s="8"/>
      <c r="ME1346" s="8"/>
      <c r="MF1346" s="8"/>
      <c r="MG1346" s="8"/>
      <c r="MH1346" s="8"/>
      <c r="MI1346" s="8"/>
      <c r="MJ1346" s="8"/>
      <c r="MK1346" s="8"/>
      <c r="ML1346" s="8"/>
      <c r="MM1346" s="8"/>
      <c r="MN1346" s="8"/>
      <c r="MO1346" s="8"/>
      <c r="MP1346" s="8"/>
      <c r="MQ1346" s="8"/>
      <c r="MR1346" s="8"/>
      <c r="MS1346" s="8"/>
      <c r="MT1346" s="8"/>
      <c r="MU1346" s="8"/>
      <c r="MV1346" s="8"/>
      <c r="MW1346" s="8"/>
      <c r="MX1346" s="8"/>
      <c r="MY1346" s="8"/>
      <c r="MZ1346" s="8"/>
      <c r="NA1346" s="8"/>
      <c r="NB1346" s="8"/>
      <c r="NC1346" s="8"/>
      <c r="ND1346" s="8"/>
      <c r="NE1346" s="8"/>
      <c r="NF1346" s="8"/>
      <c r="NG1346" s="8"/>
      <c r="NH1346" s="8"/>
      <c r="NI1346" s="8"/>
      <c r="NJ1346" s="8"/>
      <c r="NK1346" s="8"/>
      <c r="NL1346" s="8"/>
      <c r="NM1346" s="8"/>
      <c r="NN1346" s="8"/>
      <c r="NO1346" s="8"/>
      <c r="NP1346" s="8"/>
      <c r="NQ1346" s="8"/>
      <c r="NR1346" s="8"/>
      <c r="NS1346" s="8"/>
      <c r="NT1346" s="8"/>
      <c r="NU1346" s="8"/>
      <c r="NV1346" s="8"/>
      <c r="NW1346" s="8"/>
      <c r="NX1346" s="8"/>
      <c r="NY1346" s="8"/>
      <c r="NZ1346" s="8"/>
      <c r="OA1346" s="8"/>
      <c r="OB1346" s="8"/>
      <c r="OC1346" s="8"/>
      <c r="OD1346" s="8"/>
      <c r="OE1346" s="8"/>
      <c r="OF1346" s="8"/>
      <c r="OG1346" s="8"/>
      <c r="OH1346" s="8"/>
      <c r="OI1346" s="8"/>
      <c r="OJ1346" s="8"/>
      <c r="OK1346" s="8"/>
      <c r="OL1346" s="8"/>
      <c r="OM1346" s="8"/>
      <c r="ON1346" s="8"/>
      <c r="OO1346" s="8"/>
      <c r="OP1346" s="8"/>
      <c r="OQ1346" s="8"/>
      <c r="OR1346" s="8"/>
      <c r="OS1346" s="8"/>
      <c r="OT1346" s="8"/>
      <c r="OU1346" s="8"/>
      <c r="OV1346" s="8"/>
      <c r="OW1346" s="8"/>
      <c r="OX1346" s="8"/>
      <c r="OY1346" s="8"/>
      <c r="OZ1346" s="8"/>
      <c r="PA1346" s="8"/>
      <c r="PB1346" s="8"/>
      <c r="PC1346" s="8"/>
      <c r="PD1346" s="8"/>
      <c r="PE1346" s="8"/>
      <c r="PF1346" s="8"/>
      <c r="PG1346" s="8"/>
      <c r="PH1346" s="8"/>
      <c r="PI1346" s="8"/>
      <c r="PJ1346" s="8"/>
      <c r="PK1346" s="8"/>
      <c r="PL1346" s="8"/>
      <c r="PM1346" s="8"/>
      <c r="PN1346" s="8"/>
      <c r="PO1346" s="8"/>
      <c r="PP1346" s="8"/>
      <c r="PQ1346" s="8"/>
      <c r="PR1346" s="8"/>
      <c r="PS1346" s="8"/>
      <c r="PT1346" s="8"/>
      <c r="PU1346" s="8"/>
      <c r="PV1346" s="8"/>
      <c r="PW1346" s="8"/>
      <c r="PX1346" s="8"/>
      <c r="PY1346" s="8"/>
      <c r="PZ1346" s="8"/>
      <c r="QA1346" s="8"/>
      <c r="QB1346" s="8"/>
      <c r="QC1346" s="8"/>
      <c r="QD1346" s="8"/>
      <c r="QE1346" s="8"/>
      <c r="QF1346" s="8"/>
      <c r="QG1346" s="8"/>
      <c r="QH1346" s="8"/>
      <c r="QI1346" s="8"/>
      <c r="QJ1346" s="8"/>
      <c r="QK1346" s="8"/>
      <c r="QL1346" s="8"/>
      <c r="QM1346" s="8"/>
      <c r="QN1346" s="8"/>
      <c r="QO1346" s="8"/>
      <c r="QP1346" s="8"/>
      <c r="QQ1346" s="8"/>
      <c r="QR1346" s="8"/>
      <c r="QS1346" s="8"/>
      <c r="QT1346" s="8"/>
      <c r="QU1346" s="8"/>
      <c r="QV1346" s="8"/>
      <c r="QW1346" s="8"/>
      <c r="QX1346" s="8"/>
      <c r="QY1346" s="8"/>
      <c r="QZ1346" s="8"/>
      <c r="RA1346" s="8"/>
      <c r="RB1346" s="8"/>
      <c r="RC1346" s="8"/>
      <c r="RD1346" s="8"/>
      <c r="RE1346" s="8"/>
      <c r="RF1346" s="8"/>
      <c r="RG1346" s="8"/>
      <c r="RH1346" s="8"/>
      <c r="RI1346" s="8"/>
      <c r="RJ1346" s="8"/>
      <c r="RK1346" s="8"/>
      <c r="RL1346" s="8"/>
      <c r="RM1346" s="8"/>
      <c r="RN1346" s="8"/>
      <c r="RO1346" s="8"/>
      <c r="RP1346" s="8"/>
      <c r="RQ1346" s="8"/>
      <c r="RR1346" s="8"/>
      <c r="RS1346" s="8"/>
      <c r="RT1346" s="8"/>
      <c r="RU1346" s="8"/>
      <c r="RV1346" s="8"/>
      <c r="RW1346" s="8"/>
      <c r="RX1346" s="8"/>
      <c r="RY1346" s="8"/>
      <c r="RZ1346" s="8"/>
      <c r="SA1346" s="8"/>
      <c r="SB1346" s="8"/>
      <c r="SC1346" s="8"/>
      <c r="SD1346" s="8"/>
      <c r="SE1346" s="8"/>
      <c r="SF1346" s="8"/>
      <c r="SG1346" s="8"/>
      <c r="SH1346" s="8"/>
      <c r="SI1346" s="8"/>
      <c r="SJ1346" s="8"/>
      <c r="SK1346" s="8"/>
      <c r="SL1346" s="8"/>
      <c r="SM1346" s="8"/>
      <c r="SN1346" s="8"/>
      <c r="SO1346" s="8"/>
      <c r="SP1346" s="8"/>
      <c r="SQ1346" s="8"/>
      <c r="SR1346" s="8"/>
      <c r="SS1346" s="8"/>
      <c r="ST1346" s="8"/>
      <c r="SU1346" s="8"/>
      <c r="SV1346" s="8"/>
      <c r="SW1346" s="8"/>
      <c r="SX1346" s="8"/>
      <c r="SY1346" s="8"/>
      <c r="SZ1346" s="8"/>
      <c r="TA1346" s="8"/>
      <c r="TB1346" s="8"/>
      <c r="TC1346" s="8"/>
      <c r="TD1346" s="8"/>
      <c r="TE1346" s="8"/>
      <c r="TF1346" s="8"/>
      <c r="TG1346" s="8"/>
      <c r="TH1346" s="8"/>
      <c r="TI1346" s="8"/>
      <c r="TJ1346" s="8"/>
      <c r="TK1346" s="8"/>
      <c r="TL1346" s="8"/>
      <c r="TM1346" s="8"/>
      <c r="TN1346" s="8"/>
      <c r="TO1346" s="8"/>
      <c r="TP1346" s="8"/>
      <c r="TQ1346" s="8"/>
      <c r="TR1346" s="8"/>
      <c r="TS1346" s="8"/>
      <c r="TT1346" s="8"/>
      <c r="TU1346" s="8"/>
      <c r="TV1346" s="8"/>
      <c r="TW1346" s="8"/>
      <c r="TX1346" s="8"/>
      <c r="TY1346" s="8"/>
      <c r="TZ1346" s="8"/>
      <c r="UA1346" s="8"/>
      <c r="UB1346" s="8"/>
      <c r="UC1346" s="8"/>
      <c r="UD1346" s="8"/>
      <c r="UE1346" s="8"/>
      <c r="UF1346" s="8"/>
      <c r="UG1346" s="8"/>
      <c r="UH1346" s="8"/>
      <c r="UI1346" s="8"/>
      <c r="UJ1346" s="8"/>
      <c r="UK1346" s="8"/>
      <c r="UL1346" s="8"/>
      <c r="UM1346" s="8"/>
      <c r="UN1346" s="8"/>
      <c r="UO1346" s="8"/>
      <c r="UP1346" s="8"/>
      <c r="UQ1346" s="8"/>
      <c r="UR1346" s="8"/>
      <c r="US1346" s="8"/>
      <c r="UT1346" s="8"/>
      <c r="UU1346" s="8"/>
      <c r="UV1346" s="8"/>
      <c r="UW1346" s="8"/>
      <c r="UX1346" s="8"/>
      <c r="UY1346" s="8"/>
      <c r="UZ1346" s="8"/>
      <c r="VA1346" s="8"/>
      <c r="VB1346" s="8"/>
      <c r="VC1346" s="8"/>
      <c r="VD1346" s="8"/>
      <c r="VE1346" s="8"/>
      <c r="VF1346" s="8"/>
    </row>
    <row r="1347" spans="1:578" s="77" customFormat="1" ht="15">
      <c r="A1347" s="52"/>
      <c r="B1347" s="54"/>
      <c r="C1347" s="54"/>
      <c r="D1347" s="54"/>
      <c r="E1347" s="54"/>
      <c r="F1347" s="54"/>
      <c r="G1347" s="55"/>
      <c r="H1347" s="54"/>
      <c r="I1347" s="56"/>
      <c r="J1347" s="76"/>
      <c r="K1347" s="76"/>
      <c r="L1347" s="54"/>
      <c r="M1347" s="54"/>
      <c r="N1347" s="54"/>
      <c r="O1347" s="4"/>
      <c r="P1347" s="60"/>
      <c r="Q1347" s="54"/>
      <c r="R1347" s="54"/>
      <c r="S1347" s="57"/>
      <c r="T1347" s="57"/>
      <c r="U1347" s="57"/>
      <c r="V1347" s="57"/>
      <c r="W1347" s="57"/>
      <c r="X1347" s="57"/>
      <c r="Y1347" s="57"/>
      <c r="Z1347" s="57"/>
      <c r="AA1347" s="57"/>
      <c r="AB1347" s="62"/>
      <c r="AC1347" s="57"/>
      <c r="AD1347" s="57"/>
      <c r="AE1347" s="57"/>
      <c r="AF1347" s="57"/>
      <c r="AG1347" s="57"/>
      <c r="AH1347" s="57"/>
      <c r="AI1347" s="6"/>
      <c r="AJ1347" s="6"/>
      <c r="AK1347" s="6"/>
      <c r="AL1347" s="6"/>
      <c r="AM1347" s="6"/>
      <c r="AN1347" s="6"/>
      <c r="AO1347" s="6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  <c r="IW1347" s="8"/>
      <c r="IX1347" s="8"/>
      <c r="IY1347" s="8"/>
      <c r="IZ1347" s="8"/>
      <c r="JA1347" s="8"/>
      <c r="JB1347" s="8"/>
      <c r="JC1347" s="8"/>
      <c r="JD1347" s="8"/>
      <c r="JE1347" s="8"/>
      <c r="JF1347" s="8"/>
      <c r="JG1347" s="8"/>
      <c r="JH1347" s="8"/>
      <c r="JI1347" s="8"/>
      <c r="JJ1347" s="8"/>
      <c r="JK1347" s="8"/>
      <c r="JL1347" s="8"/>
      <c r="JM1347" s="8"/>
      <c r="JN1347" s="8"/>
      <c r="JO1347" s="8"/>
      <c r="JP1347" s="8"/>
      <c r="JQ1347" s="8"/>
      <c r="JR1347" s="8"/>
      <c r="JS1347" s="8"/>
      <c r="JT1347" s="8"/>
      <c r="JU1347" s="8"/>
      <c r="JV1347" s="8"/>
      <c r="JW1347" s="8"/>
      <c r="JX1347" s="8"/>
      <c r="JY1347" s="8"/>
      <c r="JZ1347" s="8"/>
      <c r="KA1347" s="8"/>
      <c r="KB1347" s="8"/>
      <c r="KC1347" s="8"/>
      <c r="KD1347" s="8"/>
      <c r="KE1347" s="8"/>
      <c r="KF1347" s="8"/>
      <c r="KG1347" s="8"/>
      <c r="KH1347" s="8"/>
      <c r="KI1347" s="8"/>
      <c r="KJ1347" s="8"/>
      <c r="KK1347" s="8"/>
      <c r="KL1347" s="8"/>
      <c r="KM1347" s="8"/>
      <c r="KN1347" s="8"/>
      <c r="KO1347" s="8"/>
      <c r="KP1347" s="8"/>
      <c r="KQ1347" s="8"/>
      <c r="KR1347" s="8"/>
      <c r="KS1347" s="8"/>
      <c r="KT1347" s="8"/>
      <c r="KU1347" s="8"/>
      <c r="KV1347" s="8"/>
      <c r="KW1347" s="8"/>
      <c r="KX1347" s="8"/>
      <c r="KY1347" s="8"/>
      <c r="KZ1347" s="8"/>
      <c r="LA1347" s="8"/>
      <c r="LB1347" s="8"/>
      <c r="LC1347" s="8"/>
      <c r="LD1347" s="8"/>
      <c r="LE1347" s="8"/>
      <c r="LF1347" s="8"/>
      <c r="LG1347" s="8"/>
      <c r="LH1347" s="8"/>
      <c r="LI1347" s="8"/>
      <c r="LJ1347" s="8"/>
      <c r="LK1347" s="8"/>
      <c r="LL1347" s="8"/>
      <c r="LM1347" s="8"/>
      <c r="LN1347" s="8"/>
      <c r="LO1347" s="8"/>
      <c r="LP1347" s="8"/>
      <c r="LQ1347" s="8"/>
      <c r="LR1347" s="8"/>
      <c r="LS1347" s="8"/>
      <c r="LT1347" s="8"/>
      <c r="LU1347" s="8"/>
      <c r="LV1347" s="8"/>
      <c r="LW1347" s="8"/>
      <c r="LX1347" s="8"/>
      <c r="LY1347" s="8"/>
      <c r="LZ1347" s="8"/>
      <c r="MA1347" s="8"/>
      <c r="MB1347" s="8"/>
      <c r="MC1347" s="8"/>
      <c r="MD1347" s="8"/>
      <c r="ME1347" s="8"/>
      <c r="MF1347" s="8"/>
      <c r="MG1347" s="8"/>
      <c r="MH1347" s="8"/>
      <c r="MI1347" s="8"/>
      <c r="MJ1347" s="8"/>
      <c r="MK1347" s="8"/>
      <c r="ML1347" s="8"/>
      <c r="MM1347" s="8"/>
      <c r="MN1347" s="8"/>
      <c r="MO1347" s="8"/>
      <c r="MP1347" s="8"/>
      <c r="MQ1347" s="8"/>
      <c r="MR1347" s="8"/>
      <c r="MS1347" s="8"/>
      <c r="MT1347" s="8"/>
      <c r="MU1347" s="8"/>
      <c r="MV1347" s="8"/>
      <c r="MW1347" s="8"/>
      <c r="MX1347" s="8"/>
      <c r="MY1347" s="8"/>
      <c r="MZ1347" s="8"/>
      <c r="NA1347" s="8"/>
      <c r="NB1347" s="8"/>
      <c r="NC1347" s="8"/>
      <c r="ND1347" s="8"/>
      <c r="NE1347" s="8"/>
      <c r="NF1347" s="8"/>
      <c r="NG1347" s="8"/>
      <c r="NH1347" s="8"/>
      <c r="NI1347" s="8"/>
      <c r="NJ1347" s="8"/>
      <c r="NK1347" s="8"/>
      <c r="NL1347" s="8"/>
      <c r="NM1347" s="8"/>
      <c r="NN1347" s="8"/>
      <c r="NO1347" s="8"/>
      <c r="NP1347" s="8"/>
      <c r="NQ1347" s="8"/>
      <c r="NR1347" s="8"/>
      <c r="NS1347" s="8"/>
      <c r="NT1347" s="8"/>
      <c r="NU1347" s="8"/>
      <c r="NV1347" s="8"/>
      <c r="NW1347" s="8"/>
      <c r="NX1347" s="8"/>
      <c r="NY1347" s="8"/>
      <c r="NZ1347" s="8"/>
      <c r="OA1347" s="8"/>
      <c r="OB1347" s="8"/>
      <c r="OC1347" s="8"/>
      <c r="OD1347" s="8"/>
      <c r="OE1347" s="8"/>
      <c r="OF1347" s="8"/>
      <c r="OG1347" s="8"/>
      <c r="OH1347" s="8"/>
      <c r="OI1347" s="8"/>
      <c r="OJ1347" s="8"/>
      <c r="OK1347" s="8"/>
      <c r="OL1347" s="8"/>
      <c r="OM1347" s="8"/>
      <c r="ON1347" s="8"/>
      <c r="OO1347" s="8"/>
      <c r="OP1347" s="8"/>
      <c r="OQ1347" s="8"/>
      <c r="OR1347" s="8"/>
      <c r="OS1347" s="8"/>
      <c r="OT1347" s="8"/>
      <c r="OU1347" s="8"/>
      <c r="OV1347" s="8"/>
      <c r="OW1347" s="8"/>
      <c r="OX1347" s="8"/>
      <c r="OY1347" s="8"/>
      <c r="OZ1347" s="8"/>
      <c r="PA1347" s="8"/>
      <c r="PB1347" s="8"/>
      <c r="PC1347" s="8"/>
      <c r="PD1347" s="8"/>
      <c r="PE1347" s="8"/>
      <c r="PF1347" s="8"/>
      <c r="PG1347" s="8"/>
      <c r="PH1347" s="8"/>
      <c r="PI1347" s="8"/>
      <c r="PJ1347" s="8"/>
      <c r="PK1347" s="8"/>
      <c r="PL1347" s="8"/>
      <c r="PM1347" s="8"/>
      <c r="PN1347" s="8"/>
      <c r="PO1347" s="8"/>
      <c r="PP1347" s="8"/>
      <c r="PQ1347" s="8"/>
      <c r="PR1347" s="8"/>
      <c r="PS1347" s="8"/>
      <c r="PT1347" s="8"/>
      <c r="PU1347" s="8"/>
      <c r="PV1347" s="8"/>
      <c r="PW1347" s="8"/>
      <c r="PX1347" s="8"/>
      <c r="PY1347" s="8"/>
      <c r="PZ1347" s="8"/>
      <c r="QA1347" s="8"/>
      <c r="QB1347" s="8"/>
      <c r="QC1347" s="8"/>
      <c r="QD1347" s="8"/>
      <c r="QE1347" s="8"/>
      <c r="QF1347" s="8"/>
      <c r="QG1347" s="8"/>
      <c r="QH1347" s="8"/>
      <c r="QI1347" s="8"/>
      <c r="QJ1347" s="8"/>
      <c r="QK1347" s="8"/>
      <c r="QL1347" s="8"/>
      <c r="QM1347" s="8"/>
      <c r="QN1347" s="8"/>
      <c r="QO1347" s="8"/>
      <c r="QP1347" s="8"/>
      <c r="QQ1347" s="8"/>
      <c r="QR1347" s="8"/>
      <c r="QS1347" s="8"/>
      <c r="QT1347" s="8"/>
      <c r="QU1347" s="8"/>
      <c r="QV1347" s="8"/>
      <c r="QW1347" s="8"/>
      <c r="QX1347" s="8"/>
      <c r="QY1347" s="8"/>
      <c r="QZ1347" s="8"/>
      <c r="RA1347" s="8"/>
      <c r="RB1347" s="8"/>
      <c r="RC1347" s="8"/>
      <c r="RD1347" s="8"/>
      <c r="RE1347" s="8"/>
      <c r="RF1347" s="8"/>
      <c r="RG1347" s="8"/>
      <c r="RH1347" s="8"/>
      <c r="RI1347" s="8"/>
      <c r="RJ1347" s="8"/>
      <c r="RK1347" s="8"/>
      <c r="RL1347" s="8"/>
      <c r="RM1347" s="8"/>
      <c r="RN1347" s="8"/>
      <c r="RO1347" s="8"/>
      <c r="RP1347" s="8"/>
      <c r="RQ1347" s="8"/>
      <c r="RR1347" s="8"/>
      <c r="RS1347" s="8"/>
      <c r="RT1347" s="8"/>
      <c r="RU1347" s="8"/>
      <c r="RV1347" s="8"/>
      <c r="RW1347" s="8"/>
      <c r="RX1347" s="8"/>
      <c r="RY1347" s="8"/>
      <c r="RZ1347" s="8"/>
      <c r="SA1347" s="8"/>
      <c r="SB1347" s="8"/>
      <c r="SC1347" s="8"/>
      <c r="SD1347" s="8"/>
      <c r="SE1347" s="8"/>
      <c r="SF1347" s="8"/>
      <c r="SG1347" s="8"/>
      <c r="SH1347" s="8"/>
      <c r="SI1347" s="8"/>
      <c r="SJ1347" s="8"/>
      <c r="SK1347" s="8"/>
      <c r="SL1347" s="8"/>
      <c r="SM1347" s="8"/>
      <c r="SN1347" s="8"/>
      <c r="SO1347" s="8"/>
      <c r="SP1347" s="8"/>
      <c r="SQ1347" s="8"/>
      <c r="SR1347" s="8"/>
      <c r="SS1347" s="8"/>
      <c r="ST1347" s="8"/>
      <c r="SU1347" s="8"/>
      <c r="SV1347" s="8"/>
      <c r="SW1347" s="8"/>
      <c r="SX1347" s="8"/>
      <c r="SY1347" s="8"/>
      <c r="SZ1347" s="8"/>
      <c r="TA1347" s="8"/>
      <c r="TB1347" s="8"/>
      <c r="TC1347" s="8"/>
      <c r="TD1347" s="8"/>
      <c r="TE1347" s="8"/>
      <c r="TF1347" s="8"/>
      <c r="TG1347" s="8"/>
      <c r="TH1347" s="8"/>
      <c r="TI1347" s="8"/>
      <c r="TJ1347" s="8"/>
      <c r="TK1347" s="8"/>
      <c r="TL1347" s="8"/>
      <c r="TM1347" s="8"/>
      <c r="TN1347" s="8"/>
      <c r="TO1347" s="8"/>
      <c r="TP1347" s="8"/>
      <c r="TQ1347" s="8"/>
      <c r="TR1347" s="8"/>
      <c r="TS1347" s="8"/>
      <c r="TT1347" s="8"/>
      <c r="TU1347" s="8"/>
      <c r="TV1347" s="8"/>
      <c r="TW1347" s="8"/>
      <c r="TX1347" s="8"/>
      <c r="TY1347" s="8"/>
      <c r="TZ1347" s="8"/>
      <c r="UA1347" s="8"/>
      <c r="UB1347" s="8"/>
      <c r="UC1347" s="8"/>
      <c r="UD1347" s="8"/>
      <c r="UE1347" s="8"/>
      <c r="UF1347" s="8"/>
      <c r="UG1347" s="8"/>
      <c r="UH1347" s="8"/>
      <c r="UI1347" s="8"/>
      <c r="UJ1347" s="8"/>
      <c r="UK1347" s="8"/>
      <c r="UL1347" s="8"/>
      <c r="UM1347" s="8"/>
      <c r="UN1347" s="8"/>
      <c r="UO1347" s="8"/>
      <c r="UP1347" s="8"/>
      <c r="UQ1347" s="8"/>
      <c r="UR1347" s="8"/>
      <c r="US1347" s="8"/>
      <c r="UT1347" s="8"/>
      <c r="UU1347" s="8"/>
      <c r="UV1347" s="8"/>
      <c r="UW1347" s="8"/>
      <c r="UX1347" s="8"/>
      <c r="UY1347" s="8"/>
      <c r="UZ1347" s="8"/>
      <c r="VA1347" s="8"/>
      <c r="VB1347" s="8"/>
      <c r="VC1347" s="8"/>
      <c r="VD1347" s="8"/>
      <c r="VE1347" s="8"/>
      <c r="VF1347" s="8"/>
    </row>
    <row r="1348" spans="1:578" s="77" customFormat="1" ht="15">
      <c r="A1348" s="52"/>
      <c r="B1348" s="54"/>
      <c r="C1348" s="54"/>
      <c r="D1348" s="54"/>
      <c r="E1348" s="54"/>
      <c r="F1348" s="54"/>
      <c r="G1348" s="55"/>
      <c r="H1348" s="54"/>
      <c r="I1348" s="56"/>
      <c r="J1348" s="76"/>
      <c r="K1348" s="76"/>
      <c r="L1348" s="54"/>
      <c r="M1348" s="54"/>
      <c r="N1348" s="54"/>
      <c r="O1348" s="4"/>
      <c r="P1348" s="60"/>
      <c r="Q1348" s="54"/>
      <c r="R1348" s="54"/>
      <c r="S1348" s="57"/>
      <c r="T1348" s="57"/>
      <c r="U1348" s="57"/>
      <c r="V1348" s="57"/>
      <c r="W1348" s="57"/>
      <c r="X1348" s="57"/>
      <c r="Y1348" s="57"/>
      <c r="Z1348" s="57"/>
      <c r="AA1348" s="57"/>
      <c r="AB1348" s="62"/>
      <c r="AC1348" s="57"/>
      <c r="AD1348" s="57"/>
      <c r="AE1348" s="57"/>
      <c r="AF1348" s="57"/>
      <c r="AG1348" s="57"/>
      <c r="AH1348" s="57"/>
      <c r="AI1348" s="6"/>
      <c r="AJ1348" s="6"/>
      <c r="AK1348" s="6"/>
      <c r="AL1348" s="6"/>
      <c r="AM1348" s="6"/>
      <c r="AN1348" s="6"/>
      <c r="AO1348" s="6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  <c r="IW1348" s="8"/>
      <c r="IX1348" s="8"/>
      <c r="IY1348" s="8"/>
      <c r="IZ1348" s="8"/>
      <c r="JA1348" s="8"/>
      <c r="JB1348" s="8"/>
      <c r="JC1348" s="8"/>
      <c r="JD1348" s="8"/>
      <c r="JE1348" s="8"/>
      <c r="JF1348" s="8"/>
      <c r="JG1348" s="8"/>
      <c r="JH1348" s="8"/>
      <c r="JI1348" s="8"/>
      <c r="JJ1348" s="8"/>
      <c r="JK1348" s="8"/>
      <c r="JL1348" s="8"/>
      <c r="JM1348" s="8"/>
      <c r="JN1348" s="8"/>
      <c r="JO1348" s="8"/>
      <c r="JP1348" s="8"/>
      <c r="JQ1348" s="8"/>
      <c r="JR1348" s="8"/>
      <c r="JS1348" s="8"/>
      <c r="JT1348" s="8"/>
      <c r="JU1348" s="8"/>
      <c r="JV1348" s="8"/>
      <c r="JW1348" s="8"/>
      <c r="JX1348" s="8"/>
      <c r="JY1348" s="8"/>
      <c r="JZ1348" s="8"/>
      <c r="KA1348" s="8"/>
      <c r="KB1348" s="8"/>
      <c r="KC1348" s="8"/>
      <c r="KD1348" s="8"/>
      <c r="KE1348" s="8"/>
      <c r="KF1348" s="8"/>
      <c r="KG1348" s="8"/>
      <c r="KH1348" s="8"/>
      <c r="KI1348" s="8"/>
      <c r="KJ1348" s="8"/>
      <c r="KK1348" s="8"/>
      <c r="KL1348" s="8"/>
      <c r="KM1348" s="8"/>
      <c r="KN1348" s="8"/>
      <c r="KO1348" s="8"/>
      <c r="KP1348" s="8"/>
      <c r="KQ1348" s="8"/>
      <c r="KR1348" s="8"/>
      <c r="KS1348" s="8"/>
      <c r="KT1348" s="8"/>
      <c r="KU1348" s="8"/>
      <c r="KV1348" s="8"/>
      <c r="KW1348" s="8"/>
      <c r="KX1348" s="8"/>
      <c r="KY1348" s="8"/>
      <c r="KZ1348" s="8"/>
      <c r="LA1348" s="8"/>
      <c r="LB1348" s="8"/>
      <c r="LC1348" s="8"/>
      <c r="LD1348" s="8"/>
      <c r="LE1348" s="8"/>
      <c r="LF1348" s="8"/>
      <c r="LG1348" s="8"/>
      <c r="LH1348" s="8"/>
      <c r="LI1348" s="8"/>
      <c r="LJ1348" s="8"/>
      <c r="LK1348" s="8"/>
      <c r="LL1348" s="8"/>
      <c r="LM1348" s="8"/>
      <c r="LN1348" s="8"/>
      <c r="LO1348" s="8"/>
      <c r="LP1348" s="8"/>
      <c r="LQ1348" s="8"/>
      <c r="LR1348" s="8"/>
      <c r="LS1348" s="8"/>
      <c r="LT1348" s="8"/>
      <c r="LU1348" s="8"/>
      <c r="LV1348" s="8"/>
      <c r="LW1348" s="8"/>
      <c r="LX1348" s="8"/>
      <c r="LY1348" s="8"/>
      <c r="LZ1348" s="8"/>
      <c r="MA1348" s="8"/>
      <c r="MB1348" s="8"/>
      <c r="MC1348" s="8"/>
      <c r="MD1348" s="8"/>
      <c r="ME1348" s="8"/>
      <c r="MF1348" s="8"/>
      <c r="MG1348" s="8"/>
      <c r="MH1348" s="8"/>
      <c r="MI1348" s="8"/>
      <c r="MJ1348" s="8"/>
      <c r="MK1348" s="8"/>
      <c r="ML1348" s="8"/>
      <c r="MM1348" s="8"/>
      <c r="MN1348" s="8"/>
      <c r="MO1348" s="8"/>
      <c r="MP1348" s="8"/>
      <c r="MQ1348" s="8"/>
      <c r="MR1348" s="8"/>
      <c r="MS1348" s="8"/>
      <c r="MT1348" s="8"/>
      <c r="MU1348" s="8"/>
      <c r="MV1348" s="8"/>
      <c r="MW1348" s="8"/>
      <c r="MX1348" s="8"/>
      <c r="MY1348" s="8"/>
      <c r="MZ1348" s="8"/>
      <c r="NA1348" s="8"/>
      <c r="NB1348" s="8"/>
      <c r="NC1348" s="8"/>
      <c r="ND1348" s="8"/>
      <c r="NE1348" s="8"/>
      <c r="NF1348" s="8"/>
      <c r="NG1348" s="8"/>
      <c r="NH1348" s="8"/>
      <c r="NI1348" s="8"/>
      <c r="NJ1348" s="8"/>
      <c r="NK1348" s="8"/>
      <c r="NL1348" s="8"/>
      <c r="NM1348" s="8"/>
      <c r="NN1348" s="8"/>
      <c r="NO1348" s="8"/>
      <c r="NP1348" s="8"/>
      <c r="NQ1348" s="8"/>
      <c r="NR1348" s="8"/>
      <c r="NS1348" s="8"/>
      <c r="NT1348" s="8"/>
      <c r="NU1348" s="8"/>
      <c r="NV1348" s="8"/>
      <c r="NW1348" s="8"/>
      <c r="NX1348" s="8"/>
      <c r="NY1348" s="8"/>
      <c r="NZ1348" s="8"/>
      <c r="OA1348" s="8"/>
      <c r="OB1348" s="8"/>
      <c r="OC1348" s="8"/>
      <c r="OD1348" s="8"/>
      <c r="OE1348" s="8"/>
      <c r="OF1348" s="8"/>
      <c r="OG1348" s="8"/>
      <c r="OH1348" s="8"/>
      <c r="OI1348" s="8"/>
      <c r="OJ1348" s="8"/>
      <c r="OK1348" s="8"/>
      <c r="OL1348" s="8"/>
      <c r="OM1348" s="8"/>
      <c r="ON1348" s="8"/>
      <c r="OO1348" s="8"/>
      <c r="OP1348" s="8"/>
      <c r="OQ1348" s="8"/>
      <c r="OR1348" s="8"/>
      <c r="OS1348" s="8"/>
      <c r="OT1348" s="8"/>
      <c r="OU1348" s="8"/>
      <c r="OV1348" s="8"/>
      <c r="OW1348" s="8"/>
      <c r="OX1348" s="8"/>
      <c r="OY1348" s="8"/>
      <c r="OZ1348" s="8"/>
      <c r="PA1348" s="8"/>
      <c r="PB1348" s="8"/>
      <c r="PC1348" s="8"/>
      <c r="PD1348" s="8"/>
      <c r="PE1348" s="8"/>
      <c r="PF1348" s="8"/>
      <c r="PG1348" s="8"/>
      <c r="PH1348" s="8"/>
      <c r="PI1348" s="8"/>
      <c r="PJ1348" s="8"/>
      <c r="PK1348" s="8"/>
      <c r="PL1348" s="8"/>
      <c r="PM1348" s="8"/>
      <c r="PN1348" s="8"/>
      <c r="PO1348" s="8"/>
      <c r="PP1348" s="8"/>
      <c r="PQ1348" s="8"/>
      <c r="PR1348" s="8"/>
      <c r="PS1348" s="8"/>
      <c r="PT1348" s="8"/>
      <c r="PU1348" s="8"/>
      <c r="PV1348" s="8"/>
      <c r="PW1348" s="8"/>
      <c r="PX1348" s="8"/>
      <c r="PY1348" s="8"/>
      <c r="PZ1348" s="8"/>
      <c r="QA1348" s="8"/>
      <c r="QB1348" s="8"/>
      <c r="QC1348" s="8"/>
      <c r="QD1348" s="8"/>
      <c r="QE1348" s="8"/>
      <c r="QF1348" s="8"/>
      <c r="QG1348" s="8"/>
      <c r="QH1348" s="8"/>
      <c r="QI1348" s="8"/>
      <c r="QJ1348" s="8"/>
      <c r="QK1348" s="8"/>
      <c r="QL1348" s="8"/>
      <c r="QM1348" s="8"/>
      <c r="QN1348" s="8"/>
      <c r="QO1348" s="8"/>
      <c r="QP1348" s="8"/>
      <c r="QQ1348" s="8"/>
      <c r="QR1348" s="8"/>
      <c r="QS1348" s="8"/>
      <c r="QT1348" s="8"/>
      <c r="QU1348" s="8"/>
      <c r="QV1348" s="8"/>
      <c r="QW1348" s="8"/>
      <c r="QX1348" s="8"/>
      <c r="QY1348" s="8"/>
      <c r="QZ1348" s="8"/>
      <c r="RA1348" s="8"/>
      <c r="RB1348" s="8"/>
      <c r="RC1348" s="8"/>
      <c r="RD1348" s="8"/>
      <c r="RE1348" s="8"/>
      <c r="RF1348" s="8"/>
      <c r="RG1348" s="8"/>
      <c r="RH1348" s="8"/>
      <c r="RI1348" s="8"/>
      <c r="RJ1348" s="8"/>
      <c r="RK1348" s="8"/>
      <c r="RL1348" s="8"/>
      <c r="RM1348" s="8"/>
      <c r="RN1348" s="8"/>
      <c r="RO1348" s="8"/>
      <c r="RP1348" s="8"/>
      <c r="RQ1348" s="8"/>
      <c r="RR1348" s="8"/>
      <c r="RS1348" s="8"/>
      <c r="RT1348" s="8"/>
      <c r="RU1348" s="8"/>
      <c r="RV1348" s="8"/>
      <c r="RW1348" s="8"/>
      <c r="RX1348" s="8"/>
      <c r="RY1348" s="8"/>
      <c r="RZ1348" s="8"/>
      <c r="SA1348" s="8"/>
      <c r="SB1348" s="8"/>
      <c r="SC1348" s="8"/>
      <c r="SD1348" s="8"/>
      <c r="SE1348" s="8"/>
      <c r="SF1348" s="8"/>
      <c r="SG1348" s="8"/>
      <c r="SH1348" s="8"/>
      <c r="SI1348" s="8"/>
      <c r="SJ1348" s="8"/>
      <c r="SK1348" s="8"/>
      <c r="SL1348" s="8"/>
      <c r="SM1348" s="8"/>
      <c r="SN1348" s="8"/>
      <c r="SO1348" s="8"/>
      <c r="SP1348" s="8"/>
      <c r="SQ1348" s="8"/>
      <c r="SR1348" s="8"/>
      <c r="SS1348" s="8"/>
      <c r="ST1348" s="8"/>
      <c r="SU1348" s="8"/>
      <c r="SV1348" s="8"/>
      <c r="SW1348" s="8"/>
      <c r="SX1348" s="8"/>
      <c r="SY1348" s="8"/>
      <c r="SZ1348" s="8"/>
      <c r="TA1348" s="8"/>
      <c r="TB1348" s="8"/>
      <c r="TC1348" s="8"/>
      <c r="TD1348" s="8"/>
      <c r="TE1348" s="8"/>
      <c r="TF1348" s="8"/>
      <c r="TG1348" s="8"/>
      <c r="TH1348" s="8"/>
      <c r="TI1348" s="8"/>
      <c r="TJ1348" s="8"/>
      <c r="TK1348" s="8"/>
      <c r="TL1348" s="8"/>
      <c r="TM1348" s="8"/>
      <c r="TN1348" s="8"/>
      <c r="TO1348" s="8"/>
      <c r="TP1348" s="8"/>
      <c r="TQ1348" s="8"/>
      <c r="TR1348" s="8"/>
      <c r="TS1348" s="8"/>
      <c r="TT1348" s="8"/>
      <c r="TU1348" s="8"/>
      <c r="TV1348" s="8"/>
      <c r="TW1348" s="8"/>
      <c r="TX1348" s="8"/>
      <c r="TY1348" s="8"/>
      <c r="TZ1348" s="8"/>
      <c r="UA1348" s="8"/>
      <c r="UB1348" s="8"/>
      <c r="UC1348" s="8"/>
      <c r="UD1348" s="8"/>
      <c r="UE1348" s="8"/>
      <c r="UF1348" s="8"/>
      <c r="UG1348" s="8"/>
      <c r="UH1348" s="8"/>
      <c r="UI1348" s="8"/>
      <c r="UJ1348" s="8"/>
      <c r="UK1348" s="8"/>
      <c r="UL1348" s="8"/>
      <c r="UM1348" s="8"/>
      <c r="UN1348" s="8"/>
      <c r="UO1348" s="8"/>
      <c r="UP1348" s="8"/>
      <c r="UQ1348" s="8"/>
      <c r="UR1348" s="8"/>
      <c r="US1348" s="8"/>
      <c r="UT1348" s="8"/>
      <c r="UU1348" s="8"/>
      <c r="UV1348" s="8"/>
      <c r="UW1348" s="8"/>
      <c r="UX1348" s="8"/>
      <c r="UY1348" s="8"/>
      <c r="UZ1348" s="8"/>
      <c r="VA1348" s="8"/>
      <c r="VB1348" s="8"/>
      <c r="VC1348" s="8"/>
      <c r="VD1348" s="8"/>
      <c r="VE1348" s="8"/>
      <c r="VF1348" s="8"/>
    </row>
    <row r="1349" spans="1:578" s="77" customFormat="1" ht="15">
      <c r="A1349" s="52"/>
      <c r="B1349" s="54"/>
      <c r="C1349" s="54"/>
      <c r="D1349" s="54"/>
      <c r="E1349" s="54"/>
      <c r="F1349" s="54"/>
      <c r="G1349" s="55"/>
      <c r="H1349" s="54"/>
      <c r="I1349" s="56"/>
      <c r="J1349" s="76"/>
      <c r="K1349" s="76"/>
      <c r="L1349" s="54"/>
      <c r="M1349" s="54"/>
      <c r="N1349" s="54"/>
      <c r="O1349" s="4"/>
      <c r="P1349" s="60"/>
      <c r="Q1349" s="54"/>
      <c r="R1349" s="54"/>
      <c r="S1349" s="57"/>
      <c r="T1349" s="57"/>
      <c r="U1349" s="57"/>
      <c r="V1349" s="57"/>
      <c r="W1349" s="57"/>
      <c r="X1349" s="57"/>
      <c r="Y1349" s="57"/>
      <c r="Z1349" s="57"/>
      <c r="AA1349" s="57"/>
      <c r="AB1349" s="62"/>
      <c r="AC1349" s="57"/>
      <c r="AD1349" s="57"/>
      <c r="AE1349" s="57"/>
      <c r="AF1349" s="57"/>
      <c r="AG1349" s="57"/>
      <c r="AH1349" s="57"/>
      <c r="AI1349" s="6"/>
      <c r="AJ1349" s="6"/>
      <c r="AK1349" s="6"/>
      <c r="AL1349" s="6"/>
      <c r="AM1349" s="6"/>
      <c r="AN1349" s="6"/>
      <c r="AO1349" s="6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  <c r="IW1349" s="8"/>
      <c r="IX1349" s="8"/>
      <c r="IY1349" s="8"/>
      <c r="IZ1349" s="8"/>
      <c r="JA1349" s="8"/>
      <c r="JB1349" s="8"/>
      <c r="JC1349" s="8"/>
      <c r="JD1349" s="8"/>
      <c r="JE1349" s="8"/>
      <c r="JF1349" s="8"/>
      <c r="JG1349" s="8"/>
      <c r="JH1349" s="8"/>
      <c r="JI1349" s="8"/>
      <c r="JJ1349" s="8"/>
      <c r="JK1349" s="8"/>
      <c r="JL1349" s="8"/>
      <c r="JM1349" s="8"/>
      <c r="JN1349" s="8"/>
      <c r="JO1349" s="8"/>
      <c r="JP1349" s="8"/>
      <c r="JQ1349" s="8"/>
      <c r="JR1349" s="8"/>
      <c r="JS1349" s="8"/>
      <c r="JT1349" s="8"/>
      <c r="JU1349" s="8"/>
      <c r="JV1349" s="8"/>
      <c r="JW1349" s="8"/>
      <c r="JX1349" s="8"/>
      <c r="JY1349" s="8"/>
      <c r="JZ1349" s="8"/>
      <c r="KA1349" s="8"/>
      <c r="KB1349" s="8"/>
      <c r="KC1349" s="8"/>
      <c r="KD1349" s="8"/>
      <c r="KE1349" s="8"/>
      <c r="KF1349" s="8"/>
      <c r="KG1349" s="8"/>
      <c r="KH1349" s="8"/>
      <c r="KI1349" s="8"/>
      <c r="KJ1349" s="8"/>
      <c r="KK1349" s="8"/>
      <c r="KL1349" s="8"/>
      <c r="KM1349" s="8"/>
      <c r="KN1349" s="8"/>
      <c r="KO1349" s="8"/>
      <c r="KP1349" s="8"/>
      <c r="KQ1349" s="8"/>
      <c r="KR1349" s="8"/>
      <c r="KS1349" s="8"/>
      <c r="KT1349" s="8"/>
      <c r="KU1349" s="8"/>
      <c r="KV1349" s="8"/>
      <c r="KW1349" s="8"/>
      <c r="KX1349" s="8"/>
      <c r="KY1349" s="8"/>
      <c r="KZ1349" s="8"/>
      <c r="LA1349" s="8"/>
      <c r="LB1349" s="8"/>
      <c r="LC1349" s="8"/>
      <c r="LD1349" s="8"/>
      <c r="LE1349" s="8"/>
      <c r="LF1349" s="8"/>
      <c r="LG1349" s="8"/>
      <c r="LH1349" s="8"/>
      <c r="LI1349" s="8"/>
      <c r="LJ1349" s="8"/>
      <c r="LK1349" s="8"/>
      <c r="LL1349" s="8"/>
      <c r="LM1349" s="8"/>
      <c r="LN1349" s="8"/>
      <c r="LO1349" s="8"/>
      <c r="LP1349" s="8"/>
      <c r="LQ1349" s="8"/>
      <c r="LR1349" s="8"/>
      <c r="LS1349" s="8"/>
      <c r="LT1349" s="8"/>
      <c r="LU1349" s="8"/>
      <c r="LV1349" s="8"/>
      <c r="LW1349" s="8"/>
      <c r="LX1349" s="8"/>
      <c r="LY1349" s="8"/>
      <c r="LZ1349" s="8"/>
      <c r="MA1349" s="8"/>
      <c r="MB1349" s="8"/>
      <c r="MC1349" s="8"/>
      <c r="MD1349" s="8"/>
      <c r="ME1349" s="8"/>
      <c r="MF1349" s="8"/>
      <c r="MG1349" s="8"/>
      <c r="MH1349" s="8"/>
      <c r="MI1349" s="8"/>
      <c r="MJ1349" s="8"/>
      <c r="MK1349" s="8"/>
      <c r="ML1349" s="8"/>
      <c r="MM1349" s="8"/>
      <c r="MN1349" s="8"/>
      <c r="MO1349" s="8"/>
      <c r="MP1349" s="8"/>
      <c r="MQ1349" s="8"/>
      <c r="MR1349" s="8"/>
      <c r="MS1349" s="8"/>
      <c r="MT1349" s="8"/>
      <c r="MU1349" s="8"/>
      <c r="MV1349" s="8"/>
      <c r="MW1349" s="8"/>
      <c r="MX1349" s="8"/>
      <c r="MY1349" s="8"/>
      <c r="MZ1349" s="8"/>
      <c r="NA1349" s="8"/>
      <c r="NB1349" s="8"/>
      <c r="NC1349" s="8"/>
      <c r="ND1349" s="8"/>
      <c r="NE1349" s="8"/>
      <c r="NF1349" s="8"/>
      <c r="NG1349" s="8"/>
      <c r="NH1349" s="8"/>
      <c r="NI1349" s="8"/>
      <c r="NJ1349" s="8"/>
      <c r="NK1349" s="8"/>
      <c r="NL1349" s="8"/>
      <c r="NM1349" s="8"/>
      <c r="NN1349" s="8"/>
      <c r="NO1349" s="8"/>
      <c r="NP1349" s="8"/>
      <c r="NQ1349" s="8"/>
      <c r="NR1349" s="8"/>
      <c r="NS1349" s="8"/>
      <c r="NT1349" s="8"/>
      <c r="NU1349" s="8"/>
      <c r="NV1349" s="8"/>
      <c r="NW1349" s="8"/>
      <c r="NX1349" s="8"/>
      <c r="NY1349" s="8"/>
      <c r="NZ1349" s="8"/>
      <c r="OA1349" s="8"/>
      <c r="OB1349" s="8"/>
      <c r="OC1349" s="8"/>
      <c r="OD1349" s="8"/>
      <c r="OE1349" s="8"/>
      <c r="OF1349" s="8"/>
      <c r="OG1349" s="8"/>
      <c r="OH1349" s="8"/>
      <c r="OI1349" s="8"/>
      <c r="OJ1349" s="8"/>
      <c r="OK1349" s="8"/>
      <c r="OL1349" s="8"/>
      <c r="OM1349" s="8"/>
      <c r="ON1349" s="8"/>
      <c r="OO1349" s="8"/>
      <c r="OP1349" s="8"/>
      <c r="OQ1349" s="8"/>
      <c r="OR1349" s="8"/>
      <c r="OS1349" s="8"/>
      <c r="OT1349" s="8"/>
      <c r="OU1349" s="8"/>
      <c r="OV1349" s="8"/>
      <c r="OW1349" s="8"/>
      <c r="OX1349" s="8"/>
      <c r="OY1349" s="8"/>
      <c r="OZ1349" s="8"/>
      <c r="PA1349" s="8"/>
      <c r="PB1349" s="8"/>
      <c r="PC1349" s="8"/>
      <c r="PD1349" s="8"/>
      <c r="PE1349" s="8"/>
      <c r="PF1349" s="8"/>
      <c r="PG1349" s="8"/>
      <c r="PH1349" s="8"/>
      <c r="PI1349" s="8"/>
      <c r="PJ1349" s="8"/>
      <c r="PK1349" s="8"/>
      <c r="PL1349" s="8"/>
      <c r="PM1349" s="8"/>
      <c r="PN1349" s="8"/>
      <c r="PO1349" s="8"/>
      <c r="PP1349" s="8"/>
      <c r="PQ1349" s="8"/>
      <c r="PR1349" s="8"/>
      <c r="PS1349" s="8"/>
      <c r="PT1349" s="8"/>
      <c r="PU1349" s="8"/>
      <c r="PV1349" s="8"/>
      <c r="PW1349" s="8"/>
      <c r="PX1349" s="8"/>
      <c r="PY1349" s="8"/>
      <c r="PZ1349" s="8"/>
      <c r="QA1349" s="8"/>
      <c r="QB1349" s="8"/>
      <c r="QC1349" s="8"/>
      <c r="QD1349" s="8"/>
      <c r="QE1349" s="8"/>
      <c r="QF1349" s="8"/>
      <c r="QG1349" s="8"/>
      <c r="QH1349" s="8"/>
      <c r="QI1349" s="8"/>
      <c r="QJ1349" s="8"/>
      <c r="QK1349" s="8"/>
      <c r="QL1349" s="8"/>
      <c r="QM1349" s="8"/>
      <c r="QN1349" s="8"/>
      <c r="QO1349" s="8"/>
      <c r="QP1349" s="8"/>
      <c r="QQ1349" s="8"/>
      <c r="QR1349" s="8"/>
      <c r="QS1349" s="8"/>
      <c r="QT1349" s="8"/>
      <c r="QU1349" s="8"/>
      <c r="QV1349" s="8"/>
      <c r="QW1349" s="8"/>
      <c r="QX1349" s="8"/>
      <c r="QY1349" s="8"/>
      <c r="QZ1349" s="8"/>
      <c r="RA1349" s="8"/>
      <c r="RB1349" s="8"/>
      <c r="RC1349" s="8"/>
      <c r="RD1349" s="8"/>
      <c r="RE1349" s="8"/>
      <c r="RF1349" s="8"/>
      <c r="RG1349" s="8"/>
      <c r="RH1349" s="8"/>
      <c r="RI1349" s="8"/>
      <c r="RJ1349" s="8"/>
      <c r="RK1349" s="8"/>
      <c r="RL1349" s="8"/>
      <c r="RM1349" s="8"/>
      <c r="RN1349" s="8"/>
      <c r="RO1349" s="8"/>
      <c r="RP1349" s="8"/>
      <c r="RQ1349" s="8"/>
      <c r="RR1349" s="8"/>
      <c r="RS1349" s="8"/>
      <c r="RT1349" s="8"/>
      <c r="RU1349" s="8"/>
      <c r="RV1349" s="8"/>
      <c r="RW1349" s="8"/>
      <c r="RX1349" s="8"/>
      <c r="RY1349" s="8"/>
      <c r="RZ1349" s="8"/>
      <c r="SA1349" s="8"/>
      <c r="SB1349" s="8"/>
      <c r="SC1349" s="8"/>
      <c r="SD1349" s="8"/>
      <c r="SE1349" s="8"/>
      <c r="SF1349" s="8"/>
      <c r="SG1349" s="8"/>
      <c r="SH1349" s="8"/>
      <c r="SI1349" s="8"/>
      <c r="SJ1349" s="8"/>
      <c r="SK1349" s="8"/>
      <c r="SL1349" s="8"/>
      <c r="SM1349" s="8"/>
      <c r="SN1349" s="8"/>
      <c r="SO1349" s="8"/>
      <c r="SP1349" s="8"/>
      <c r="SQ1349" s="8"/>
      <c r="SR1349" s="8"/>
      <c r="SS1349" s="8"/>
      <c r="ST1349" s="8"/>
      <c r="SU1349" s="8"/>
      <c r="SV1349" s="8"/>
      <c r="SW1349" s="8"/>
      <c r="SX1349" s="8"/>
      <c r="SY1349" s="8"/>
      <c r="SZ1349" s="8"/>
      <c r="TA1349" s="8"/>
      <c r="TB1349" s="8"/>
      <c r="TC1349" s="8"/>
      <c r="TD1349" s="8"/>
      <c r="TE1349" s="8"/>
      <c r="TF1349" s="8"/>
      <c r="TG1349" s="8"/>
      <c r="TH1349" s="8"/>
      <c r="TI1349" s="8"/>
      <c r="TJ1349" s="8"/>
      <c r="TK1349" s="8"/>
      <c r="TL1349" s="8"/>
      <c r="TM1349" s="8"/>
      <c r="TN1349" s="8"/>
      <c r="TO1349" s="8"/>
      <c r="TP1349" s="8"/>
      <c r="TQ1349" s="8"/>
      <c r="TR1349" s="8"/>
      <c r="TS1349" s="8"/>
      <c r="TT1349" s="8"/>
      <c r="TU1349" s="8"/>
      <c r="TV1349" s="8"/>
      <c r="TW1349" s="8"/>
      <c r="TX1349" s="8"/>
      <c r="TY1349" s="8"/>
      <c r="TZ1349" s="8"/>
      <c r="UA1349" s="8"/>
      <c r="UB1349" s="8"/>
      <c r="UC1349" s="8"/>
      <c r="UD1349" s="8"/>
      <c r="UE1349" s="8"/>
      <c r="UF1349" s="8"/>
      <c r="UG1349" s="8"/>
      <c r="UH1349" s="8"/>
      <c r="UI1349" s="8"/>
      <c r="UJ1349" s="8"/>
      <c r="UK1349" s="8"/>
      <c r="UL1349" s="8"/>
      <c r="UM1349" s="8"/>
      <c r="UN1349" s="8"/>
      <c r="UO1349" s="8"/>
      <c r="UP1349" s="8"/>
      <c r="UQ1349" s="8"/>
      <c r="UR1349" s="8"/>
      <c r="US1349" s="8"/>
      <c r="UT1349" s="8"/>
      <c r="UU1349" s="8"/>
      <c r="UV1349" s="8"/>
      <c r="UW1349" s="8"/>
      <c r="UX1349" s="8"/>
      <c r="UY1349" s="8"/>
      <c r="UZ1349" s="8"/>
      <c r="VA1349" s="8"/>
      <c r="VB1349" s="8"/>
      <c r="VC1349" s="8"/>
      <c r="VD1349" s="8"/>
      <c r="VE1349" s="8"/>
      <c r="VF1349" s="8"/>
    </row>
    <row r="1350" spans="1:578" s="77" customFormat="1" ht="15">
      <c r="A1350" s="52"/>
      <c r="B1350" s="54"/>
      <c r="C1350" s="54"/>
      <c r="D1350" s="54"/>
      <c r="E1350" s="54"/>
      <c r="F1350" s="54"/>
      <c r="G1350" s="55"/>
      <c r="H1350" s="54"/>
      <c r="I1350" s="56"/>
      <c r="J1350" s="76"/>
      <c r="K1350" s="76"/>
      <c r="L1350" s="54"/>
      <c r="M1350" s="54"/>
      <c r="N1350" s="54"/>
      <c r="O1350" s="4"/>
      <c r="P1350" s="60"/>
      <c r="Q1350" s="54"/>
      <c r="R1350" s="54"/>
      <c r="S1350" s="57"/>
      <c r="T1350" s="57"/>
      <c r="U1350" s="57"/>
      <c r="V1350" s="57"/>
      <c r="W1350" s="57"/>
      <c r="X1350" s="57"/>
      <c r="Y1350" s="57"/>
      <c r="Z1350" s="57"/>
      <c r="AA1350" s="57"/>
      <c r="AB1350" s="62"/>
      <c r="AC1350" s="57"/>
      <c r="AD1350" s="57"/>
      <c r="AE1350" s="57"/>
      <c r="AF1350" s="57"/>
      <c r="AG1350" s="57"/>
      <c r="AH1350" s="57"/>
      <c r="AI1350" s="6"/>
      <c r="AJ1350" s="6"/>
      <c r="AK1350" s="6"/>
      <c r="AL1350" s="6"/>
      <c r="AM1350" s="6"/>
      <c r="AN1350" s="6"/>
      <c r="AO1350" s="6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  <c r="IW1350" s="8"/>
      <c r="IX1350" s="8"/>
      <c r="IY1350" s="8"/>
      <c r="IZ1350" s="8"/>
      <c r="JA1350" s="8"/>
      <c r="JB1350" s="8"/>
      <c r="JC1350" s="8"/>
      <c r="JD1350" s="8"/>
      <c r="JE1350" s="8"/>
      <c r="JF1350" s="8"/>
      <c r="JG1350" s="8"/>
      <c r="JH1350" s="8"/>
      <c r="JI1350" s="8"/>
      <c r="JJ1350" s="8"/>
      <c r="JK1350" s="8"/>
      <c r="JL1350" s="8"/>
      <c r="JM1350" s="8"/>
      <c r="JN1350" s="8"/>
      <c r="JO1350" s="8"/>
      <c r="JP1350" s="8"/>
      <c r="JQ1350" s="8"/>
      <c r="JR1350" s="8"/>
      <c r="JS1350" s="8"/>
      <c r="JT1350" s="8"/>
      <c r="JU1350" s="8"/>
      <c r="JV1350" s="8"/>
      <c r="JW1350" s="8"/>
      <c r="JX1350" s="8"/>
      <c r="JY1350" s="8"/>
      <c r="JZ1350" s="8"/>
      <c r="KA1350" s="8"/>
      <c r="KB1350" s="8"/>
      <c r="KC1350" s="8"/>
      <c r="KD1350" s="8"/>
      <c r="KE1350" s="8"/>
      <c r="KF1350" s="8"/>
      <c r="KG1350" s="8"/>
      <c r="KH1350" s="8"/>
      <c r="KI1350" s="8"/>
      <c r="KJ1350" s="8"/>
      <c r="KK1350" s="8"/>
      <c r="KL1350" s="8"/>
      <c r="KM1350" s="8"/>
      <c r="KN1350" s="8"/>
      <c r="KO1350" s="8"/>
      <c r="KP1350" s="8"/>
      <c r="KQ1350" s="8"/>
      <c r="KR1350" s="8"/>
      <c r="KS1350" s="8"/>
      <c r="KT1350" s="8"/>
      <c r="KU1350" s="8"/>
      <c r="KV1350" s="8"/>
      <c r="KW1350" s="8"/>
      <c r="KX1350" s="8"/>
      <c r="KY1350" s="8"/>
      <c r="KZ1350" s="8"/>
      <c r="LA1350" s="8"/>
      <c r="LB1350" s="8"/>
      <c r="LC1350" s="8"/>
      <c r="LD1350" s="8"/>
      <c r="LE1350" s="8"/>
      <c r="LF1350" s="8"/>
      <c r="LG1350" s="8"/>
      <c r="LH1350" s="8"/>
      <c r="LI1350" s="8"/>
      <c r="LJ1350" s="8"/>
      <c r="LK1350" s="8"/>
      <c r="LL1350" s="8"/>
      <c r="LM1350" s="8"/>
      <c r="LN1350" s="8"/>
      <c r="LO1350" s="8"/>
      <c r="LP1350" s="8"/>
      <c r="LQ1350" s="8"/>
      <c r="LR1350" s="8"/>
      <c r="LS1350" s="8"/>
      <c r="LT1350" s="8"/>
      <c r="LU1350" s="8"/>
      <c r="LV1350" s="8"/>
      <c r="LW1350" s="8"/>
      <c r="LX1350" s="8"/>
      <c r="LY1350" s="8"/>
      <c r="LZ1350" s="8"/>
      <c r="MA1350" s="8"/>
      <c r="MB1350" s="8"/>
      <c r="MC1350" s="8"/>
      <c r="MD1350" s="8"/>
      <c r="ME1350" s="8"/>
      <c r="MF1350" s="8"/>
      <c r="MG1350" s="8"/>
      <c r="MH1350" s="8"/>
      <c r="MI1350" s="8"/>
      <c r="MJ1350" s="8"/>
      <c r="MK1350" s="8"/>
      <c r="ML1350" s="8"/>
      <c r="MM1350" s="8"/>
      <c r="MN1350" s="8"/>
      <c r="MO1350" s="8"/>
      <c r="MP1350" s="8"/>
      <c r="MQ1350" s="8"/>
      <c r="MR1350" s="8"/>
      <c r="MS1350" s="8"/>
      <c r="MT1350" s="8"/>
      <c r="MU1350" s="8"/>
      <c r="MV1350" s="8"/>
      <c r="MW1350" s="8"/>
      <c r="MX1350" s="8"/>
      <c r="MY1350" s="8"/>
      <c r="MZ1350" s="8"/>
      <c r="NA1350" s="8"/>
      <c r="NB1350" s="8"/>
      <c r="NC1350" s="8"/>
      <c r="ND1350" s="8"/>
      <c r="NE1350" s="8"/>
      <c r="NF1350" s="8"/>
      <c r="NG1350" s="8"/>
      <c r="NH1350" s="8"/>
      <c r="NI1350" s="8"/>
      <c r="NJ1350" s="8"/>
      <c r="NK1350" s="8"/>
      <c r="NL1350" s="8"/>
      <c r="NM1350" s="8"/>
      <c r="NN1350" s="8"/>
      <c r="NO1350" s="8"/>
      <c r="NP1350" s="8"/>
      <c r="NQ1350" s="8"/>
      <c r="NR1350" s="8"/>
      <c r="NS1350" s="8"/>
      <c r="NT1350" s="8"/>
      <c r="NU1350" s="8"/>
      <c r="NV1350" s="8"/>
      <c r="NW1350" s="8"/>
      <c r="NX1350" s="8"/>
      <c r="NY1350" s="8"/>
      <c r="NZ1350" s="8"/>
      <c r="OA1350" s="8"/>
      <c r="OB1350" s="8"/>
      <c r="OC1350" s="8"/>
      <c r="OD1350" s="8"/>
      <c r="OE1350" s="8"/>
      <c r="OF1350" s="8"/>
      <c r="OG1350" s="8"/>
      <c r="OH1350" s="8"/>
      <c r="OI1350" s="8"/>
      <c r="OJ1350" s="8"/>
      <c r="OK1350" s="8"/>
      <c r="OL1350" s="8"/>
      <c r="OM1350" s="8"/>
      <c r="ON1350" s="8"/>
      <c r="OO1350" s="8"/>
      <c r="OP1350" s="8"/>
      <c r="OQ1350" s="8"/>
      <c r="OR1350" s="8"/>
      <c r="OS1350" s="8"/>
      <c r="OT1350" s="8"/>
      <c r="OU1350" s="8"/>
      <c r="OV1350" s="8"/>
      <c r="OW1350" s="8"/>
      <c r="OX1350" s="8"/>
      <c r="OY1350" s="8"/>
      <c r="OZ1350" s="8"/>
      <c r="PA1350" s="8"/>
      <c r="PB1350" s="8"/>
      <c r="PC1350" s="8"/>
      <c r="PD1350" s="8"/>
      <c r="PE1350" s="8"/>
      <c r="PF1350" s="8"/>
      <c r="PG1350" s="8"/>
      <c r="PH1350" s="8"/>
      <c r="PI1350" s="8"/>
      <c r="PJ1350" s="8"/>
      <c r="PK1350" s="8"/>
      <c r="PL1350" s="8"/>
      <c r="PM1350" s="8"/>
      <c r="PN1350" s="8"/>
      <c r="PO1350" s="8"/>
      <c r="PP1350" s="8"/>
      <c r="PQ1350" s="8"/>
      <c r="PR1350" s="8"/>
      <c r="PS1350" s="8"/>
      <c r="PT1350" s="8"/>
      <c r="PU1350" s="8"/>
      <c r="PV1350" s="8"/>
      <c r="PW1350" s="8"/>
      <c r="PX1350" s="8"/>
      <c r="PY1350" s="8"/>
      <c r="PZ1350" s="8"/>
      <c r="QA1350" s="8"/>
      <c r="QB1350" s="8"/>
      <c r="QC1350" s="8"/>
      <c r="QD1350" s="8"/>
      <c r="QE1350" s="8"/>
      <c r="QF1350" s="8"/>
      <c r="QG1350" s="8"/>
      <c r="QH1350" s="8"/>
      <c r="QI1350" s="8"/>
      <c r="QJ1350" s="8"/>
      <c r="QK1350" s="8"/>
      <c r="QL1350" s="8"/>
      <c r="QM1350" s="8"/>
      <c r="QN1350" s="8"/>
      <c r="QO1350" s="8"/>
      <c r="QP1350" s="8"/>
      <c r="QQ1350" s="8"/>
      <c r="QR1350" s="8"/>
      <c r="QS1350" s="8"/>
      <c r="QT1350" s="8"/>
      <c r="QU1350" s="8"/>
      <c r="QV1350" s="8"/>
      <c r="QW1350" s="8"/>
      <c r="QX1350" s="8"/>
      <c r="QY1350" s="8"/>
      <c r="QZ1350" s="8"/>
      <c r="RA1350" s="8"/>
      <c r="RB1350" s="8"/>
      <c r="RC1350" s="8"/>
      <c r="RD1350" s="8"/>
      <c r="RE1350" s="8"/>
      <c r="RF1350" s="8"/>
      <c r="RG1350" s="8"/>
      <c r="RH1350" s="8"/>
      <c r="RI1350" s="8"/>
      <c r="RJ1350" s="8"/>
      <c r="RK1350" s="8"/>
      <c r="RL1350" s="8"/>
      <c r="RM1350" s="8"/>
      <c r="RN1350" s="8"/>
      <c r="RO1350" s="8"/>
      <c r="RP1350" s="8"/>
      <c r="RQ1350" s="8"/>
      <c r="RR1350" s="8"/>
      <c r="RS1350" s="8"/>
      <c r="RT1350" s="8"/>
      <c r="RU1350" s="8"/>
      <c r="RV1350" s="8"/>
      <c r="RW1350" s="8"/>
      <c r="RX1350" s="8"/>
      <c r="RY1350" s="8"/>
      <c r="RZ1350" s="8"/>
      <c r="SA1350" s="8"/>
      <c r="SB1350" s="8"/>
      <c r="SC1350" s="8"/>
      <c r="SD1350" s="8"/>
      <c r="SE1350" s="8"/>
      <c r="SF1350" s="8"/>
      <c r="SG1350" s="8"/>
      <c r="SH1350" s="8"/>
      <c r="SI1350" s="8"/>
      <c r="SJ1350" s="8"/>
      <c r="SK1350" s="8"/>
      <c r="SL1350" s="8"/>
      <c r="SM1350" s="8"/>
      <c r="SN1350" s="8"/>
      <c r="SO1350" s="8"/>
      <c r="SP1350" s="8"/>
      <c r="SQ1350" s="8"/>
      <c r="SR1350" s="8"/>
      <c r="SS1350" s="8"/>
      <c r="ST1350" s="8"/>
      <c r="SU1350" s="8"/>
      <c r="SV1350" s="8"/>
      <c r="SW1350" s="8"/>
      <c r="SX1350" s="8"/>
      <c r="SY1350" s="8"/>
      <c r="SZ1350" s="8"/>
      <c r="TA1350" s="8"/>
      <c r="TB1350" s="8"/>
      <c r="TC1350" s="8"/>
      <c r="TD1350" s="8"/>
      <c r="TE1350" s="8"/>
      <c r="TF1350" s="8"/>
      <c r="TG1350" s="8"/>
      <c r="TH1350" s="8"/>
      <c r="TI1350" s="8"/>
      <c r="TJ1350" s="8"/>
      <c r="TK1350" s="8"/>
      <c r="TL1350" s="8"/>
      <c r="TM1350" s="8"/>
      <c r="TN1350" s="8"/>
      <c r="TO1350" s="8"/>
      <c r="TP1350" s="8"/>
      <c r="TQ1350" s="8"/>
      <c r="TR1350" s="8"/>
      <c r="TS1350" s="8"/>
      <c r="TT1350" s="8"/>
      <c r="TU1350" s="8"/>
      <c r="TV1350" s="8"/>
      <c r="TW1350" s="8"/>
      <c r="TX1350" s="8"/>
      <c r="TY1350" s="8"/>
      <c r="TZ1350" s="8"/>
      <c r="UA1350" s="8"/>
      <c r="UB1350" s="8"/>
      <c r="UC1350" s="8"/>
      <c r="UD1350" s="8"/>
      <c r="UE1350" s="8"/>
      <c r="UF1350" s="8"/>
      <c r="UG1350" s="8"/>
      <c r="UH1350" s="8"/>
      <c r="UI1350" s="8"/>
      <c r="UJ1350" s="8"/>
      <c r="UK1350" s="8"/>
      <c r="UL1350" s="8"/>
      <c r="UM1350" s="8"/>
      <c r="UN1350" s="8"/>
      <c r="UO1350" s="8"/>
      <c r="UP1350" s="8"/>
      <c r="UQ1350" s="8"/>
      <c r="UR1350" s="8"/>
      <c r="US1350" s="8"/>
      <c r="UT1350" s="8"/>
      <c r="UU1350" s="8"/>
      <c r="UV1350" s="8"/>
      <c r="UW1350" s="8"/>
      <c r="UX1350" s="8"/>
      <c r="UY1350" s="8"/>
      <c r="UZ1350" s="8"/>
      <c r="VA1350" s="8"/>
      <c r="VB1350" s="8"/>
      <c r="VC1350" s="8"/>
      <c r="VD1350" s="8"/>
      <c r="VE1350" s="8"/>
      <c r="VF1350" s="8"/>
    </row>
    <row r="1351" spans="1:578" s="77" customFormat="1" ht="15">
      <c r="A1351" s="52"/>
      <c r="B1351" s="54"/>
      <c r="C1351" s="54"/>
      <c r="D1351" s="54"/>
      <c r="E1351" s="54"/>
      <c r="F1351" s="54"/>
      <c r="G1351" s="55"/>
      <c r="H1351" s="54"/>
      <c r="I1351" s="56"/>
      <c r="J1351" s="76"/>
      <c r="K1351" s="76"/>
      <c r="L1351" s="54"/>
      <c r="M1351" s="54"/>
      <c r="N1351" s="54"/>
      <c r="O1351" s="4"/>
      <c r="P1351" s="60"/>
      <c r="Q1351" s="54"/>
      <c r="R1351" s="54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62"/>
      <c r="AC1351" s="57"/>
      <c r="AD1351" s="57"/>
      <c r="AE1351" s="57"/>
      <c r="AF1351" s="57"/>
      <c r="AG1351" s="57"/>
      <c r="AH1351" s="57"/>
      <c r="AI1351" s="6"/>
      <c r="AJ1351" s="6"/>
      <c r="AK1351" s="6"/>
      <c r="AL1351" s="6"/>
      <c r="AM1351" s="6"/>
      <c r="AN1351" s="6"/>
      <c r="AO1351" s="6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  <c r="IW1351" s="8"/>
      <c r="IX1351" s="8"/>
      <c r="IY1351" s="8"/>
      <c r="IZ1351" s="8"/>
      <c r="JA1351" s="8"/>
      <c r="JB1351" s="8"/>
      <c r="JC1351" s="8"/>
      <c r="JD1351" s="8"/>
      <c r="JE1351" s="8"/>
      <c r="JF1351" s="8"/>
      <c r="JG1351" s="8"/>
      <c r="JH1351" s="8"/>
      <c r="JI1351" s="8"/>
      <c r="JJ1351" s="8"/>
      <c r="JK1351" s="8"/>
      <c r="JL1351" s="8"/>
      <c r="JM1351" s="8"/>
      <c r="JN1351" s="8"/>
      <c r="JO1351" s="8"/>
      <c r="JP1351" s="8"/>
      <c r="JQ1351" s="8"/>
      <c r="JR1351" s="8"/>
      <c r="JS1351" s="8"/>
      <c r="JT1351" s="8"/>
      <c r="JU1351" s="8"/>
      <c r="JV1351" s="8"/>
      <c r="JW1351" s="8"/>
      <c r="JX1351" s="8"/>
      <c r="JY1351" s="8"/>
      <c r="JZ1351" s="8"/>
      <c r="KA1351" s="8"/>
      <c r="KB1351" s="8"/>
      <c r="KC1351" s="8"/>
      <c r="KD1351" s="8"/>
      <c r="KE1351" s="8"/>
      <c r="KF1351" s="8"/>
      <c r="KG1351" s="8"/>
      <c r="KH1351" s="8"/>
      <c r="KI1351" s="8"/>
      <c r="KJ1351" s="8"/>
      <c r="KK1351" s="8"/>
      <c r="KL1351" s="8"/>
      <c r="KM1351" s="8"/>
      <c r="KN1351" s="8"/>
      <c r="KO1351" s="8"/>
      <c r="KP1351" s="8"/>
      <c r="KQ1351" s="8"/>
      <c r="KR1351" s="8"/>
      <c r="KS1351" s="8"/>
      <c r="KT1351" s="8"/>
      <c r="KU1351" s="8"/>
      <c r="KV1351" s="8"/>
      <c r="KW1351" s="8"/>
      <c r="KX1351" s="8"/>
      <c r="KY1351" s="8"/>
      <c r="KZ1351" s="8"/>
      <c r="LA1351" s="8"/>
      <c r="LB1351" s="8"/>
      <c r="LC1351" s="8"/>
      <c r="LD1351" s="8"/>
      <c r="LE1351" s="8"/>
      <c r="LF1351" s="8"/>
      <c r="LG1351" s="8"/>
      <c r="LH1351" s="8"/>
      <c r="LI1351" s="8"/>
      <c r="LJ1351" s="8"/>
      <c r="LK1351" s="8"/>
      <c r="LL1351" s="8"/>
      <c r="LM1351" s="8"/>
      <c r="LN1351" s="8"/>
      <c r="LO1351" s="8"/>
      <c r="LP1351" s="8"/>
      <c r="LQ1351" s="8"/>
      <c r="LR1351" s="8"/>
      <c r="LS1351" s="8"/>
      <c r="LT1351" s="8"/>
      <c r="LU1351" s="8"/>
      <c r="LV1351" s="8"/>
      <c r="LW1351" s="8"/>
      <c r="LX1351" s="8"/>
      <c r="LY1351" s="8"/>
      <c r="LZ1351" s="8"/>
      <c r="MA1351" s="8"/>
      <c r="MB1351" s="8"/>
      <c r="MC1351" s="8"/>
      <c r="MD1351" s="8"/>
      <c r="ME1351" s="8"/>
      <c r="MF1351" s="8"/>
      <c r="MG1351" s="8"/>
      <c r="MH1351" s="8"/>
      <c r="MI1351" s="8"/>
      <c r="MJ1351" s="8"/>
      <c r="MK1351" s="8"/>
      <c r="ML1351" s="8"/>
      <c r="MM1351" s="8"/>
      <c r="MN1351" s="8"/>
      <c r="MO1351" s="8"/>
      <c r="MP1351" s="8"/>
      <c r="MQ1351" s="8"/>
      <c r="MR1351" s="8"/>
      <c r="MS1351" s="8"/>
      <c r="MT1351" s="8"/>
      <c r="MU1351" s="8"/>
      <c r="MV1351" s="8"/>
      <c r="MW1351" s="8"/>
      <c r="MX1351" s="8"/>
      <c r="MY1351" s="8"/>
      <c r="MZ1351" s="8"/>
      <c r="NA1351" s="8"/>
      <c r="NB1351" s="8"/>
      <c r="NC1351" s="8"/>
      <c r="ND1351" s="8"/>
      <c r="NE1351" s="8"/>
      <c r="NF1351" s="8"/>
      <c r="NG1351" s="8"/>
      <c r="NH1351" s="8"/>
      <c r="NI1351" s="8"/>
      <c r="NJ1351" s="8"/>
      <c r="NK1351" s="8"/>
      <c r="NL1351" s="8"/>
      <c r="NM1351" s="8"/>
      <c r="NN1351" s="8"/>
      <c r="NO1351" s="8"/>
      <c r="NP1351" s="8"/>
      <c r="NQ1351" s="8"/>
      <c r="NR1351" s="8"/>
      <c r="NS1351" s="8"/>
      <c r="NT1351" s="8"/>
      <c r="NU1351" s="8"/>
      <c r="NV1351" s="8"/>
      <c r="NW1351" s="8"/>
      <c r="NX1351" s="8"/>
      <c r="NY1351" s="8"/>
      <c r="NZ1351" s="8"/>
      <c r="OA1351" s="8"/>
      <c r="OB1351" s="8"/>
      <c r="OC1351" s="8"/>
      <c r="OD1351" s="8"/>
      <c r="OE1351" s="8"/>
      <c r="OF1351" s="8"/>
      <c r="OG1351" s="8"/>
      <c r="OH1351" s="8"/>
      <c r="OI1351" s="8"/>
      <c r="OJ1351" s="8"/>
      <c r="OK1351" s="8"/>
      <c r="OL1351" s="8"/>
      <c r="OM1351" s="8"/>
      <c r="ON1351" s="8"/>
      <c r="OO1351" s="8"/>
      <c r="OP1351" s="8"/>
      <c r="OQ1351" s="8"/>
      <c r="OR1351" s="8"/>
      <c r="OS1351" s="8"/>
      <c r="OT1351" s="8"/>
      <c r="OU1351" s="8"/>
      <c r="OV1351" s="8"/>
      <c r="OW1351" s="8"/>
      <c r="OX1351" s="8"/>
      <c r="OY1351" s="8"/>
      <c r="OZ1351" s="8"/>
      <c r="PA1351" s="8"/>
      <c r="PB1351" s="8"/>
      <c r="PC1351" s="8"/>
      <c r="PD1351" s="8"/>
      <c r="PE1351" s="8"/>
      <c r="PF1351" s="8"/>
      <c r="PG1351" s="8"/>
      <c r="PH1351" s="8"/>
      <c r="PI1351" s="8"/>
      <c r="PJ1351" s="8"/>
      <c r="PK1351" s="8"/>
      <c r="PL1351" s="8"/>
      <c r="PM1351" s="8"/>
      <c r="PN1351" s="8"/>
      <c r="PO1351" s="8"/>
      <c r="PP1351" s="8"/>
      <c r="PQ1351" s="8"/>
      <c r="PR1351" s="8"/>
      <c r="PS1351" s="8"/>
      <c r="PT1351" s="8"/>
      <c r="PU1351" s="8"/>
      <c r="PV1351" s="8"/>
      <c r="PW1351" s="8"/>
      <c r="PX1351" s="8"/>
      <c r="PY1351" s="8"/>
      <c r="PZ1351" s="8"/>
      <c r="QA1351" s="8"/>
      <c r="QB1351" s="8"/>
      <c r="QC1351" s="8"/>
      <c r="QD1351" s="8"/>
      <c r="QE1351" s="8"/>
      <c r="QF1351" s="8"/>
      <c r="QG1351" s="8"/>
      <c r="QH1351" s="8"/>
      <c r="QI1351" s="8"/>
      <c r="QJ1351" s="8"/>
      <c r="QK1351" s="8"/>
      <c r="QL1351" s="8"/>
      <c r="QM1351" s="8"/>
      <c r="QN1351" s="8"/>
      <c r="QO1351" s="8"/>
      <c r="QP1351" s="8"/>
      <c r="QQ1351" s="8"/>
      <c r="QR1351" s="8"/>
      <c r="QS1351" s="8"/>
      <c r="QT1351" s="8"/>
      <c r="QU1351" s="8"/>
      <c r="QV1351" s="8"/>
      <c r="QW1351" s="8"/>
      <c r="QX1351" s="8"/>
      <c r="QY1351" s="8"/>
      <c r="QZ1351" s="8"/>
      <c r="RA1351" s="8"/>
      <c r="RB1351" s="8"/>
      <c r="RC1351" s="8"/>
      <c r="RD1351" s="8"/>
      <c r="RE1351" s="8"/>
      <c r="RF1351" s="8"/>
      <c r="RG1351" s="8"/>
      <c r="RH1351" s="8"/>
      <c r="RI1351" s="8"/>
      <c r="RJ1351" s="8"/>
      <c r="RK1351" s="8"/>
      <c r="RL1351" s="8"/>
      <c r="RM1351" s="8"/>
      <c r="RN1351" s="8"/>
      <c r="RO1351" s="8"/>
      <c r="RP1351" s="8"/>
      <c r="RQ1351" s="8"/>
      <c r="RR1351" s="8"/>
      <c r="RS1351" s="8"/>
      <c r="RT1351" s="8"/>
      <c r="RU1351" s="8"/>
      <c r="RV1351" s="8"/>
      <c r="RW1351" s="8"/>
      <c r="RX1351" s="8"/>
      <c r="RY1351" s="8"/>
      <c r="RZ1351" s="8"/>
      <c r="SA1351" s="8"/>
      <c r="SB1351" s="8"/>
      <c r="SC1351" s="8"/>
      <c r="SD1351" s="8"/>
      <c r="SE1351" s="8"/>
      <c r="SF1351" s="8"/>
      <c r="SG1351" s="8"/>
      <c r="SH1351" s="8"/>
      <c r="SI1351" s="8"/>
      <c r="SJ1351" s="8"/>
      <c r="SK1351" s="8"/>
      <c r="SL1351" s="8"/>
      <c r="SM1351" s="8"/>
      <c r="SN1351" s="8"/>
      <c r="SO1351" s="8"/>
      <c r="SP1351" s="8"/>
      <c r="SQ1351" s="8"/>
      <c r="SR1351" s="8"/>
      <c r="SS1351" s="8"/>
      <c r="ST1351" s="8"/>
      <c r="SU1351" s="8"/>
      <c r="SV1351" s="8"/>
      <c r="SW1351" s="8"/>
      <c r="SX1351" s="8"/>
      <c r="SY1351" s="8"/>
      <c r="SZ1351" s="8"/>
      <c r="TA1351" s="8"/>
      <c r="TB1351" s="8"/>
      <c r="TC1351" s="8"/>
      <c r="TD1351" s="8"/>
      <c r="TE1351" s="8"/>
      <c r="TF1351" s="8"/>
      <c r="TG1351" s="8"/>
      <c r="TH1351" s="8"/>
      <c r="TI1351" s="8"/>
      <c r="TJ1351" s="8"/>
      <c r="TK1351" s="8"/>
      <c r="TL1351" s="8"/>
      <c r="TM1351" s="8"/>
      <c r="TN1351" s="8"/>
      <c r="TO1351" s="8"/>
      <c r="TP1351" s="8"/>
      <c r="TQ1351" s="8"/>
      <c r="TR1351" s="8"/>
      <c r="TS1351" s="8"/>
      <c r="TT1351" s="8"/>
      <c r="TU1351" s="8"/>
      <c r="TV1351" s="8"/>
      <c r="TW1351" s="8"/>
      <c r="TX1351" s="8"/>
      <c r="TY1351" s="8"/>
      <c r="TZ1351" s="8"/>
      <c r="UA1351" s="8"/>
      <c r="UB1351" s="8"/>
      <c r="UC1351" s="8"/>
      <c r="UD1351" s="8"/>
      <c r="UE1351" s="8"/>
      <c r="UF1351" s="8"/>
      <c r="UG1351" s="8"/>
      <c r="UH1351" s="8"/>
      <c r="UI1351" s="8"/>
      <c r="UJ1351" s="8"/>
      <c r="UK1351" s="8"/>
      <c r="UL1351" s="8"/>
      <c r="UM1351" s="8"/>
      <c r="UN1351" s="8"/>
      <c r="UO1351" s="8"/>
      <c r="UP1351" s="8"/>
      <c r="UQ1351" s="8"/>
      <c r="UR1351" s="8"/>
      <c r="US1351" s="8"/>
      <c r="UT1351" s="8"/>
      <c r="UU1351" s="8"/>
      <c r="UV1351" s="8"/>
      <c r="UW1351" s="8"/>
      <c r="UX1351" s="8"/>
      <c r="UY1351" s="8"/>
      <c r="UZ1351" s="8"/>
      <c r="VA1351" s="8"/>
      <c r="VB1351" s="8"/>
      <c r="VC1351" s="8"/>
      <c r="VD1351" s="8"/>
      <c r="VE1351" s="8"/>
      <c r="VF1351" s="8"/>
    </row>
    <row r="1352" spans="1:578" s="77" customFormat="1" ht="15">
      <c r="A1352" s="52"/>
      <c r="B1352" s="54"/>
      <c r="C1352" s="54"/>
      <c r="D1352" s="54"/>
      <c r="E1352" s="54"/>
      <c r="F1352" s="54"/>
      <c r="G1352" s="55"/>
      <c r="H1352" s="54"/>
      <c r="I1352" s="56"/>
      <c r="J1352" s="76"/>
      <c r="K1352" s="76"/>
      <c r="L1352" s="54"/>
      <c r="M1352" s="54"/>
      <c r="N1352" s="54"/>
      <c r="O1352" s="4"/>
      <c r="P1352" s="60"/>
      <c r="Q1352" s="54"/>
      <c r="R1352" s="54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62"/>
      <c r="AC1352" s="57"/>
      <c r="AD1352" s="57"/>
      <c r="AE1352" s="57"/>
      <c r="AF1352" s="57"/>
      <c r="AG1352" s="57"/>
      <c r="AH1352" s="57"/>
      <c r="AI1352" s="6"/>
      <c r="AJ1352" s="6"/>
      <c r="AK1352" s="6"/>
      <c r="AL1352" s="6"/>
      <c r="AM1352" s="6"/>
      <c r="AN1352" s="6"/>
      <c r="AO1352" s="6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  <c r="IW1352" s="8"/>
      <c r="IX1352" s="8"/>
      <c r="IY1352" s="8"/>
      <c r="IZ1352" s="8"/>
      <c r="JA1352" s="8"/>
      <c r="JB1352" s="8"/>
      <c r="JC1352" s="8"/>
      <c r="JD1352" s="8"/>
      <c r="JE1352" s="8"/>
      <c r="JF1352" s="8"/>
      <c r="JG1352" s="8"/>
      <c r="JH1352" s="8"/>
      <c r="JI1352" s="8"/>
      <c r="JJ1352" s="8"/>
      <c r="JK1352" s="8"/>
      <c r="JL1352" s="8"/>
      <c r="JM1352" s="8"/>
      <c r="JN1352" s="8"/>
      <c r="JO1352" s="8"/>
      <c r="JP1352" s="8"/>
      <c r="JQ1352" s="8"/>
      <c r="JR1352" s="8"/>
      <c r="JS1352" s="8"/>
      <c r="JT1352" s="8"/>
      <c r="JU1352" s="8"/>
      <c r="JV1352" s="8"/>
      <c r="JW1352" s="8"/>
      <c r="JX1352" s="8"/>
      <c r="JY1352" s="8"/>
      <c r="JZ1352" s="8"/>
      <c r="KA1352" s="8"/>
      <c r="KB1352" s="8"/>
      <c r="KC1352" s="8"/>
      <c r="KD1352" s="8"/>
      <c r="KE1352" s="8"/>
      <c r="KF1352" s="8"/>
      <c r="KG1352" s="8"/>
      <c r="KH1352" s="8"/>
      <c r="KI1352" s="8"/>
      <c r="KJ1352" s="8"/>
      <c r="KK1352" s="8"/>
      <c r="KL1352" s="8"/>
      <c r="KM1352" s="8"/>
      <c r="KN1352" s="8"/>
      <c r="KO1352" s="8"/>
      <c r="KP1352" s="8"/>
      <c r="KQ1352" s="8"/>
      <c r="KR1352" s="8"/>
      <c r="KS1352" s="8"/>
      <c r="KT1352" s="8"/>
      <c r="KU1352" s="8"/>
      <c r="KV1352" s="8"/>
      <c r="KW1352" s="8"/>
      <c r="KX1352" s="8"/>
      <c r="KY1352" s="8"/>
      <c r="KZ1352" s="8"/>
      <c r="LA1352" s="8"/>
      <c r="LB1352" s="8"/>
      <c r="LC1352" s="8"/>
      <c r="LD1352" s="8"/>
      <c r="LE1352" s="8"/>
      <c r="LF1352" s="8"/>
      <c r="LG1352" s="8"/>
      <c r="LH1352" s="8"/>
      <c r="LI1352" s="8"/>
      <c r="LJ1352" s="8"/>
      <c r="LK1352" s="8"/>
      <c r="LL1352" s="8"/>
      <c r="LM1352" s="8"/>
      <c r="LN1352" s="8"/>
      <c r="LO1352" s="8"/>
      <c r="LP1352" s="8"/>
      <c r="LQ1352" s="8"/>
      <c r="LR1352" s="8"/>
      <c r="LS1352" s="8"/>
      <c r="LT1352" s="8"/>
      <c r="LU1352" s="8"/>
      <c r="LV1352" s="8"/>
      <c r="LW1352" s="8"/>
      <c r="LX1352" s="8"/>
      <c r="LY1352" s="8"/>
      <c r="LZ1352" s="8"/>
      <c r="MA1352" s="8"/>
      <c r="MB1352" s="8"/>
      <c r="MC1352" s="8"/>
      <c r="MD1352" s="8"/>
      <c r="ME1352" s="8"/>
      <c r="MF1352" s="8"/>
      <c r="MG1352" s="8"/>
      <c r="MH1352" s="8"/>
      <c r="MI1352" s="8"/>
      <c r="MJ1352" s="8"/>
      <c r="MK1352" s="8"/>
      <c r="ML1352" s="8"/>
      <c r="MM1352" s="8"/>
      <c r="MN1352" s="8"/>
      <c r="MO1352" s="8"/>
      <c r="MP1352" s="8"/>
      <c r="MQ1352" s="8"/>
      <c r="MR1352" s="8"/>
      <c r="MS1352" s="8"/>
      <c r="MT1352" s="8"/>
      <c r="MU1352" s="8"/>
      <c r="MV1352" s="8"/>
      <c r="MW1352" s="8"/>
      <c r="MX1352" s="8"/>
      <c r="MY1352" s="8"/>
      <c r="MZ1352" s="8"/>
      <c r="NA1352" s="8"/>
      <c r="NB1352" s="8"/>
      <c r="NC1352" s="8"/>
      <c r="ND1352" s="8"/>
      <c r="NE1352" s="8"/>
      <c r="NF1352" s="8"/>
      <c r="NG1352" s="8"/>
      <c r="NH1352" s="8"/>
      <c r="NI1352" s="8"/>
      <c r="NJ1352" s="8"/>
      <c r="NK1352" s="8"/>
      <c r="NL1352" s="8"/>
      <c r="NM1352" s="8"/>
      <c r="NN1352" s="8"/>
      <c r="NO1352" s="8"/>
      <c r="NP1352" s="8"/>
      <c r="NQ1352" s="8"/>
      <c r="NR1352" s="8"/>
      <c r="NS1352" s="8"/>
      <c r="NT1352" s="8"/>
      <c r="NU1352" s="8"/>
      <c r="NV1352" s="8"/>
      <c r="NW1352" s="8"/>
      <c r="NX1352" s="8"/>
      <c r="NY1352" s="8"/>
      <c r="NZ1352" s="8"/>
      <c r="OA1352" s="8"/>
      <c r="OB1352" s="8"/>
      <c r="OC1352" s="8"/>
      <c r="OD1352" s="8"/>
      <c r="OE1352" s="8"/>
      <c r="OF1352" s="8"/>
      <c r="OG1352" s="8"/>
      <c r="OH1352" s="8"/>
      <c r="OI1352" s="8"/>
      <c r="OJ1352" s="8"/>
      <c r="OK1352" s="8"/>
      <c r="OL1352" s="8"/>
      <c r="OM1352" s="8"/>
      <c r="ON1352" s="8"/>
      <c r="OO1352" s="8"/>
      <c r="OP1352" s="8"/>
      <c r="OQ1352" s="8"/>
      <c r="OR1352" s="8"/>
      <c r="OS1352" s="8"/>
      <c r="OT1352" s="8"/>
      <c r="OU1352" s="8"/>
      <c r="OV1352" s="8"/>
      <c r="OW1352" s="8"/>
      <c r="OX1352" s="8"/>
      <c r="OY1352" s="8"/>
      <c r="OZ1352" s="8"/>
      <c r="PA1352" s="8"/>
      <c r="PB1352" s="8"/>
      <c r="PC1352" s="8"/>
      <c r="PD1352" s="8"/>
      <c r="PE1352" s="8"/>
      <c r="PF1352" s="8"/>
      <c r="PG1352" s="8"/>
      <c r="PH1352" s="8"/>
      <c r="PI1352" s="8"/>
      <c r="PJ1352" s="8"/>
      <c r="PK1352" s="8"/>
      <c r="PL1352" s="8"/>
      <c r="PM1352" s="8"/>
      <c r="PN1352" s="8"/>
      <c r="PO1352" s="8"/>
      <c r="PP1352" s="8"/>
      <c r="PQ1352" s="8"/>
      <c r="PR1352" s="8"/>
      <c r="PS1352" s="8"/>
      <c r="PT1352" s="8"/>
      <c r="PU1352" s="8"/>
      <c r="PV1352" s="8"/>
      <c r="PW1352" s="8"/>
      <c r="PX1352" s="8"/>
      <c r="PY1352" s="8"/>
      <c r="PZ1352" s="8"/>
      <c r="QA1352" s="8"/>
      <c r="QB1352" s="8"/>
      <c r="QC1352" s="8"/>
      <c r="QD1352" s="8"/>
      <c r="QE1352" s="8"/>
      <c r="QF1352" s="8"/>
      <c r="QG1352" s="8"/>
      <c r="QH1352" s="8"/>
      <c r="QI1352" s="8"/>
      <c r="QJ1352" s="8"/>
      <c r="QK1352" s="8"/>
      <c r="QL1352" s="8"/>
      <c r="QM1352" s="8"/>
      <c r="QN1352" s="8"/>
      <c r="QO1352" s="8"/>
      <c r="QP1352" s="8"/>
      <c r="QQ1352" s="8"/>
      <c r="QR1352" s="8"/>
      <c r="QS1352" s="8"/>
      <c r="QT1352" s="8"/>
      <c r="QU1352" s="8"/>
      <c r="QV1352" s="8"/>
      <c r="QW1352" s="8"/>
      <c r="QX1352" s="8"/>
      <c r="QY1352" s="8"/>
      <c r="QZ1352" s="8"/>
      <c r="RA1352" s="8"/>
      <c r="RB1352" s="8"/>
      <c r="RC1352" s="8"/>
      <c r="RD1352" s="8"/>
      <c r="RE1352" s="8"/>
      <c r="RF1352" s="8"/>
      <c r="RG1352" s="8"/>
      <c r="RH1352" s="8"/>
      <c r="RI1352" s="8"/>
      <c r="RJ1352" s="8"/>
      <c r="RK1352" s="8"/>
      <c r="RL1352" s="8"/>
      <c r="RM1352" s="8"/>
      <c r="RN1352" s="8"/>
      <c r="RO1352" s="8"/>
      <c r="RP1352" s="8"/>
      <c r="RQ1352" s="8"/>
      <c r="RR1352" s="8"/>
      <c r="RS1352" s="8"/>
      <c r="RT1352" s="8"/>
      <c r="RU1352" s="8"/>
      <c r="RV1352" s="8"/>
      <c r="RW1352" s="8"/>
      <c r="RX1352" s="8"/>
      <c r="RY1352" s="8"/>
      <c r="RZ1352" s="8"/>
      <c r="SA1352" s="8"/>
      <c r="SB1352" s="8"/>
      <c r="SC1352" s="8"/>
      <c r="SD1352" s="8"/>
      <c r="SE1352" s="8"/>
      <c r="SF1352" s="8"/>
      <c r="SG1352" s="8"/>
      <c r="SH1352" s="8"/>
      <c r="SI1352" s="8"/>
      <c r="SJ1352" s="8"/>
      <c r="SK1352" s="8"/>
      <c r="SL1352" s="8"/>
      <c r="SM1352" s="8"/>
      <c r="SN1352" s="8"/>
      <c r="SO1352" s="8"/>
      <c r="SP1352" s="8"/>
      <c r="SQ1352" s="8"/>
      <c r="SR1352" s="8"/>
      <c r="SS1352" s="8"/>
      <c r="ST1352" s="8"/>
      <c r="SU1352" s="8"/>
      <c r="SV1352" s="8"/>
      <c r="SW1352" s="8"/>
      <c r="SX1352" s="8"/>
      <c r="SY1352" s="8"/>
      <c r="SZ1352" s="8"/>
      <c r="TA1352" s="8"/>
      <c r="TB1352" s="8"/>
      <c r="TC1352" s="8"/>
      <c r="TD1352" s="8"/>
      <c r="TE1352" s="8"/>
      <c r="TF1352" s="8"/>
      <c r="TG1352" s="8"/>
      <c r="TH1352" s="8"/>
      <c r="TI1352" s="8"/>
      <c r="TJ1352" s="8"/>
      <c r="TK1352" s="8"/>
      <c r="TL1352" s="8"/>
      <c r="TM1352" s="8"/>
      <c r="TN1352" s="8"/>
      <c r="TO1352" s="8"/>
      <c r="TP1352" s="8"/>
      <c r="TQ1352" s="8"/>
      <c r="TR1352" s="8"/>
      <c r="TS1352" s="8"/>
      <c r="TT1352" s="8"/>
      <c r="TU1352" s="8"/>
      <c r="TV1352" s="8"/>
      <c r="TW1352" s="8"/>
      <c r="TX1352" s="8"/>
      <c r="TY1352" s="8"/>
      <c r="TZ1352" s="8"/>
      <c r="UA1352" s="8"/>
      <c r="UB1352" s="8"/>
      <c r="UC1352" s="8"/>
      <c r="UD1352" s="8"/>
      <c r="UE1352" s="8"/>
      <c r="UF1352" s="8"/>
      <c r="UG1352" s="8"/>
      <c r="UH1352" s="8"/>
      <c r="UI1352" s="8"/>
      <c r="UJ1352" s="8"/>
      <c r="UK1352" s="8"/>
      <c r="UL1352" s="8"/>
      <c r="UM1352" s="8"/>
      <c r="UN1352" s="8"/>
      <c r="UO1352" s="8"/>
      <c r="UP1352" s="8"/>
      <c r="UQ1352" s="8"/>
      <c r="UR1352" s="8"/>
      <c r="US1352" s="8"/>
      <c r="UT1352" s="8"/>
      <c r="UU1352" s="8"/>
      <c r="UV1352" s="8"/>
      <c r="UW1352" s="8"/>
      <c r="UX1352" s="8"/>
      <c r="UY1352" s="8"/>
      <c r="UZ1352" s="8"/>
      <c r="VA1352" s="8"/>
      <c r="VB1352" s="8"/>
      <c r="VC1352" s="8"/>
      <c r="VD1352" s="8"/>
      <c r="VE1352" s="8"/>
      <c r="VF1352" s="8"/>
    </row>
    <row r="1353" spans="1:578" s="77" customFormat="1" ht="15">
      <c r="A1353" s="52"/>
      <c r="B1353" s="54"/>
      <c r="C1353" s="54"/>
      <c r="D1353" s="54"/>
      <c r="E1353" s="54"/>
      <c r="F1353" s="54"/>
      <c r="G1353" s="55"/>
      <c r="H1353" s="54"/>
      <c r="I1353" s="56"/>
      <c r="J1353" s="76"/>
      <c r="K1353" s="76"/>
      <c r="L1353" s="54"/>
      <c r="M1353" s="54"/>
      <c r="N1353" s="54"/>
      <c r="O1353" s="4"/>
      <c r="P1353" s="60"/>
      <c r="Q1353" s="54"/>
      <c r="R1353" s="54"/>
      <c r="S1353" s="57"/>
      <c r="T1353" s="57"/>
      <c r="U1353" s="57"/>
      <c r="V1353" s="57"/>
      <c r="W1353" s="57"/>
      <c r="X1353" s="57"/>
      <c r="Y1353" s="57"/>
      <c r="Z1353" s="57"/>
      <c r="AA1353" s="57"/>
      <c r="AB1353" s="62"/>
      <c r="AC1353" s="57"/>
      <c r="AD1353" s="57"/>
      <c r="AE1353" s="57"/>
      <c r="AF1353" s="57"/>
      <c r="AG1353" s="57"/>
      <c r="AH1353" s="57"/>
      <c r="AI1353" s="6"/>
      <c r="AJ1353" s="6"/>
      <c r="AK1353" s="6"/>
      <c r="AL1353" s="6"/>
      <c r="AM1353" s="6"/>
      <c r="AN1353" s="6"/>
      <c r="AO1353" s="6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  <c r="IW1353" s="8"/>
      <c r="IX1353" s="8"/>
      <c r="IY1353" s="8"/>
      <c r="IZ1353" s="8"/>
      <c r="JA1353" s="8"/>
      <c r="JB1353" s="8"/>
      <c r="JC1353" s="8"/>
      <c r="JD1353" s="8"/>
      <c r="JE1353" s="8"/>
      <c r="JF1353" s="8"/>
      <c r="JG1353" s="8"/>
      <c r="JH1353" s="8"/>
      <c r="JI1353" s="8"/>
      <c r="JJ1353" s="8"/>
      <c r="JK1353" s="8"/>
      <c r="JL1353" s="8"/>
      <c r="JM1353" s="8"/>
      <c r="JN1353" s="8"/>
      <c r="JO1353" s="8"/>
      <c r="JP1353" s="8"/>
      <c r="JQ1353" s="8"/>
      <c r="JR1353" s="8"/>
      <c r="JS1353" s="8"/>
      <c r="JT1353" s="8"/>
      <c r="JU1353" s="8"/>
      <c r="JV1353" s="8"/>
      <c r="JW1353" s="8"/>
      <c r="JX1353" s="8"/>
      <c r="JY1353" s="8"/>
      <c r="JZ1353" s="8"/>
      <c r="KA1353" s="8"/>
      <c r="KB1353" s="8"/>
      <c r="KC1353" s="8"/>
      <c r="KD1353" s="8"/>
      <c r="KE1353" s="8"/>
      <c r="KF1353" s="8"/>
      <c r="KG1353" s="8"/>
      <c r="KH1353" s="8"/>
      <c r="KI1353" s="8"/>
      <c r="KJ1353" s="8"/>
      <c r="KK1353" s="8"/>
      <c r="KL1353" s="8"/>
      <c r="KM1353" s="8"/>
      <c r="KN1353" s="8"/>
      <c r="KO1353" s="8"/>
      <c r="KP1353" s="8"/>
      <c r="KQ1353" s="8"/>
      <c r="KR1353" s="8"/>
      <c r="KS1353" s="8"/>
      <c r="KT1353" s="8"/>
      <c r="KU1353" s="8"/>
      <c r="KV1353" s="8"/>
      <c r="KW1353" s="8"/>
      <c r="KX1353" s="8"/>
      <c r="KY1353" s="8"/>
      <c r="KZ1353" s="8"/>
      <c r="LA1353" s="8"/>
      <c r="LB1353" s="8"/>
      <c r="LC1353" s="8"/>
      <c r="LD1353" s="8"/>
      <c r="LE1353" s="8"/>
      <c r="LF1353" s="8"/>
      <c r="LG1353" s="8"/>
      <c r="LH1353" s="8"/>
      <c r="LI1353" s="8"/>
      <c r="LJ1353" s="8"/>
      <c r="LK1353" s="8"/>
      <c r="LL1353" s="8"/>
      <c r="LM1353" s="8"/>
      <c r="LN1353" s="8"/>
      <c r="LO1353" s="8"/>
      <c r="LP1353" s="8"/>
      <c r="LQ1353" s="8"/>
      <c r="LR1353" s="8"/>
      <c r="LS1353" s="8"/>
      <c r="LT1353" s="8"/>
      <c r="LU1353" s="8"/>
      <c r="LV1353" s="8"/>
      <c r="LW1353" s="8"/>
      <c r="LX1353" s="8"/>
      <c r="LY1353" s="8"/>
      <c r="LZ1353" s="8"/>
      <c r="MA1353" s="8"/>
      <c r="MB1353" s="8"/>
      <c r="MC1353" s="8"/>
      <c r="MD1353" s="8"/>
      <c r="ME1353" s="8"/>
      <c r="MF1353" s="8"/>
      <c r="MG1353" s="8"/>
      <c r="MH1353" s="8"/>
      <c r="MI1353" s="8"/>
      <c r="MJ1353" s="8"/>
      <c r="MK1353" s="8"/>
      <c r="ML1353" s="8"/>
      <c r="MM1353" s="8"/>
      <c r="MN1353" s="8"/>
      <c r="MO1353" s="8"/>
      <c r="MP1353" s="8"/>
      <c r="MQ1353" s="8"/>
      <c r="MR1353" s="8"/>
      <c r="MS1353" s="8"/>
      <c r="MT1353" s="8"/>
      <c r="MU1353" s="8"/>
      <c r="MV1353" s="8"/>
      <c r="MW1353" s="8"/>
      <c r="MX1353" s="8"/>
      <c r="MY1353" s="8"/>
      <c r="MZ1353" s="8"/>
      <c r="NA1353" s="8"/>
      <c r="NB1353" s="8"/>
      <c r="NC1353" s="8"/>
      <c r="ND1353" s="8"/>
      <c r="NE1353" s="8"/>
      <c r="NF1353" s="8"/>
      <c r="NG1353" s="8"/>
      <c r="NH1353" s="8"/>
      <c r="NI1353" s="8"/>
      <c r="NJ1353" s="8"/>
      <c r="NK1353" s="8"/>
      <c r="NL1353" s="8"/>
      <c r="NM1353" s="8"/>
      <c r="NN1353" s="8"/>
      <c r="NO1353" s="8"/>
      <c r="NP1353" s="8"/>
      <c r="NQ1353" s="8"/>
      <c r="NR1353" s="8"/>
      <c r="NS1353" s="8"/>
      <c r="NT1353" s="8"/>
      <c r="NU1353" s="8"/>
      <c r="NV1353" s="8"/>
      <c r="NW1353" s="8"/>
      <c r="NX1353" s="8"/>
      <c r="NY1353" s="8"/>
      <c r="NZ1353" s="8"/>
      <c r="OA1353" s="8"/>
      <c r="OB1353" s="8"/>
      <c r="OC1353" s="8"/>
      <c r="OD1353" s="8"/>
      <c r="OE1353" s="8"/>
      <c r="OF1353" s="8"/>
      <c r="OG1353" s="8"/>
      <c r="OH1353" s="8"/>
      <c r="OI1353" s="8"/>
      <c r="OJ1353" s="8"/>
      <c r="OK1353" s="8"/>
      <c r="OL1353" s="8"/>
      <c r="OM1353" s="8"/>
      <c r="ON1353" s="8"/>
      <c r="OO1353" s="8"/>
      <c r="OP1353" s="8"/>
      <c r="OQ1353" s="8"/>
      <c r="OR1353" s="8"/>
      <c r="OS1353" s="8"/>
      <c r="OT1353" s="8"/>
      <c r="OU1353" s="8"/>
      <c r="OV1353" s="8"/>
      <c r="OW1353" s="8"/>
      <c r="OX1353" s="8"/>
      <c r="OY1353" s="8"/>
      <c r="OZ1353" s="8"/>
      <c r="PA1353" s="8"/>
      <c r="PB1353" s="8"/>
      <c r="PC1353" s="8"/>
      <c r="PD1353" s="8"/>
      <c r="PE1353" s="8"/>
      <c r="PF1353" s="8"/>
      <c r="PG1353" s="8"/>
      <c r="PH1353" s="8"/>
      <c r="PI1353" s="8"/>
      <c r="PJ1353" s="8"/>
      <c r="PK1353" s="8"/>
      <c r="PL1353" s="8"/>
      <c r="PM1353" s="8"/>
      <c r="PN1353" s="8"/>
      <c r="PO1353" s="8"/>
      <c r="PP1353" s="8"/>
      <c r="PQ1353" s="8"/>
      <c r="PR1353" s="8"/>
      <c r="PS1353" s="8"/>
      <c r="PT1353" s="8"/>
      <c r="PU1353" s="8"/>
      <c r="PV1353" s="8"/>
      <c r="PW1353" s="8"/>
      <c r="PX1353" s="8"/>
      <c r="PY1353" s="8"/>
      <c r="PZ1353" s="8"/>
      <c r="QA1353" s="8"/>
      <c r="QB1353" s="8"/>
      <c r="QC1353" s="8"/>
      <c r="QD1353" s="8"/>
      <c r="QE1353" s="8"/>
      <c r="QF1353" s="8"/>
      <c r="QG1353" s="8"/>
      <c r="QH1353" s="8"/>
      <c r="QI1353" s="8"/>
      <c r="QJ1353" s="8"/>
      <c r="QK1353" s="8"/>
      <c r="QL1353" s="8"/>
      <c r="QM1353" s="8"/>
      <c r="QN1353" s="8"/>
      <c r="QO1353" s="8"/>
      <c r="QP1353" s="8"/>
      <c r="QQ1353" s="8"/>
      <c r="QR1353" s="8"/>
      <c r="QS1353" s="8"/>
      <c r="QT1353" s="8"/>
      <c r="QU1353" s="8"/>
      <c r="QV1353" s="8"/>
      <c r="QW1353" s="8"/>
      <c r="QX1353" s="8"/>
      <c r="QY1353" s="8"/>
      <c r="QZ1353" s="8"/>
      <c r="RA1353" s="8"/>
      <c r="RB1353" s="8"/>
      <c r="RC1353" s="8"/>
      <c r="RD1353" s="8"/>
      <c r="RE1353" s="8"/>
      <c r="RF1353" s="8"/>
      <c r="RG1353" s="8"/>
      <c r="RH1353" s="8"/>
      <c r="RI1353" s="8"/>
      <c r="RJ1353" s="8"/>
      <c r="RK1353" s="8"/>
      <c r="RL1353" s="8"/>
      <c r="RM1353" s="8"/>
      <c r="RN1353" s="8"/>
      <c r="RO1353" s="8"/>
      <c r="RP1353" s="8"/>
      <c r="RQ1353" s="8"/>
      <c r="RR1353" s="8"/>
      <c r="RS1353" s="8"/>
      <c r="RT1353" s="8"/>
      <c r="RU1353" s="8"/>
      <c r="RV1353" s="8"/>
      <c r="RW1353" s="8"/>
      <c r="RX1353" s="8"/>
      <c r="RY1353" s="8"/>
      <c r="RZ1353" s="8"/>
      <c r="SA1353" s="8"/>
      <c r="SB1353" s="8"/>
      <c r="SC1353" s="8"/>
      <c r="SD1353" s="8"/>
      <c r="SE1353" s="8"/>
      <c r="SF1353" s="8"/>
      <c r="SG1353" s="8"/>
      <c r="SH1353" s="8"/>
      <c r="SI1353" s="8"/>
      <c r="SJ1353" s="8"/>
      <c r="SK1353" s="8"/>
      <c r="SL1353" s="8"/>
      <c r="SM1353" s="8"/>
      <c r="SN1353" s="8"/>
      <c r="SO1353" s="8"/>
      <c r="SP1353" s="8"/>
      <c r="SQ1353" s="8"/>
      <c r="SR1353" s="8"/>
      <c r="SS1353" s="8"/>
      <c r="ST1353" s="8"/>
      <c r="SU1353" s="8"/>
      <c r="SV1353" s="8"/>
      <c r="SW1353" s="8"/>
      <c r="SX1353" s="8"/>
      <c r="SY1353" s="8"/>
      <c r="SZ1353" s="8"/>
      <c r="TA1353" s="8"/>
      <c r="TB1353" s="8"/>
      <c r="TC1353" s="8"/>
      <c r="TD1353" s="8"/>
      <c r="TE1353" s="8"/>
      <c r="TF1353" s="8"/>
      <c r="TG1353" s="8"/>
      <c r="TH1353" s="8"/>
      <c r="TI1353" s="8"/>
      <c r="TJ1353" s="8"/>
      <c r="TK1353" s="8"/>
      <c r="TL1353" s="8"/>
      <c r="TM1353" s="8"/>
      <c r="TN1353" s="8"/>
      <c r="TO1353" s="8"/>
      <c r="TP1353" s="8"/>
      <c r="TQ1353" s="8"/>
      <c r="TR1353" s="8"/>
      <c r="TS1353" s="8"/>
      <c r="TT1353" s="8"/>
      <c r="TU1353" s="8"/>
      <c r="TV1353" s="8"/>
      <c r="TW1353" s="8"/>
      <c r="TX1353" s="8"/>
      <c r="TY1353" s="8"/>
      <c r="TZ1353" s="8"/>
      <c r="UA1353" s="8"/>
      <c r="UB1353" s="8"/>
      <c r="UC1353" s="8"/>
      <c r="UD1353" s="8"/>
      <c r="UE1353" s="8"/>
      <c r="UF1353" s="8"/>
      <c r="UG1353" s="8"/>
      <c r="UH1353" s="8"/>
      <c r="UI1353" s="8"/>
      <c r="UJ1353" s="8"/>
      <c r="UK1353" s="8"/>
      <c r="UL1353" s="8"/>
      <c r="UM1353" s="8"/>
      <c r="UN1353" s="8"/>
      <c r="UO1353" s="8"/>
      <c r="UP1353" s="8"/>
      <c r="UQ1353" s="8"/>
      <c r="UR1353" s="8"/>
      <c r="US1353" s="8"/>
      <c r="UT1353" s="8"/>
      <c r="UU1353" s="8"/>
      <c r="UV1353" s="8"/>
      <c r="UW1353" s="8"/>
      <c r="UX1353" s="8"/>
      <c r="UY1353" s="8"/>
      <c r="UZ1353" s="8"/>
      <c r="VA1353" s="8"/>
      <c r="VB1353" s="8"/>
      <c r="VC1353" s="8"/>
      <c r="VD1353" s="8"/>
      <c r="VE1353" s="8"/>
      <c r="VF1353" s="8"/>
    </row>
    <row r="1354" spans="1:578" s="77" customFormat="1" ht="15">
      <c r="A1354" s="52"/>
      <c r="B1354" s="54"/>
      <c r="C1354" s="54"/>
      <c r="D1354" s="54"/>
      <c r="E1354" s="54"/>
      <c r="F1354" s="54"/>
      <c r="G1354" s="55"/>
      <c r="H1354" s="54"/>
      <c r="I1354" s="56"/>
      <c r="J1354" s="76"/>
      <c r="K1354" s="76"/>
      <c r="L1354" s="54"/>
      <c r="M1354" s="54"/>
      <c r="N1354" s="54"/>
      <c r="O1354" s="4"/>
      <c r="P1354" s="60"/>
      <c r="Q1354" s="54"/>
      <c r="R1354" s="54"/>
      <c r="S1354" s="57"/>
      <c r="T1354" s="57"/>
      <c r="U1354" s="57"/>
      <c r="V1354" s="57"/>
      <c r="W1354" s="57"/>
      <c r="X1354" s="57"/>
      <c r="Y1354" s="57"/>
      <c r="Z1354" s="57"/>
      <c r="AA1354" s="57"/>
      <c r="AB1354" s="62"/>
      <c r="AC1354" s="57"/>
      <c r="AD1354" s="57"/>
      <c r="AE1354" s="57"/>
      <c r="AF1354" s="57"/>
      <c r="AG1354" s="57"/>
      <c r="AH1354" s="57"/>
      <c r="AI1354" s="6"/>
      <c r="AJ1354" s="6"/>
      <c r="AK1354" s="6"/>
      <c r="AL1354" s="6"/>
      <c r="AM1354" s="6"/>
      <c r="AN1354" s="6"/>
      <c r="AO1354" s="6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  <c r="IW1354" s="8"/>
      <c r="IX1354" s="8"/>
      <c r="IY1354" s="8"/>
      <c r="IZ1354" s="8"/>
      <c r="JA1354" s="8"/>
      <c r="JB1354" s="8"/>
      <c r="JC1354" s="8"/>
      <c r="JD1354" s="8"/>
      <c r="JE1354" s="8"/>
      <c r="JF1354" s="8"/>
      <c r="JG1354" s="8"/>
      <c r="JH1354" s="8"/>
      <c r="JI1354" s="8"/>
      <c r="JJ1354" s="8"/>
      <c r="JK1354" s="8"/>
      <c r="JL1354" s="8"/>
      <c r="JM1354" s="8"/>
      <c r="JN1354" s="8"/>
      <c r="JO1354" s="8"/>
      <c r="JP1354" s="8"/>
      <c r="JQ1354" s="8"/>
      <c r="JR1354" s="8"/>
      <c r="JS1354" s="8"/>
      <c r="JT1354" s="8"/>
      <c r="JU1354" s="8"/>
      <c r="JV1354" s="8"/>
      <c r="JW1354" s="8"/>
      <c r="JX1354" s="8"/>
      <c r="JY1354" s="8"/>
      <c r="JZ1354" s="8"/>
      <c r="KA1354" s="8"/>
      <c r="KB1354" s="8"/>
      <c r="KC1354" s="8"/>
      <c r="KD1354" s="8"/>
      <c r="KE1354" s="8"/>
      <c r="KF1354" s="8"/>
      <c r="KG1354" s="8"/>
      <c r="KH1354" s="8"/>
      <c r="KI1354" s="8"/>
      <c r="KJ1354" s="8"/>
      <c r="KK1354" s="8"/>
      <c r="KL1354" s="8"/>
      <c r="KM1354" s="8"/>
      <c r="KN1354" s="8"/>
      <c r="KO1354" s="8"/>
      <c r="KP1354" s="8"/>
      <c r="KQ1354" s="8"/>
      <c r="KR1354" s="8"/>
      <c r="KS1354" s="8"/>
      <c r="KT1354" s="8"/>
      <c r="KU1354" s="8"/>
      <c r="KV1354" s="8"/>
      <c r="KW1354" s="8"/>
      <c r="KX1354" s="8"/>
      <c r="KY1354" s="8"/>
      <c r="KZ1354" s="8"/>
      <c r="LA1354" s="8"/>
      <c r="LB1354" s="8"/>
      <c r="LC1354" s="8"/>
      <c r="LD1354" s="8"/>
      <c r="LE1354" s="8"/>
      <c r="LF1354" s="8"/>
      <c r="LG1354" s="8"/>
      <c r="LH1354" s="8"/>
      <c r="LI1354" s="8"/>
      <c r="LJ1354" s="8"/>
      <c r="LK1354" s="8"/>
      <c r="LL1354" s="8"/>
      <c r="LM1354" s="8"/>
      <c r="LN1354" s="8"/>
      <c r="LO1354" s="8"/>
      <c r="LP1354" s="8"/>
      <c r="LQ1354" s="8"/>
      <c r="LR1354" s="8"/>
      <c r="LS1354" s="8"/>
      <c r="LT1354" s="8"/>
      <c r="LU1354" s="8"/>
      <c r="LV1354" s="8"/>
      <c r="LW1354" s="8"/>
      <c r="LX1354" s="8"/>
      <c r="LY1354" s="8"/>
      <c r="LZ1354" s="8"/>
      <c r="MA1354" s="8"/>
      <c r="MB1354" s="8"/>
      <c r="MC1354" s="8"/>
      <c r="MD1354" s="8"/>
      <c r="ME1354" s="8"/>
      <c r="MF1354" s="8"/>
      <c r="MG1354" s="8"/>
      <c r="MH1354" s="8"/>
      <c r="MI1354" s="8"/>
      <c r="MJ1354" s="8"/>
      <c r="MK1354" s="8"/>
      <c r="ML1354" s="8"/>
      <c r="MM1354" s="8"/>
      <c r="MN1354" s="8"/>
      <c r="MO1354" s="8"/>
      <c r="MP1354" s="8"/>
      <c r="MQ1354" s="8"/>
      <c r="MR1354" s="8"/>
      <c r="MS1354" s="8"/>
      <c r="MT1354" s="8"/>
      <c r="MU1354" s="8"/>
      <c r="MV1354" s="8"/>
      <c r="MW1354" s="8"/>
      <c r="MX1354" s="8"/>
      <c r="MY1354" s="8"/>
      <c r="MZ1354" s="8"/>
      <c r="NA1354" s="8"/>
      <c r="NB1354" s="8"/>
      <c r="NC1354" s="8"/>
      <c r="ND1354" s="8"/>
      <c r="NE1354" s="8"/>
      <c r="NF1354" s="8"/>
      <c r="NG1354" s="8"/>
      <c r="NH1354" s="8"/>
      <c r="NI1354" s="8"/>
      <c r="NJ1354" s="8"/>
      <c r="NK1354" s="8"/>
      <c r="NL1354" s="8"/>
      <c r="NM1354" s="8"/>
      <c r="NN1354" s="8"/>
      <c r="NO1354" s="8"/>
      <c r="NP1354" s="8"/>
      <c r="NQ1354" s="8"/>
      <c r="NR1354" s="8"/>
      <c r="NS1354" s="8"/>
      <c r="NT1354" s="8"/>
      <c r="NU1354" s="8"/>
      <c r="NV1354" s="8"/>
      <c r="NW1354" s="8"/>
      <c r="NX1354" s="8"/>
      <c r="NY1354" s="8"/>
      <c r="NZ1354" s="8"/>
      <c r="OA1354" s="8"/>
      <c r="OB1354" s="8"/>
      <c r="OC1354" s="8"/>
      <c r="OD1354" s="8"/>
      <c r="OE1354" s="8"/>
      <c r="OF1354" s="8"/>
      <c r="OG1354" s="8"/>
      <c r="OH1354" s="8"/>
      <c r="OI1354" s="8"/>
      <c r="OJ1354" s="8"/>
      <c r="OK1354" s="8"/>
      <c r="OL1354" s="8"/>
      <c r="OM1354" s="8"/>
      <c r="ON1354" s="8"/>
      <c r="OO1354" s="8"/>
      <c r="OP1354" s="8"/>
      <c r="OQ1354" s="8"/>
      <c r="OR1354" s="8"/>
      <c r="OS1354" s="8"/>
      <c r="OT1354" s="8"/>
      <c r="OU1354" s="8"/>
      <c r="OV1354" s="8"/>
      <c r="OW1354" s="8"/>
      <c r="OX1354" s="8"/>
      <c r="OY1354" s="8"/>
      <c r="OZ1354" s="8"/>
      <c r="PA1354" s="8"/>
      <c r="PB1354" s="8"/>
      <c r="PC1354" s="8"/>
      <c r="PD1354" s="8"/>
      <c r="PE1354" s="8"/>
      <c r="PF1354" s="8"/>
      <c r="PG1354" s="8"/>
      <c r="PH1354" s="8"/>
      <c r="PI1354" s="8"/>
      <c r="PJ1354" s="8"/>
      <c r="PK1354" s="8"/>
      <c r="PL1354" s="8"/>
      <c r="PM1354" s="8"/>
      <c r="PN1354" s="8"/>
      <c r="PO1354" s="8"/>
      <c r="PP1354" s="8"/>
      <c r="PQ1354" s="8"/>
      <c r="PR1354" s="8"/>
      <c r="PS1354" s="8"/>
      <c r="PT1354" s="8"/>
      <c r="PU1354" s="8"/>
      <c r="PV1354" s="8"/>
      <c r="PW1354" s="8"/>
      <c r="PX1354" s="8"/>
      <c r="PY1354" s="8"/>
      <c r="PZ1354" s="8"/>
      <c r="QA1354" s="8"/>
      <c r="QB1354" s="8"/>
      <c r="QC1354" s="8"/>
      <c r="QD1354" s="8"/>
      <c r="QE1354" s="8"/>
      <c r="QF1354" s="8"/>
      <c r="QG1354" s="8"/>
      <c r="QH1354" s="8"/>
      <c r="QI1354" s="8"/>
      <c r="QJ1354" s="8"/>
      <c r="QK1354" s="8"/>
      <c r="QL1354" s="8"/>
      <c r="QM1354" s="8"/>
      <c r="QN1354" s="8"/>
      <c r="QO1354" s="8"/>
      <c r="QP1354" s="8"/>
      <c r="QQ1354" s="8"/>
      <c r="QR1354" s="8"/>
      <c r="QS1354" s="8"/>
      <c r="QT1354" s="8"/>
      <c r="QU1354" s="8"/>
      <c r="QV1354" s="8"/>
      <c r="QW1354" s="8"/>
      <c r="QX1354" s="8"/>
      <c r="QY1354" s="8"/>
      <c r="QZ1354" s="8"/>
      <c r="RA1354" s="8"/>
      <c r="RB1354" s="8"/>
      <c r="RC1354" s="8"/>
      <c r="RD1354" s="8"/>
      <c r="RE1354" s="8"/>
      <c r="RF1354" s="8"/>
      <c r="RG1354" s="8"/>
      <c r="RH1354" s="8"/>
      <c r="RI1354" s="8"/>
      <c r="RJ1354" s="8"/>
      <c r="RK1354" s="8"/>
      <c r="RL1354" s="8"/>
      <c r="RM1354" s="8"/>
      <c r="RN1354" s="8"/>
      <c r="RO1354" s="8"/>
      <c r="RP1354" s="8"/>
      <c r="RQ1354" s="8"/>
      <c r="RR1354" s="8"/>
      <c r="RS1354" s="8"/>
      <c r="RT1354" s="8"/>
      <c r="RU1354" s="8"/>
      <c r="RV1354" s="8"/>
      <c r="RW1354" s="8"/>
      <c r="RX1354" s="8"/>
      <c r="RY1354" s="8"/>
      <c r="RZ1354" s="8"/>
      <c r="SA1354" s="8"/>
      <c r="SB1354" s="8"/>
      <c r="SC1354" s="8"/>
      <c r="SD1354" s="8"/>
      <c r="SE1354" s="8"/>
      <c r="SF1354" s="8"/>
      <c r="SG1354" s="8"/>
      <c r="SH1354" s="8"/>
      <c r="SI1354" s="8"/>
      <c r="SJ1354" s="8"/>
      <c r="SK1354" s="8"/>
      <c r="SL1354" s="8"/>
      <c r="SM1354" s="8"/>
      <c r="SN1354" s="8"/>
      <c r="SO1354" s="8"/>
      <c r="SP1354" s="8"/>
      <c r="SQ1354" s="8"/>
      <c r="SR1354" s="8"/>
      <c r="SS1354" s="8"/>
      <c r="ST1354" s="8"/>
      <c r="SU1354" s="8"/>
      <c r="SV1354" s="8"/>
      <c r="SW1354" s="8"/>
      <c r="SX1354" s="8"/>
      <c r="SY1354" s="8"/>
      <c r="SZ1354" s="8"/>
      <c r="TA1354" s="8"/>
      <c r="TB1354" s="8"/>
      <c r="TC1354" s="8"/>
      <c r="TD1354" s="8"/>
      <c r="TE1354" s="8"/>
      <c r="TF1354" s="8"/>
      <c r="TG1354" s="8"/>
      <c r="TH1354" s="8"/>
      <c r="TI1354" s="8"/>
      <c r="TJ1354" s="8"/>
      <c r="TK1354" s="8"/>
      <c r="TL1354" s="8"/>
      <c r="TM1354" s="8"/>
      <c r="TN1354" s="8"/>
      <c r="TO1354" s="8"/>
      <c r="TP1354" s="8"/>
      <c r="TQ1354" s="8"/>
      <c r="TR1354" s="8"/>
      <c r="TS1354" s="8"/>
      <c r="TT1354" s="8"/>
      <c r="TU1354" s="8"/>
      <c r="TV1354" s="8"/>
      <c r="TW1354" s="8"/>
      <c r="TX1354" s="8"/>
      <c r="TY1354" s="8"/>
      <c r="TZ1354" s="8"/>
      <c r="UA1354" s="8"/>
      <c r="UB1354" s="8"/>
      <c r="UC1354" s="8"/>
      <c r="UD1354" s="8"/>
      <c r="UE1354" s="8"/>
      <c r="UF1354" s="8"/>
      <c r="UG1354" s="8"/>
      <c r="UH1354" s="8"/>
      <c r="UI1354" s="8"/>
      <c r="UJ1354" s="8"/>
      <c r="UK1354" s="8"/>
      <c r="UL1354" s="8"/>
      <c r="UM1354" s="8"/>
      <c r="UN1354" s="8"/>
      <c r="UO1354" s="8"/>
      <c r="UP1354" s="8"/>
      <c r="UQ1354" s="8"/>
      <c r="UR1354" s="8"/>
      <c r="US1354" s="8"/>
      <c r="UT1354" s="8"/>
      <c r="UU1354" s="8"/>
      <c r="UV1354" s="8"/>
      <c r="UW1354" s="8"/>
      <c r="UX1354" s="8"/>
      <c r="UY1354" s="8"/>
      <c r="UZ1354" s="8"/>
      <c r="VA1354" s="8"/>
      <c r="VB1354" s="8"/>
      <c r="VC1354" s="8"/>
      <c r="VD1354" s="8"/>
      <c r="VE1354" s="8"/>
      <c r="VF1354" s="8"/>
    </row>
    <row r="1355" spans="1:578" s="77" customFormat="1" ht="15">
      <c r="A1355" s="52"/>
      <c r="B1355" s="54"/>
      <c r="C1355" s="54"/>
      <c r="D1355" s="54"/>
      <c r="E1355" s="54"/>
      <c r="F1355" s="54"/>
      <c r="G1355" s="55"/>
      <c r="H1355" s="54"/>
      <c r="I1355" s="56"/>
      <c r="J1355" s="76"/>
      <c r="K1355" s="76"/>
      <c r="L1355" s="54"/>
      <c r="M1355" s="54"/>
      <c r="N1355" s="54"/>
      <c r="O1355" s="4"/>
      <c r="P1355" s="60"/>
      <c r="Q1355" s="54"/>
      <c r="R1355" s="54"/>
      <c r="S1355" s="57"/>
      <c r="T1355" s="57"/>
      <c r="U1355" s="57"/>
      <c r="V1355" s="57"/>
      <c r="W1355" s="57"/>
      <c r="X1355" s="57"/>
      <c r="Y1355" s="57"/>
      <c r="Z1355" s="57"/>
      <c r="AA1355" s="57"/>
      <c r="AB1355" s="62"/>
      <c r="AC1355" s="57"/>
      <c r="AD1355" s="57"/>
      <c r="AE1355" s="57"/>
      <c r="AF1355" s="57"/>
      <c r="AG1355" s="57"/>
      <c r="AH1355" s="57"/>
      <c r="AI1355" s="6"/>
      <c r="AJ1355" s="6"/>
      <c r="AK1355" s="6"/>
      <c r="AL1355" s="6"/>
      <c r="AM1355" s="6"/>
      <c r="AN1355" s="6"/>
      <c r="AO1355" s="6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  <c r="IW1355" s="8"/>
      <c r="IX1355" s="8"/>
      <c r="IY1355" s="8"/>
      <c r="IZ1355" s="8"/>
      <c r="JA1355" s="8"/>
      <c r="JB1355" s="8"/>
      <c r="JC1355" s="8"/>
      <c r="JD1355" s="8"/>
      <c r="JE1355" s="8"/>
      <c r="JF1355" s="8"/>
      <c r="JG1355" s="8"/>
      <c r="JH1355" s="8"/>
      <c r="JI1355" s="8"/>
      <c r="JJ1355" s="8"/>
      <c r="JK1355" s="8"/>
      <c r="JL1355" s="8"/>
      <c r="JM1355" s="8"/>
      <c r="JN1355" s="8"/>
      <c r="JO1355" s="8"/>
      <c r="JP1355" s="8"/>
      <c r="JQ1355" s="8"/>
      <c r="JR1355" s="8"/>
      <c r="JS1355" s="8"/>
      <c r="JT1355" s="8"/>
      <c r="JU1355" s="8"/>
      <c r="JV1355" s="8"/>
      <c r="JW1355" s="8"/>
      <c r="JX1355" s="8"/>
      <c r="JY1355" s="8"/>
      <c r="JZ1355" s="8"/>
      <c r="KA1355" s="8"/>
      <c r="KB1355" s="8"/>
      <c r="KC1355" s="8"/>
      <c r="KD1355" s="8"/>
      <c r="KE1355" s="8"/>
      <c r="KF1355" s="8"/>
      <c r="KG1355" s="8"/>
      <c r="KH1355" s="8"/>
      <c r="KI1355" s="8"/>
      <c r="KJ1355" s="8"/>
      <c r="KK1355" s="8"/>
      <c r="KL1355" s="8"/>
      <c r="KM1355" s="8"/>
      <c r="KN1355" s="8"/>
      <c r="KO1355" s="8"/>
      <c r="KP1355" s="8"/>
      <c r="KQ1355" s="8"/>
      <c r="KR1355" s="8"/>
      <c r="KS1355" s="8"/>
      <c r="KT1355" s="8"/>
      <c r="KU1355" s="8"/>
      <c r="KV1355" s="8"/>
      <c r="KW1355" s="8"/>
      <c r="KX1355" s="8"/>
      <c r="KY1355" s="8"/>
      <c r="KZ1355" s="8"/>
      <c r="LA1355" s="8"/>
      <c r="LB1355" s="8"/>
      <c r="LC1355" s="8"/>
      <c r="LD1355" s="8"/>
      <c r="LE1355" s="8"/>
      <c r="LF1355" s="8"/>
      <c r="LG1355" s="8"/>
      <c r="LH1355" s="8"/>
      <c r="LI1355" s="8"/>
      <c r="LJ1355" s="8"/>
      <c r="LK1355" s="8"/>
      <c r="LL1355" s="8"/>
      <c r="LM1355" s="8"/>
      <c r="LN1355" s="8"/>
      <c r="LO1355" s="8"/>
      <c r="LP1355" s="8"/>
      <c r="LQ1355" s="8"/>
      <c r="LR1355" s="8"/>
      <c r="LS1355" s="8"/>
      <c r="LT1355" s="8"/>
      <c r="LU1355" s="8"/>
      <c r="LV1355" s="8"/>
      <c r="LW1355" s="8"/>
      <c r="LX1355" s="8"/>
      <c r="LY1355" s="8"/>
      <c r="LZ1355" s="8"/>
      <c r="MA1355" s="8"/>
      <c r="MB1355" s="8"/>
      <c r="MC1355" s="8"/>
      <c r="MD1355" s="8"/>
      <c r="ME1355" s="8"/>
      <c r="MF1355" s="8"/>
      <c r="MG1355" s="8"/>
      <c r="MH1355" s="8"/>
      <c r="MI1355" s="8"/>
      <c r="MJ1355" s="8"/>
      <c r="MK1355" s="8"/>
      <c r="ML1355" s="8"/>
      <c r="MM1355" s="8"/>
      <c r="MN1355" s="8"/>
      <c r="MO1355" s="8"/>
      <c r="MP1355" s="8"/>
      <c r="MQ1355" s="8"/>
      <c r="MR1355" s="8"/>
      <c r="MS1355" s="8"/>
      <c r="MT1355" s="8"/>
      <c r="MU1355" s="8"/>
      <c r="MV1355" s="8"/>
      <c r="MW1355" s="8"/>
      <c r="MX1355" s="8"/>
      <c r="MY1355" s="8"/>
      <c r="MZ1355" s="8"/>
      <c r="NA1355" s="8"/>
      <c r="NB1355" s="8"/>
      <c r="NC1355" s="8"/>
      <c r="ND1355" s="8"/>
      <c r="NE1355" s="8"/>
      <c r="NF1355" s="8"/>
      <c r="NG1355" s="8"/>
      <c r="NH1355" s="8"/>
      <c r="NI1355" s="8"/>
      <c r="NJ1355" s="8"/>
      <c r="NK1355" s="8"/>
      <c r="NL1355" s="8"/>
      <c r="NM1355" s="8"/>
      <c r="NN1355" s="8"/>
      <c r="NO1355" s="8"/>
      <c r="NP1355" s="8"/>
      <c r="NQ1355" s="8"/>
      <c r="NR1355" s="8"/>
      <c r="NS1355" s="8"/>
      <c r="NT1355" s="8"/>
      <c r="NU1355" s="8"/>
      <c r="NV1355" s="8"/>
      <c r="NW1355" s="8"/>
      <c r="NX1355" s="8"/>
      <c r="NY1355" s="8"/>
      <c r="NZ1355" s="8"/>
      <c r="OA1355" s="8"/>
      <c r="OB1355" s="8"/>
      <c r="OC1355" s="8"/>
      <c r="OD1355" s="8"/>
      <c r="OE1355" s="8"/>
      <c r="OF1355" s="8"/>
      <c r="OG1355" s="8"/>
      <c r="OH1355" s="8"/>
      <c r="OI1355" s="8"/>
      <c r="OJ1355" s="8"/>
      <c r="OK1355" s="8"/>
      <c r="OL1355" s="8"/>
      <c r="OM1355" s="8"/>
      <c r="ON1355" s="8"/>
      <c r="OO1355" s="8"/>
      <c r="OP1355" s="8"/>
      <c r="OQ1355" s="8"/>
      <c r="OR1355" s="8"/>
      <c r="OS1355" s="8"/>
      <c r="OT1355" s="8"/>
      <c r="OU1355" s="8"/>
      <c r="OV1355" s="8"/>
      <c r="OW1355" s="8"/>
      <c r="OX1355" s="8"/>
      <c r="OY1355" s="8"/>
      <c r="OZ1355" s="8"/>
      <c r="PA1355" s="8"/>
      <c r="PB1355" s="8"/>
      <c r="PC1355" s="8"/>
      <c r="PD1355" s="8"/>
      <c r="PE1355" s="8"/>
      <c r="PF1355" s="8"/>
      <c r="PG1355" s="8"/>
      <c r="PH1355" s="8"/>
      <c r="PI1355" s="8"/>
      <c r="PJ1355" s="8"/>
      <c r="PK1355" s="8"/>
      <c r="PL1355" s="8"/>
      <c r="PM1355" s="8"/>
      <c r="PN1355" s="8"/>
      <c r="PO1355" s="8"/>
      <c r="PP1355" s="8"/>
      <c r="PQ1355" s="8"/>
      <c r="PR1355" s="8"/>
      <c r="PS1355" s="8"/>
      <c r="PT1355" s="8"/>
      <c r="PU1355" s="8"/>
      <c r="PV1355" s="8"/>
      <c r="PW1355" s="8"/>
      <c r="PX1355" s="8"/>
      <c r="PY1355" s="8"/>
      <c r="PZ1355" s="8"/>
      <c r="QA1355" s="8"/>
      <c r="QB1355" s="8"/>
      <c r="QC1355" s="8"/>
      <c r="QD1355" s="8"/>
      <c r="QE1355" s="8"/>
      <c r="QF1355" s="8"/>
      <c r="QG1355" s="8"/>
      <c r="QH1355" s="8"/>
      <c r="QI1355" s="8"/>
      <c r="QJ1355" s="8"/>
      <c r="QK1355" s="8"/>
      <c r="QL1355" s="8"/>
      <c r="QM1355" s="8"/>
      <c r="QN1355" s="8"/>
      <c r="QO1355" s="8"/>
      <c r="QP1355" s="8"/>
      <c r="QQ1355" s="8"/>
      <c r="QR1355" s="8"/>
      <c r="QS1355" s="8"/>
      <c r="QT1355" s="8"/>
      <c r="QU1355" s="8"/>
      <c r="QV1355" s="8"/>
      <c r="QW1355" s="8"/>
      <c r="QX1355" s="8"/>
      <c r="QY1355" s="8"/>
      <c r="QZ1355" s="8"/>
      <c r="RA1355" s="8"/>
      <c r="RB1355" s="8"/>
      <c r="RC1355" s="8"/>
      <c r="RD1355" s="8"/>
      <c r="RE1355" s="8"/>
      <c r="RF1355" s="8"/>
      <c r="RG1355" s="8"/>
      <c r="RH1355" s="8"/>
      <c r="RI1355" s="8"/>
      <c r="RJ1355" s="8"/>
      <c r="RK1355" s="8"/>
      <c r="RL1355" s="8"/>
      <c r="RM1355" s="8"/>
      <c r="RN1355" s="8"/>
      <c r="RO1355" s="8"/>
      <c r="RP1355" s="8"/>
      <c r="RQ1355" s="8"/>
      <c r="RR1355" s="8"/>
      <c r="RS1355" s="8"/>
      <c r="RT1355" s="8"/>
      <c r="RU1355" s="8"/>
      <c r="RV1355" s="8"/>
      <c r="RW1355" s="8"/>
      <c r="RX1355" s="8"/>
      <c r="RY1355" s="8"/>
      <c r="RZ1355" s="8"/>
      <c r="SA1355" s="8"/>
      <c r="SB1355" s="8"/>
      <c r="SC1355" s="8"/>
      <c r="SD1355" s="8"/>
      <c r="SE1355" s="8"/>
      <c r="SF1355" s="8"/>
      <c r="SG1355" s="8"/>
      <c r="SH1355" s="8"/>
      <c r="SI1355" s="8"/>
      <c r="SJ1355" s="8"/>
      <c r="SK1355" s="8"/>
      <c r="SL1355" s="8"/>
      <c r="SM1355" s="8"/>
      <c r="SN1355" s="8"/>
      <c r="SO1355" s="8"/>
      <c r="SP1355" s="8"/>
      <c r="SQ1355" s="8"/>
      <c r="SR1355" s="8"/>
      <c r="SS1355" s="8"/>
      <c r="ST1355" s="8"/>
      <c r="SU1355" s="8"/>
      <c r="SV1355" s="8"/>
      <c r="SW1355" s="8"/>
      <c r="SX1355" s="8"/>
      <c r="SY1355" s="8"/>
      <c r="SZ1355" s="8"/>
      <c r="TA1355" s="8"/>
      <c r="TB1355" s="8"/>
      <c r="TC1355" s="8"/>
      <c r="TD1355" s="8"/>
      <c r="TE1355" s="8"/>
      <c r="TF1355" s="8"/>
      <c r="TG1355" s="8"/>
      <c r="TH1355" s="8"/>
      <c r="TI1355" s="8"/>
      <c r="TJ1355" s="8"/>
      <c r="TK1355" s="8"/>
      <c r="TL1355" s="8"/>
      <c r="TM1355" s="8"/>
      <c r="TN1355" s="8"/>
      <c r="TO1355" s="8"/>
      <c r="TP1355" s="8"/>
      <c r="TQ1355" s="8"/>
      <c r="TR1355" s="8"/>
      <c r="TS1355" s="8"/>
      <c r="TT1355" s="8"/>
      <c r="TU1355" s="8"/>
      <c r="TV1355" s="8"/>
      <c r="TW1355" s="8"/>
      <c r="TX1355" s="8"/>
      <c r="TY1355" s="8"/>
      <c r="TZ1355" s="8"/>
      <c r="UA1355" s="8"/>
      <c r="UB1355" s="8"/>
      <c r="UC1355" s="8"/>
      <c r="UD1355" s="8"/>
      <c r="UE1355" s="8"/>
      <c r="UF1355" s="8"/>
      <c r="UG1355" s="8"/>
      <c r="UH1355" s="8"/>
      <c r="UI1355" s="8"/>
      <c r="UJ1355" s="8"/>
      <c r="UK1355" s="8"/>
      <c r="UL1355" s="8"/>
      <c r="UM1355" s="8"/>
      <c r="UN1355" s="8"/>
      <c r="UO1355" s="8"/>
      <c r="UP1355" s="8"/>
      <c r="UQ1355" s="8"/>
      <c r="UR1355" s="8"/>
      <c r="US1355" s="8"/>
      <c r="UT1355" s="8"/>
      <c r="UU1355" s="8"/>
      <c r="UV1355" s="8"/>
      <c r="UW1355" s="8"/>
      <c r="UX1355" s="8"/>
      <c r="UY1355" s="8"/>
      <c r="UZ1355" s="8"/>
      <c r="VA1355" s="8"/>
      <c r="VB1355" s="8"/>
      <c r="VC1355" s="8"/>
      <c r="VD1355" s="8"/>
      <c r="VE1355" s="8"/>
      <c r="VF1355" s="8"/>
    </row>
    <row r="1356" spans="1:578" s="77" customFormat="1" ht="15">
      <c r="A1356" s="52"/>
      <c r="B1356" s="54"/>
      <c r="C1356" s="54"/>
      <c r="D1356" s="54"/>
      <c r="E1356" s="54"/>
      <c r="F1356" s="54"/>
      <c r="G1356" s="55"/>
      <c r="H1356" s="54"/>
      <c r="I1356" s="56"/>
      <c r="J1356" s="76"/>
      <c r="K1356" s="76"/>
      <c r="L1356" s="54"/>
      <c r="M1356" s="54"/>
      <c r="N1356" s="54"/>
      <c r="O1356" s="4"/>
      <c r="P1356" s="60"/>
      <c r="Q1356" s="54"/>
      <c r="R1356" s="54"/>
      <c r="S1356" s="57"/>
      <c r="T1356" s="57"/>
      <c r="U1356" s="57"/>
      <c r="V1356" s="57"/>
      <c r="W1356" s="57"/>
      <c r="X1356" s="57"/>
      <c r="Y1356" s="57"/>
      <c r="Z1356" s="57"/>
      <c r="AA1356" s="57"/>
      <c r="AB1356" s="62"/>
      <c r="AC1356" s="57"/>
      <c r="AD1356" s="57"/>
      <c r="AE1356" s="57"/>
      <c r="AF1356" s="57"/>
      <c r="AG1356" s="57"/>
      <c r="AH1356" s="57"/>
      <c r="AI1356" s="6"/>
      <c r="AJ1356" s="6"/>
      <c r="AK1356" s="6"/>
      <c r="AL1356" s="6"/>
      <c r="AM1356" s="6"/>
      <c r="AN1356" s="6"/>
      <c r="AO1356" s="6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  <c r="IW1356" s="8"/>
      <c r="IX1356" s="8"/>
      <c r="IY1356" s="8"/>
      <c r="IZ1356" s="8"/>
      <c r="JA1356" s="8"/>
      <c r="JB1356" s="8"/>
      <c r="JC1356" s="8"/>
      <c r="JD1356" s="8"/>
      <c r="JE1356" s="8"/>
      <c r="JF1356" s="8"/>
      <c r="JG1356" s="8"/>
      <c r="JH1356" s="8"/>
      <c r="JI1356" s="8"/>
      <c r="JJ1356" s="8"/>
      <c r="JK1356" s="8"/>
      <c r="JL1356" s="8"/>
      <c r="JM1356" s="8"/>
      <c r="JN1356" s="8"/>
      <c r="JO1356" s="8"/>
      <c r="JP1356" s="8"/>
      <c r="JQ1356" s="8"/>
      <c r="JR1356" s="8"/>
      <c r="JS1356" s="8"/>
      <c r="JT1356" s="8"/>
      <c r="JU1356" s="8"/>
      <c r="JV1356" s="8"/>
      <c r="JW1356" s="8"/>
      <c r="JX1356" s="8"/>
      <c r="JY1356" s="8"/>
      <c r="JZ1356" s="8"/>
      <c r="KA1356" s="8"/>
      <c r="KB1356" s="8"/>
      <c r="KC1356" s="8"/>
      <c r="KD1356" s="8"/>
      <c r="KE1356" s="8"/>
      <c r="KF1356" s="8"/>
      <c r="KG1356" s="8"/>
      <c r="KH1356" s="8"/>
      <c r="KI1356" s="8"/>
      <c r="KJ1356" s="8"/>
      <c r="KK1356" s="8"/>
      <c r="KL1356" s="8"/>
      <c r="KM1356" s="8"/>
      <c r="KN1356" s="8"/>
      <c r="KO1356" s="8"/>
      <c r="KP1356" s="8"/>
      <c r="KQ1356" s="8"/>
      <c r="KR1356" s="8"/>
      <c r="KS1356" s="8"/>
      <c r="KT1356" s="8"/>
      <c r="KU1356" s="8"/>
      <c r="KV1356" s="8"/>
      <c r="KW1356" s="8"/>
      <c r="KX1356" s="8"/>
      <c r="KY1356" s="8"/>
      <c r="KZ1356" s="8"/>
      <c r="LA1356" s="8"/>
      <c r="LB1356" s="8"/>
      <c r="LC1356" s="8"/>
      <c r="LD1356" s="8"/>
      <c r="LE1356" s="8"/>
      <c r="LF1356" s="8"/>
      <c r="LG1356" s="8"/>
      <c r="LH1356" s="8"/>
      <c r="LI1356" s="8"/>
      <c r="LJ1356" s="8"/>
      <c r="LK1356" s="8"/>
      <c r="LL1356" s="8"/>
      <c r="LM1356" s="8"/>
      <c r="LN1356" s="8"/>
      <c r="LO1356" s="8"/>
      <c r="LP1356" s="8"/>
      <c r="LQ1356" s="8"/>
      <c r="LR1356" s="8"/>
      <c r="LS1356" s="8"/>
      <c r="LT1356" s="8"/>
      <c r="LU1356" s="8"/>
      <c r="LV1356" s="8"/>
      <c r="LW1356" s="8"/>
      <c r="LX1356" s="8"/>
      <c r="LY1356" s="8"/>
      <c r="LZ1356" s="8"/>
      <c r="MA1356" s="8"/>
      <c r="MB1356" s="8"/>
      <c r="MC1356" s="8"/>
      <c r="MD1356" s="8"/>
      <c r="ME1356" s="8"/>
      <c r="MF1356" s="8"/>
      <c r="MG1356" s="8"/>
      <c r="MH1356" s="8"/>
      <c r="MI1356" s="8"/>
      <c r="MJ1356" s="8"/>
      <c r="MK1356" s="8"/>
      <c r="ML1356" s="8"/>
      <c r="MM1356" s="8"/>
      <c r="MN1356" s="8"/>
      <c r="MO1356" s="8"/>
      <c r="MP1356" s="8"/>
      <c r="MQ1356" s="8"/>
      <c r="MR1356" s="8"/>
      <c r="MS1356" s="8"/>
      <c r="MT1356" s="8"/>
      <c r="MU1356" s="8"/>
      <c r="MV1356" s="8"/>
      <c r="MW1356" s="8"/>
      <c r="MX1356" s="8"/>
      <c r="MY1356" s="8"/>
      <c r="MZ1356" s="8"/>
      <c r="NA1356" s="8"/>
      <c r="NB1356" s="8"/>
      <c r="NC1356" s="8"/>
      <c r="ND1356" s="8"/>
      <c r="NE1356" s="8"/>
      <c r="NF1356" s="8"/>
      <c r="NG1356" s="8"/>
      <c r="NH1356" s="8"/>
      <c r="NI1356" s="8"/>
      <c r="NJ1356" s="8"/>
      <c r="NK1356" s="8"/>
      <c r="NL1356" s="8"/>
      <c r="NM1356" s="8"/>
      <c r="NN1356" s="8"/>
      <c r="NO1356" s="8"/>
      <c r="NP1356" s="8"/>
      <c r="NQ1356" s="8"/>
      <c r="NR1356" s="8"/>
      <c r="NS1356" s="8"/>
      <c r="NT1356" s="8"/>
      <c r="NU1356" s="8"/>
      <c r="NV1356" s="8"/>
      <c r="NW1356" s="8"/>
      <c r="NX1356" s="8"/>
      <c r="NY1356" s="8"/>
      <c r="NZ1356" s="8"/>
      <c r="OA1356" s="8"/>
      <c r="OB1356" s="8"/>
      <c r="OC1356" s="8"/>
      <c r="OD1356" s="8"/>
      <c r="OE1356" s="8"/>
      <c r="OF1356" s="8"/>
      <c r="OG1356" s="8"/>
      <c r="OH1356" s="8"/>
      <c r="OI1356" s="8"/>
      <c r="OJ1356" s="8"/>
      <c r="OK1356" s="8"/>
      <c r="OL1356" s="8"/>
      <c r="OM1356" s="8"/>
      <c r="ON1356" s="8"/>
      <c r="OO1356" s="8"/>
      <c r="OP1356" s="8"/>
      <c r="OQ1356" s="8"/>
      <c r="OR1356" s="8"/>
      <c r="OS1356" s="8"/>
      <c r="OT1356" s="8"/>
      <c r="OU1356" s="8"/>
      <c r="OV1356" s="8"/>
      <c r="OW1356" s="8"/>
      <c r="OX1356" s="8"/>
      <c r="OY1356" s="8"/>
      <c r="OZ1356" s="8"/>
      <c r="PA1356" s="8"/>
      <c r="PB1356" s="8"/>
      <c r="PC1356" s="8"/>
      <c r="PD1356" s="8"/>
      <c r="PE1356" s="8"/>
      <c r="PF1356" s="8"/>
      <c r="PG1356" s="8"/>
      <c r="PH1356" s="8"/>
      <c r="PI1356" s="8"/>
      <c r="PJ1356" s="8"/>
      <c r="PK1356" s="8"/>
      <c r="PL1356" s="8"/>
      <c r="PM1356" s="8"/>
      <c r="PN1356" s="8"/>
      <c r="PO1356" s="8"/>
      <c r="PP1356" s="8"/>
      <c r="PQ1356" s="8"/>
      <c r="PR1356" s="8"/>
      <c r="PS1356" s="8"/>
      <c r="PT1356" s="8"/>
      <c r="PU1356" s="8"/>
      <c r="PV1356" s="8"/>
      <c r="PW1356" s="8"/>
      <c r="PX1356" s="8"/>
      <c r="PY1356" s="8"/>
      <c r="PZ1356" s="8"/>
      <c r="QA1356" s="8"/>
      <c r="QB1356" s="8"/>
      <c r="QC1356" s="8"/>
      <c r="QD1356" s="8"/>
      <c r="QE1356" s="8"/>
      <c r="QF1356" s="8"/>
      <c r="QG1356" s="8"/>
      <c r="QH1356" s="8"/>
      <c r="QI1356" s="8"/>
      <c r="QJ1356" s="8"/>
      <c r="QK1356" s="8"/>
      <c r="QL1356" s="8"/>
      <c r="QM1356" s="8"/>
      <c r="QN1356" s="8"/>
      <c r="QO1356" s="8"/>
      <c r="QP1356" s="8"/>
      <c r="QQ1356" s="8"/>
      <c r="QR1356" s="8"/>
      <c r="QS1356" s="8"/>
      <c r="QT1356" s="8"/>
      <c r="QU1356" s="8"/>
      <c r="QV1356" s="8"/>
      <c r="QW1356" s="8"/>
      <c r="QX1356" s="8"/>
      <c r="QY1356" s="8"/>
      <c r="QZ1356" s="8"/>
      <c r="RA1356" s="8"/>
      <c r="RB1356" s="8"/>
      <c r="RC1356" s="8"/>
      <c r="RD1356" s="8"/>
      <c r="RE1356" s="8"/>
      <c r="RF1356" s="8"/>
      <c r="RG1356" s="8"/>
      <c r="RH1356" s="8"/>
      <c r="RI1356" s="8"/>
      <c r="RJ1356" s="8"/>
      <c r="RK1356" s="8"/>
      <c r="RL1356" s="8"/>
      <c r="RM1356" s="8"/>
      <c r="RN1356" s="8"/>
      <c r="RO1356" s="8"/>
      <c r="RP1356" s="8"/>
      <c r="RQ1356" s="8"/>
      <c r="RR1356" s="8"/>
      <c r="RS1356" s="8"/>
      <c r="RT1356" s="8"/>
      <c r="RU1356" s="8"/>
      <c r="RV1356" s="8"/>
      <c r="RW1356" s="8"/>
      <c r="RX1356" s="8"/>
      <c r="RY1356" s="8"/>
      <c r="RZ1356" s="8"/>
      <c r="SA1356" s="8"/>
      <c r="SB1356" s="8"/>
      <c r="SC1356" s="8"/>
      <c r="SD1356" s="8"/>
      <c r="SE1356" s="8"/>
      <c r="SF1356" s="8"/>
      <c r="SG1356" s="8"/>
      <c r="SH1356" s="8"/>
      <c r="SI1356" s="8"/>
      <c r="SJ1356" s="8"/>
      <c r="SK1356" s="8"/>
      <c r="SL1356" s="8"/>
      <c r="SM1356" s="8"/>
      <c r="SN1356" s="8"/>
      <c r="SO1356" s="8"/>
      <c r="SP1356" s="8"/>
      <c r="SQ1356" s="8"/>
      <c r="SR1356" s="8"/>
      <c r="SS1356" s="8"/>
      <c r="ST1356" s="8"/>
      <c r="SU1356" s="8"/>
      <c r="SV1356" s="8"/>
      <c r="SW1356" s="8"/>
      <c r="SX1356" s="8"/>
      <c r="SY1356" s="8"/>
      <c r="SZ1356" s="8"/>
      <c r="TA1356" s="8"/>
      <c r="TB1356" s="8"/>
      <c r="TC1356" s="8"/>
      <c r="TD1356" s="8"/>
      <c r="TE1356" s="8"/>
      <c r="TF1356" s="8"/>
      <c r="TG1356" s="8"/>
      <c r="TH1356" s="8"/>
      <c r="TI1356" s="8"/>
      <c r="TJ1356" s="8"/>
      <c r="TK1356" s="8"/>
      <c r="TL1356" s="8"/>
      <c r="TM1356" s="8"/>
      <c r="TN1356" s="8"/>
      <c r="TO1356" s="8"/>
      <c r="TP1356" s="8"/>
      <c r="TQ1356" s="8"/>
      <c r="TR1356" s="8"/>
      <c r="TS1356" s="8"/>
      <c r="TT1356" s="8"/>
      <c r="TU1356" s="8"/>
      <c r="TV1356" s="8"/>
      <c r="TW1356" s="8"/>
      <c r="TX1356" s="8"/>
      <c r="TY1356" s="8"/>
      <c r="TZ1356" s="8"/>
      <c r="UA1356" s="8"/>
      <c r="UB1356" s="8"/>
      <c r="UC1356" s="8"/>
      <c r="UD1356" s="8"/>
      <c r="UE1356" s="8"/>
      <c r="UF1356" s="8"/>
      <c r="UG1356" s="8"/>
      <c r="UH1356" s="8"/>
      <c r="UI1356" s="8"/>
      <c r="UJ1356" s="8"/>
      <c r="UK1356" s="8"/>
      <c r="UL1356" s="8"/>
      <c r="UM1356" s="8"/>
      <c r="UN1356" s="8"/>
      <c r="UO1356" s="8"/>
      <c r="UP1356" s="8"/>
      <c r="UQ1356" s="8"/>
      <c r="UR1356" s="8"/>
      <c r="US1356" s="8"/>
      <c r="UT1356" s="8"/>
      <c r="UU1356" s="8"/>
      <c r="UV1356" s="8"/>
      <c r="UW1356" s="8"/>
      <c r="UX1356" s="8"/>
      <c r="UY1356" s="8"/>
      <c r="UZ1356" s="8"/>
      <c r="VA1356" s="8"/>
      <c r="VB1356" s="8"/>
      <c r="VC1356" s="8"/>
      <c r="VD1356" s="8"/>
      <c r="VE1356" s="8"/>
      <c r="VF1356" s="8"/>
    </row>
    <row r="1357" spans="1:578" s="77" customFormat="1" ht="15">
      <c r="A1357" s="52"/>
      <c r="B1357" s="54"/>
      <c r="C1357" s="54"/>
      <c r="D1357" s="54"/>
      <c r="E1357" s="54"/>
      <c r="F1357" s="54"/>
      <c r="G1357" s="55"/>
      <c r="H1357" s="54"/>
      <c r="I1357" s="56"/>
      <c r="J1357" s="76"/>
      <c r="K1357" s="76"/>
      <c r="L1357" s="54"/>
      <c r="M1357" s="54"/>
      <c r="N1357" s="54"/>
      <c r="O1357" s="4"/>
      <c r="P1357" s="60"/>
      <c r="Q1357" s="54"/>
      <c r="R1357" s="54"/>
      <c r="S1357" s="57"/>
      <c r="T1357" s="57"/>
      <c r="U1357" s="57"/>
      <c r="V1357" s="57"/>
      <c r="W1357" s="57"/>
      <c r="X1357" s="57"/>
      <c r="Y1357" s="57"/>
      <c r="Z1357" s="57"/>
      <c r="AA1357" s="57"/>
      <c r="AB1357" s="62"/>
      <c r="AC1357" s="57"/>
      <c r="AD1357" s="57"/>
      <c r="AE1357" s="57"/>
      <c r="AF1357" s="57"/>
      <c r="AG1357" s="57"/>
      <c r="AH1357" s="57"/>
      <c r="AI1357" s="6"/>
      <c r="AJ1357" s="6"/>
      <c r="AK1357" s="6"/>
      <c r="AL1357" s="6"/>
      <c r="AM1357" s="6"/>
      <c r="AN1357" s="6"/>
      <c r="AO1357" s="6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  <c r="IW1357" s="8"/>
      <c r="IX1357" s="8"/>
      <c r="IY1357" s="8"/>
      <c r="IZ1357" s="8"/>
      <c r="JA1357" s="8"/>
      <c r="JB1357" s="8"/>
      <c r="JC1357" s="8"/>
      <c r="JD1357" s="8"/>
      <c r="JE1357" s="8"/>
      <c r="JF1357" s="8"/>
      <c r="JG1357" s="8"/>
      <c r="JH1357" s="8"/>
      <c r="JI1357" s="8"/>
      <c r="JJ1357" s="8"/>
      <c r="JK1357" s="8"/>
      <c r="JL1357" s="8"/>
      <c r="JM1357" s="8"/>
      <c r="JN1357" s="8"/>
      <c r="JO1357" s="8"/>
      <c r="JP1357" s="8"/>
      <c r="JQ1357" s="8"/>
      <c r="JR1357" s="8"/>
      <c r="JS1357" s="8"/>
      <c r="JT1357" s="8"/>
      <c r="JU1357" s="8"/>
      <c r="JV1357" s="8"/>
      <c r="JW1357" s="8"/>
      <c r="JX1357" s="8"/>
      <c r="JY1357" s="8"/>
      <c r="JZ1357" s="8"/>
      <c r="KA1357" s="8"/>
      <c r="KB1357" s="8"/>
      <c r="KC1357" s="8"/>
      <c r="KD1357" s="8"/>
      <c r="KE1357" s="8"/>
      <c r="KF1357" s="8"/>
      <c r="KG1357" s="8"/>
      <c r="KH1357" s="8"/>
      <c r="KI1357" s="8"/>
      <c r="KJ1357" s="8"/>
      <c r="KK1357" s="8"/>
      <c r="KL1357" s="8"/>
      <c r="KM1357" s="8"/>
      <c r="KN1357" s="8"/>
      <c r="KO1357" s="8"/>
      <c r="KP1357" s="8"/>
      <c r="KQ1357" s="8"/>
      <c r="KR1357" s="8"/>
      <c r="KS1357" s="8"/>
      <c r="KT1357" s="8"/>
      <c r="KU1357" s="8"/>
      <c r="KV1357" s="8"/>
      <c r="KW1357" s="8"/>
      <c r="KX1357" s="8"/>
      <c r="KY1357" s="8"/>
      <c r="KZ1357" s="8"/>
      <c r="LA1357" s="8"/>
      <c r="LB1357" s="8"/>
      <c r="LC1357" s="8"/>
      <c r="LD1357" s="8"/>
      <c r="LE1357" s="8"/>
      <c r="LF1357" s="8"/>
      <c r="LG1357" s="8"/>
      <c r="LH1357" s="8"/>
      <c r="LI1357" s="8"/>
      <c r="LJ1357" s="8"/>
      <c r="LK1357" s="8"/>
      <c r="LL1357" s="8"/>
      <c r="LM1357" s="8"/>
      <c r="LN1357" s="8"/>
      <c r="LO1357" s="8"/>
      <c r="LP1357" s="8"/>
      <c r="LQ1357" s="8"/>
      <c r="LR1357" s="8"/>
      <c r="LS1357" s="8"/>
      <c r="LT1357" s="8"/>
      <c r="LU1357" s="8"/>
      <c r="LV1357" s="8"/>
      <c r="LW1357" s="8"/>
      <c r="LX1357" s="8"/>
      <c r="LY1357" s="8"/>
      <c r="LZ1357" s="8"/>
      <c r="MA1357" s="8"/>
      <c r="MB1357" s="8"/>
      <c r="MC1357" s="8"/>
      <c r="MD1357" s="8"/>
      <c r="ME1357" s="8"/>
      <c r="MF1357" s="8"/>
      <c r="MG1357" s="8"/>
      <c r="MH1357" s="8"/>
      <c r="MI1357" s="8"/>
      <c r="MJ1357" s="8"/>
      <c r="MK1357" s="8"/>
      <c r="ML1357" s="8"/>
      <c r="MM1357" s="8"/>
      <c r="MN1357" s="8"/>
      <c r="MO1357" s="8"/>
      <c r="MP1357" s="8"/>
      <c r="MQ1357" s="8"/>
      <c r="MR1357" s="8"/>
      <c r="MS1357" s="8"/>
      <c r="MT1357" s="8"/>
      <c r="MU1357" s="8"/>
      <c r="MV1357" s="8"/>
      <c r="MW1357" s="8"/>
      <c r="MX1357" s="8"/>
      <c r="MY1357" s="8"/>
      <c r="MZ1357" s="8"/>
      <c r="NA1357" s="8"/>
      <c r="NB1357" s="8"/>
      <c r="NC1357" s="8"/>
      <c r="ND1357" s="8"/>
      <c r="NE1357" s="8"/>
      <c r="NF1357" s="8"/>
      <c r="NG1357" s="8"/>
      <c r="NH1357" s="8"/>
      <c r="NI1357" s="8"/>
      <c r="NJ1357" s="8"/>
      <c r="NK1357" s="8"/>
      <c r="NL1357" s="8"/>
      <c r="NM1357" s="8"/>
      <c r="NN1357" s="8"/>
      <c r="NO1357" s="8"/>
      <c r="NP1357" s="8"/>
      <c r="NQ1357" s="8"/>
      <c r="NR1357" s="8"/>
      <c r="NS1357" s="8"/>
      <c r="NT1357" s="8"/>
      <c r="NU1357" s="8"/>
      <c r="NV1357" s="8"/>
      <c r="NW1357" s="8"/>
      <c r="NX1357" s="8"/>
      <c r="NY1357" s="8"/>
      <c r="NZ1357" s="8"/>
      <c r="OA1357" s="8"/>
      <c r="OB1357" s="8"/>
      <c r="OC1357" s="8"/>
      <c r="OD1357" s="8"/>
      <c r="OE1357" s="8"/>
      <c r="OF1357" s="8"/>
      <c r="OG1357" s="8"/>
      <c r="OH1357" s="8"/>
      <c r="OI1357" s="8"/>
      <c r="OJ1357" s="8"/>
      <c r="OK1357" s="8"/>
      <c r="OL1357" s="8"/>
      <c r="OM1357" s="8"/>
      <c r="ON1357" s="8"/>
      <c r="OO1357" s="8"/>
      <c r="OP1357" s="8"/>
      <c r="OQ1357" s="8"/>
      <c r="OR1357" s="8"/>
      <c r="OS1357" s="8"/>
      <c r="OT1357" s="8"/>
      <c r="OU1357" s="8"/>
      <c r="OV1357" s="8"/>
      <c r="OW1357" s="8"/>
      <c r="OX1357" s="8"/>
      <c r="OY1357" s="8"/>
      <c r="OZ1357" s="8"/>
      <c r="PA1357" s="8"/>
      <c r="PB1357" s="8"/>
      <c r="PC1357" s="8"/>
      <c r="PD1357" s="8"/>
      <c r="PE1357" s="8"/>
      <c r="PF1357" s="8"/>
      <c r="PG1357" s="8"/>
      <c r="PH1357" s="8"/>
      <c r="PI1357" s="8"/>
      <c r="PJ1357" s="8"/>
      <c r="PK1357" s="8"/>
      <c r="PL1357" s="8"/>
      <c r="PM1357" s="8"/>
      <c r="PN1357" s="8"/>
      <c r="PO1357" s="8"/>
      <c r="PP1357" s="8"/>
      <c r="PQ1357" s="8"/>
      <c r="PR1357" s="8"/>
      <c r="PS1357" s="8"/>
      <c r="PT1357" s="8"/>
      <c r="PU1357" s="8"/>
      <c r="PV1357" s="8"/>
      <c r="PW1357" s="8"/>
      <c r="PX1357" s="8"/>
      <c r="PY1357" s="8"/>
      <c r="PZ1357" s="8"/>
      <c r="QA1357" s="8"/>
      <c r="QB1357" s="8"/>
      <c r="QC1357" s="8"/>
      <c r="QD1357" s="8"/>
      <c r="QE1357" s="8"/>
      <c r="QF1357" s="8"/>
      <c r="QG1357" s="8"/>
      <c r="QH1357" s="8"/>
      <c r="QI1357" s="8"/>
      <c r="QJ1357" s="8"/>
      <c r="QK1357" s="8"/>
      <c r="QL1357" s="8"/>
      <c r="QM1357" s="8"/>
      <c r="QN1357" s="8"/>
      <c r="QO1357" s="8"/>
      <c r="QP1357" s="8"/>
      <c r="QQ1357" s="8"/>
      <c r="QR1357" s="8"/>
      <c r="QS1357" s="8"/>
      <c r="QT1357" s="8"/>
      <c r="QU1357" s="8"/>
      <c r="QV1357" s="8"/>
      <c r="QW1357" s="8"/>
      <c r="QX1357" s="8"/>
      <c r="QY1357" s="8"/>
      <c r="QZ1357" s="8"/>
      <c r="RA1357" s="8"/>
      <c r="RB1357" s="8"/>
      <c r="RC1357" s="8"/>
      <c r="RD1357" s="8"/>
      <c r="RE1357" s="8"/>
      <c r="RF1357" s="8"/>
      <c r="RG1357" s="8"/>
      <c r="RH1357" s="8"/>
      <c r="RI1357" s="8"/>
      <c r="RJ1357" s="8"/>
      <c r="RK1357" s="8"/>
      <c r="RL1357" s="8"/>
      <c r="RM1357" s="8"/>
      <c r="RN1357" s="8"/>
      <c r="RO1357" s="8"/>
      <c r="RP1357" s="8"/>
      <c r="RQ1357" s="8"/>
      <c r="RR1357" s="8"/>
      <c r="RS1357" s="8"/>
      <c r="RT1357" s="8"/>
      <c r="RU1357" s="8"/>
      <c r="RV1357" s="8"/>
      <c r="RW1357" s="8"/>
      <c r="RX1357" s="8"/>
      <c r="RY1357" s="8"/>
      <c r="RZ1357" s="8"/>
      <c r="SA1357" s="8"/>
      <c r="SB1357" s="8"/>
      <c r="SC1357" s="8"/>
      <c r="SD1357" s="8"/>
      <c r="SE1357" s="8"/>
      <c r="SF1357" s="8"/>
      <c r="SG1357" s="8"/>
      <c r="SH1357" s="8"/>
      <c r="SI1357" s="8"/>
      <c r="SJ1357" s="8"/>
      <c r="SK1357" s="8"/>
      <c r="SL1357" s="8"/>
      <c r="SM1357" s="8"/>
      <c r="SN1357" s="8"/>
      <c r="SO1357" s="8"/>
      <c r="SP1357" s="8"/>
      <c r="SQ1357" s="8"/>
      <c r="SR1357" s="8"/>
      <c r="SS1357" s="8"/>
      <c r="ST1357" s="8"/>
      <c r="SU1357" s="8"/>
      <c r="SV1357" s="8"/>
      <c r="SW1357" s="8"/>
      <c r="SX1357" s="8"/>
      <c r="SY1357" s="8"/>
      <c r="SZ1357" s="8"/>
      <c r="TA1357" s="8"/>
      <c r="TB1357" s="8"/>
      <c r="TC1357" s="8"/>
      <c r="TD1357" s="8"/>
      <c r="TE1357" s="8"/>
      <c r="TF1357" s="8"/>
      <c r="TG1357" s="8"/>
      <c r="TH1357" s="8"/>
      <c r="TI1357" s="8"/>
      <c r="TJ1357" s="8"/>
      <c r="TK1357" s="8"/>
      <c r="TL1357" s="8"/>
      <c r="TM1357" s="8"/>
      <c r="TN1357" s="8"/>
      <c r="TO1357" s="8"/>
      <c r="TP1357" s="8"/>
      <c r="TQ1357" s="8"/>
      <c r="TR1357" s="8"/>
      <c r="TS1357" s="8"/>
      <c r="TT1357" s="8"/>
      <c r="TU1357" s="8"/>
      <c r="TV1357" s="8"/>
      <c r="TW1357" s="8"/>
      <c r="TX1357" s="8"/>
      <c r="TY1357" s="8"/>
      <c r="TZ1357" s="8"/>
      <c r="UA1357" s="8"/>
      <c r="UB1357" s="8"/>
      <c r="UC1357" s="8"/>
      <c r="UD1357" s="8"/>
      <c r="UE1357" s="8"/>
      <c r="UF1357" s="8"/>
      <c r="UG1357" s="8"/>
      <c r="UH1357" s="8"/>
      <c r="UI1357" s="8"/>
      <c r="UJ1357" s="8"/>
      <c r="UK1357" s="8"/>
      <c r="UL1357" s="8"/>
      <c r="UM1357" s="8"/>
      <c r="UN1357" s="8"/>
      <c r="UO1357" s="8"/>
      <c r="UP1357" s="8"/>
      <c r="UQ1357" s="8"/>
      <c r="UR1357" s="8"/>
      <c r="US1357" s="8"/>
      <c r="UT1357" s="8"/>
      <c r="UU1357" s="8"/>
      <c r="UV1357" s="8"/>
      <c r="UW1357" s="8"/>
      <c r="UX1357" s="8"/>
      <c r="UY1357" s="8"/>
      <c r="UZ1357" s="8"/>
      <c r="VA1357" s="8"/>
      <c r="VB1357" s="8"/>
      <c r="VC1357" s="8"/>
      <c r="VD1357" s="8"/>
      <c r="VE1357" s="8"/>
      <c r="VF1357" s="8"/>
    </row>
    <row r="1358" spans="1:578" s="77" customFormat="1" ht="15">
      <c r="A1358" s="52"/>
      <c r="B1358" s="54"/>
      <c r="C1358" s="54"/>
      <c r="D1358" s="54"/>
      <c r="E1358" s="54"/>
      <c r="F1358" s="54"/>
      <c r="G1358" s="55"/>
      <c r="H1358" s="54"/>
      <c r="I1358" s="56"/>
      <c r="J1358" s="76"/>
      <c r="K1358" s="76"/>
      <c r="L1358" s="54"/>
      <c r="M1358" s="54"/>
      <c r="N1358" s="54"/>
      <c r="O1358" s="4"/>
      <c r="P1358" s="60"/>
      <c r="Q1358" s="54"/>
      <c r="R1358" s="54"/>
      <c r="S1358" s="57"/>
      <c r="T1358" s="57"/>
      <c r="U1358" s="57"/>
      <c r="V1358" s="57"/>
      <c r="W1358" s="57"/>
      <c r="X1358" s="57"/>
      <c r="Y1358" s="57"/>
      <c r="Z1358" s="57"/>
      <c r="AA1358" s="57"/>
      <c r="AB1358" s="62"/>
      <c r="AC1358" s="57"/>
      <c r="AD1358" s="57"/>
      <c r="AE1358" s="57"/>
      <c r="AF1358" s="57"/>
      <c r="AG1358" s="57"/>
      <c r="AH1358" s="57"/>
      <c r="AI1358" s="6"/>
      <c r="AJ1358" s="6"/>
      <c r="AK1358" s="6"/>
      <c r="AL1358" s="6"/>
      <c r="AM1358" s="6"/>
      <c r="AN1358" s="6"/>
      <c r="AO1358" s="6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  <c r="IW1358" s="8"/>
      <c r="IX1358" s="8"/>
      <c r="IY1358" s="8"/>
      <c r="IZ1358" s="8"/>
      <c r="JA1358" s="8"/>
      <c r="JB1358" s="8"/>
      <c r="JC1358" s="8"/>
      <c r="JD1358" s="8"/>
      <c r="JE1358" s="8"/>
      <c r="JF1358" s="8"/>
      <c r="JG1358" s="8"/>
      <c r="JH1358" s="8"/>
      <c r="JI1358" s="8"/>
      <c r="JJ1358" s="8"/>
      <c r="JK1358" s="8"/>
      <c r="JL1358" s="8"/>
      <c r="JM1358" s="8"/>
      <c r="JN1358" s="8"/>
      <c r="JO1358" s="8"/>
      <c r="JP1358" s="8"/>
      <c r="JQ1358" s="8"/>
      <c r="JR1358" s="8"/>
      <c r="JS1358" s="8"/>
      <c r="JT1358" s="8"/>
      <c r="JU1358" s="8"/>
      <c r="JV1358" s="8"/>
      <c r="JW1358" s="8"/>
      <c r="JX1358" s="8"/>
      <c r="JY1358" s="8"/>
      <c r="JZ1358" s="8"/>
      <c r="KA1358" s="8"/>
      <c r="KB1358" s="8"/>
      <c r="KC1358" s="8"/>
      <c r="KD1358" s="8"/>
      <c r="KE1358" s="8"/>
      <c r="KF1358" s="8"/>
      <c r="KG1358" s="8"/>
      <c r="KH1358" s="8"/>
      <c r="KI1358" s="8"/>
      <c r="KJ1358" s="8"/>
      <c r="KK1358" s="8"/>
      <c r="KL1358" s="8"/>
      <c r="KM1358" s="8"/>
      <c r="KN1358" s="8"/>
      <c r="KO1358" s="8"/>
      <c r="KP1358" s="8"/>
      <c r="KQ1358" s="8"/>
      <c r="KR1358" s="8"/>
      <c r="KS1358" s="8"/>
      <c r="KT1358" s="8"/>
      <c r="KU1358" s="8"/>
      <c r="KV1358" s="8"/>
      <c r="KW1358" s="8"/>
      <c r="KX1358" s="8"/>
      <c r="KY1358" s="8"/>
      <c r="KZ1358" s="8"/>
      <c r="LA1358" s="8"/>
      <c r="LB1358" s="8"/>
      <c r="LC1358" s="8"/>
      <c r="LD1358" s="8"/>
      <c r="LE1358" s="8"/>
      <c r="LF1358" s="8"/>
      <c r="LG1358" s="8"/>
      <c r="LH1358" s="8"/>
      <c r="LI1358" s="8"/>
      <c r="LJ1358" s="8"/>
      <c r="LK1358" s="8"/>
      <c r="LL1358" s="8"/>
      <c r="LM1358" s="8"/>
      <c r="LN1358" s="8"/>
      <c r="LO1358" s="8"/>
      <c r="LP1358" s="8"/>
      <c r="LQ1358" s="8"/>
      <c r="LR1358" s="8"/>
      <c r="LS1358" s="8"/>
      <c r="LT1358" s="8"/>
      <c r="LU1358" s="8"/>
      <c r="LV1358" s="8"/>
      <c r="LW1358" s="8"/>
      <c r="LX1358" s="8"/>
      <c r="LY1358" s="8"/>
      <c r="LZ1358" s="8"/>
      <c r="MA1358" s="8"/>
      <c r="MB1358" s="8"/>
      <c r="MC1358" s="8"/>
      <c r="MD1358" s="8"/>
      <c r="ME1358" s="8"/>
      <c r="MF1358" s="8"/>
      <c r="MG1358" s="8"/>
      <c r="MH1358" s="8"/>
      <c r="MI1358" s="8"/>
      <c r="MJ1358" s="8"/>
      <c r="MK1358" s="8"/>
      <c r="ML1358" s="8"/>
      <c r="MM1358" s="8"/>
      <c r="MN1358" s="8"/>
      <c r="MO1358" s="8"/>
      <c r="MP1358" s="8"/>
      <c r="MQ1358" s="8"/>
      <c r="MR1358" s="8"/>
      <c r="MS1358" s="8"/>
      <c r="MT1358" s="8"/>
      <c r="MU1358" s="8"/>
      <c r="MV1358" s="8"/>
      <c r="MW1358" s="8"/>
      <c r="MX1358" s="8"/>
      <c r="MY1358" s="8"/>
      <c r="MZ1358" s="8"/>
      <c r="NA1358" s="8"/>
      <c r="NB1358" s="8"/>
      <c r="NC1358" s="8"/>
      <c r="ND1358" s="8"/>
      <c r="NE1358" s="8"/>
      <c r="NF1358" s="8"/>
      <c r="NG1358" s="8"/>
      <c r="NH1358" s="8"/>
      <c r="NI1358" s="8"/>
      <c r="NJ1358" s="8"/>
      <c r="NK1358" s="8"/>
      <c r="NL1358" s="8"/>
      <c r="NM1358" s="8"/>
      <c r="NN1358" s="8"/>
      <c r="NO1358" s="8"/>
      <c r="NP1358" s="8"/>
      <c r="NQ1358" s="8"/>
      <c r="NR1358" s="8"/>
      <c r="NS1358" s="8"/>
      <c r="NT1358" s="8"/>
      <c r="NU1358" s="8"/>
      <c r="NV1358" s="8"/>
      <c r="NW1358" s="8"/>
      <c r="NX1358" s="8"/>
      <c r="NY1358" s="8"/>
      <c r="NZ1358" s="8"/>
      <c r="OA1358" s="8"/>
      <c r="OB1358" s="8"/>
      <c r="OC1358" s="8"/>
      <c r="OD1358" s="8"/>
      <c r="OE1358" s="8"/>
      <c r="OF1358" s="8"/>
      <c r="OG1358" s="8"/>
      <c r="OH1358" s="8"/>
      <c r="OI1358" s="8"/>
      <c r="OJ1358" s="8"/>
      <c r="OK1358" s="8"/>
      <c r="OL1358" s="8"/>
      <c r="OM1358" s="8"/>
      <c r="ON1358" s="8"/>
      <c r="OO1358" s="8"/>
      <c r="OP1358" s="8"/>
      <c r="OQ1358" s="8"/>
      <c r="OR1358" s="8"/>
      <c r="OS1358" s="8"/>
      <c r="OT1358" s="8"/>
      <c r="OU1358" s="8"/>
      <c r="OV1358" s="8"/>
      <c r="OW1358" s="8"/>
      <c r="OX1358" s="8"/>
      <c r="OY1358" s="8"/>
      <c r="OZ1358" s="8"/>
      <c r="PA1358" s="8"/>
      <c r="PB1358" s="8"/>
      <c r="PC1358" s="8"/>
      <c r="PD1358" s="8"/>
      <c r="PE1358" s="8"/>
      <c r="PF1358" s="8"/>
      <c r="PG1358" s="8"/>
      <c r="PH1358" s="8"/>
      <c r="PI1358" s="8"/>
      <c r="PJ1358" s="8"/>
      <c r="PK1358" s="8"/>
      <c r="PL1358" s="8"/>
      <c r="PM1358" s="8"/>
      <c r="PN1358" s="8"/>
      <c r="PO1358" s="8"/>
      <c r="PP1358" s="8"/>
      <c r="PQ1358" s="8"/>
      <c r="PR1358" s="8"/>
      <c r="PS1358" s="8"/>
      <c r="PT1358" s="8"/>
      <c r="PU1358" s="8"/>
      <c r="PV1358" s="8"/>
      <c r="PW1358" s="8"/>
      <c r="PX1358" s="8"/>
      <c r="PY1358" s="8"/>
      <c r="PZ1358" s="8"/>
      <c r="QA1358" s="8"/>
      <c r="QB1358" s="8"/>
      <c r="QC1358" s="8"/>
      <c r="QD1358" s="8"/>
      <c r="QE1358" s="8"/>
      <c r="QF1358" s="8"/>
      <c r="QG1358" s="8"/>
      <c r="QH1358" s="8"/>
      <c r="QI1358" s="8"/>
      <c r="QJ1358" s="8"/>
      <c r="QK1358" s="8"/>
      <c r="QL1358" s="8"/>
      <c r="QM1358" s="8"/>
      <c r="QN1358" s="8"/>
      <c r="QO1358" s="8"/>
      <c r="QP1358" s="8"/>
      <c r="QQ1358" s="8"/>
      <c r="QR1358" s="8"/>
      <c r="QS1358" s="8"/>
      <c r="QT1358" s="8"/>
      <c r="QU1358" s="8"/>
      <c r="QV1358" s="8"/>
      <c r="QW1358" s="8"/>
      <c r="QX1358" s="8"/>
      <c r="QY1358" s="8"/>
      <c r="QZ1358" s="8"/>
      <c r="RA1358" s="8"/>
      <c r="RB1358" s="8"/>
      <c r="RC1358" s="8"/>
      <c r="RD1358" s="8"/>
      <c r="RE1358" s="8"/>
      <c r="RF1358" s="8"/>
      <c r="RG1358" s="8"/>
      <c r="RH1358" s="8"/>
      <c r="RI1358" s="8"/>
      <c r="RJ1358" s="8"/>
      <c r="RK1358" s="8"/>
      <c r="RL1358" s="8"/>
      <c r="RM1358" s="8"/>
      <c r="RN1358" s="8"/>
      <c r="RO1358" s="8"/>
      <c r="RP1358" s="8"/>
      <c r="RQ1358" s="8"/>
      <c r="RR1358" s="8"/>
      <c r="RS1358" s="8"/>
      <c r="RT1358" s="8"/>
      <c r="RU1358" s="8"/>
      <c r="RV1358" s="8"/>
      <c r="RW1358" s="8"/>
      <c r="RX1358" s="8"/>
      <c r="RY1358" s="8"/>
      <c r="RZ1358" s="8"/>
      <c r="SA1358" s="8"/>
      <c r="SB1358" s="8"/>
      <c r="SC1358" s="8"/>
      <c r="SD1358" s="8"/>
      <c r="SE1358" s="8"/>
      <c r="SF1358" s="8"/>
      <c r="SG1358" s="8"/>
      <c r="SH1358" s="8"/>
      <c r="SI1358" s="8"/>
      <c r="SJ1358" s="8"/>
      <c r="SK1358" s="8"/>
      <c r="SL1358" s="8"/>
      <c r="SM1358" s="8"/>
      <c r="SN1358" s="8"/>
      <c r="SO1358" s="8"/>
      <c r="SP1358" s="8"/>
      <c r="SQ1358" s="8"/>
      <c r="SR1358" s="8"/>
      <c r="SS1358" s="8"/>
      <c r="ST1358" s="8"/>
      <c r="SU1358" s="8"/>
      <c r="SV1358" s="8"/>
      <c r="SW1358" s="8"/>
      <c r="SX1358" s="8"/>
      <c r="SY1358" s="8"/>
      <c r="SZ1358" s="8"/>
      <c r="TA1358" s="8"/>
      <c r="TB1358" s="8"/>
      <c r="TC1358" s="8"/>
      <c r="TD1358" s="8"/>
      <c r="TE1358" s="8"/>
      <c r="TF1358" s="8"/>
      <c r="TG1358" s="8"/>
      <c r="TH1358" s="8"/>
      <c r="TI1358" s="8"/>
      <c r="TJ1358" s="8"/>
      <c r="TK1358" s="8"/>
      <c r="TL1358" s="8"/>
      <c r="TM1358" s="8"/>
      <c r="TN1358" s="8"/>
      <c r="TO1358" s="8"/>
      <c r="TP1358" s="8"/>
      <c r="TQ1358" s="8"/>
      <c r="TR1358" s="8"/>
      <c r="TS1358" s="8"/>
      <c r="TT1358" s="8"/>
      <c r="TU1358" s="8"/>
      <c r="TV1358" s="8"/>
      <c r="TW1358" s="8"/>
      <c r="TX1358" s="8"/>
      <c r="TY1358" s="8"/>
      <c r="TZ1358" s="8"/>
      <c r="UA1358" s="8"/>
      <c r="UB1358" s="8"/>
      <c r="UC1358" s="8"/>
      <c r="UD1358" s="8"/>
      <c r="UE1358" s="8"/>
      <c r="UF1358" s="8"/>
      <c r="UG1358" s="8"/>
      <c r="UH1358" s="8"/>
      <c r="UI1358" s="8"/>
      <c r="UJ1358" s="8"/>
      <c r="UK1358" s="8"/>
      <c r="UL1358" s="8"/>
      <c r="UM1358" s="8"/>
      <c r="UN1358" s="8"/>
      <c r="UO1358" s="8"/>
      <c r="UP1358" s="8"/>
      <c r="UQ1358" s="8"/>
      <c r="UR1358" s="8"/>
      <c r="US1358" s="8"/>
      <c r="UT1358" s="8"/>
      <c r="UU1358" s="8"/>
      <c r="UV1358" s="8"/>
      <c r="UW1358" s="8"/>
      <c r="UX1358" s="8"/>
      <c r="UY1358" s="8"/>
      <c r="UZ1358" s="8"/>
      <c r="VA1358" s="8"/>
      <c r="VB1358" s="8"/>
      <c r="VC1358" s="8"/>
      <c r="VD1358" s="8"/>
      <c r="VE1358" s="8"/>
      <c r="VF1358" s="8"/>
    </row>
    <row r="1359" spans="1:578" s="77" customFormat="1" ht="15">
      <c r="A1359" s="52"/>
      <c r="B1359" s="54"/>
      <c r="C1359" s="54"/>
      <c r="D1359" s="54"/>
      <c r="E1359" s="54"/>
      <c r="F1359" s="54"/>
      <c r="G1359" s="55"/>
      <c r="H1359" s="54"/>
      <c r="I1359" s="56"/>
      <c r="J1359" s="76"/>
      <c r="K1359" s="76"/>
      <c r="L1359" s="54"/>
      <c r="M1359" s="54"/>
      <c r="N1359" s="54"/>
      <c r="O1359" s="4"/>
      <c r="P1359" s="60"/>
      <c r="Q1359" s="54"/>
      <c r="R1359" s="54"/>
      <c r="S1359" s="57"/>
      <c r="T1359" s="57"/>
      <c r="U1359" s="57"/>
      <c r="V1359" s="57"/>
      <c r="W1359" s="57"/>
      <c r="X1359" s="57"/>
      <c r="Y1359" s="57"/>
      <c r="Z1359" s="57"/>
      <c r="AA1359" s="57"/>
      <c r="AB1359" s="62"/>
      <c r="AC1359" s="57"/>
      <c r="AD1359" s="57"/>
      <c r="AE1359" s="57"/>
      <c r="AF1359" s="57"/>
      <c r="AG1359" s="57"/>
      <c r="AH1359" s="57"/>
      <c r="AI1359" s="6"/>
      <c r="AJ1359" s="6"/>
      <c r="AK1359" s="6"/>
      <c r="AL1359" s="6"/>
      <c r="AM1359" s="6"/>
      <c r="AN1359" s="6"/>
      <c r="AO1359" s="6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  <c r="IW1359" s="8"/>
      <c r="IX1359" s="8"/>
      <c r="IY1359" s="8"/>
      <c r="IZ1359" s="8"/>
      <c r="JA1359" s="8"/>
      <c r="JB1359" s="8"/>
      <c r="JC1359" s="8"/>
      <c r="JD1359" s="8"/>
      <c r="JE1359" s="8"/>
      <c r="JF1359" s="8"/>
      <c r="JG1359" s="8"/>
      <c r="JH1359" s="8"/>
      <c r="JI1359" s="8"/>
      <c r="JJ1359" s="8"/>
      <c r="JK1359" s="8"/>
      <c r="JL1359" s="8"/>
      <c r="JM1359" s="8"/>
      <c r="JN1359" s="8"/>
      <c r="JO1359" s="8"/>
      <c r="JP1359" s="8"/>
      <c r="JQ1359" s="8"/>
      <c r="JR1359" s="8"/>
      <c r="JS1359" s="8"/>
      <c r="JT1359" s="8"/>
      <c r="JU1359" s="8"/>
      <c r="JV1359" s="8"/>
      <c r="JW1359" s="8"/>
      <c r="JX1359" s="8"/>
      <c r="JY1359" s="8"/>
      <c r="JZ1359" s="8"/>
      <c r="KA1359" s="8"/>
      <c r="KB1359" s="8"/>
      <c r="KC1359" s="8"/>
      <c r="KD1359" s="8"/>
      <c r="KE1359" s="8"/>
      <c r="KF1359" s="8"/>
      <c r="KG1359" s="8"/>
      <c r="KH1359" s="8"/>
      <c r="KI1359" s="8"/>
      <c r="KJ1359" s="8"/>
      <c r="KK1359" s="8"/>
      <c r="KL1359" s="8"/>
      <c r="KM1359" s="8"/>
      <c r="KN1359" s="8"/>
      <c r="KO1359" s="8"/>
      <c r="KP1359" s="8"/>
      <c r="KQ1359" s="8"/>
      <c r="KR1359" s="8"/>
      <c r="KS1359" s="8"/>
      <c r="KT1359" s="8"/>
      <c r="KU1359" s="8"/>
      <c r="KV1359" s="8"/>
      <c r="KW1359" s="8"/>
      <c r="KX1359" s="8"/>
      <c r="KY1359" s="8"/>
      <c r="KZ1359" s="8"/>
      <c r="LA1359" s="8"/>
      <c r="LB1359" s="8"/>
      <c r="LC1359" s="8"/>
      <c r="LD1359" s="8"/>
      <c r="LE1359" s="8"/>
      <c r="LF1359" s="8"/>
      <c r="LG1359" s="8"/>
      <c r="LH1359" s="8"/>
      <c r="LI1359" s="8"/>
      <c r="LJ1359" s="8"/>
      <c r="LK1359" s="8"/>
      <c r="LL1359" s="8"/>
      <c r="LM1359" s="8"/>
      <c r="LN1359" s="8"/>
      <c r="LO1359" s="8"/>
      <c r="LP1359" s="8"/>
      <c r="LQ1359" s="8"/>
      <c r="LR1359" s="8"/>
      <c r="LS1359" s="8"/>
      <c r="LT1359" s="8"/>
      <c r="LU1359" s="8"/>
      <c r="LV1359" s="8"/>
      <c r="LW1359" s="8"/>
      <c r="LX1359" s="8"/>
      <c r="LY1359" s="8"/>
      <c r="LZ1359" s="8"/>
      <c r="MA1359" s="8"/>
      <c r="MB1359" s="8"/>
      <c r="MC1359" s="8"/>
      <c r="MD1359" s="8"/>
      <c r="ME1359" s="8"/>
      <c r="MF1359" s="8"/>
      <c r="MG1359" s="8"/>
      <c r="MH1359" s="8"/>
      <c r="MI1359" s="8"/>
      <c r="MJ1359" s="8"/>
      <c r="MK1359" s="8"/>
      <c r="ML1359" s="8"/>
      <c r="MM1359" s="8"/>
      <c r="MN1359" s="8"/>
      <c r="MO1359" s="8"/>
      <c r="MP1359" s="8"/>
      <c r="MQ1359" s="8"/>
      <c r="MR1359" s="8"/>
      <c r="MS1359" s="8"/>
      <c r="MT1359" s="8"/>
      <c r="MU1359" s="8"/>
      <c r="MV1359" s="8"/>
      <c r="MW1359" s="8"/>
      <c r="MX1359" s="8"/>
      <c r="MY1359" s="8"/>
      <c r="MZ1359" s="8"/>
      <c r="NA1359" s="8"/>
      <c r="NB1359" s="8"/>
      <c r="NC1359" s="8"/>
      <c r="ND1359" s="8"/>
      <c r="NE1359" s="8"/>
      <c r="NF1359" s="8"/>
      <c r="NG1359" s="8"/>
      <c r="NH1359" s="8"/>
      <c r="NI1359" s="8"/>
      <c r="NJ1359" s="8"/>
      <c r="NK1359" s="8"/>
      <c r="NL1359" s="8"/>
      <c r="NM1359" s="8"/>
      <c r="NN1359" s="8"/>
      <c r="NO1359" s="8"/>
      <c r="NP1359" s="8"/>
      <c r="NQ1359" s="8"/>
      <c r="NR1359" s="8"/>
      <c r="NS1359" s="8"/>
      <c r="NT1359" s="8"/>
      <c r="NU1359" s="8"/>
      <c r="NV1359" s="8"/>
      <c r="NW1359" s="8"/>
      <c r="NX1359" s="8"/>
      <c r="NY1359" s="8"/>
      <c r="NZ1359" s="8"/>
      <c r="OA1359" s="8"/>
      <c r="OB1359" s="8"/>
      <c r="OC1359" s="8"/>
      <c r="OD1359" s="8"/>
      <c r="OE1359" s="8"/>
      <c r="OF1359" s="8"/>
      <c r="OG1359" s="8"/>
      <c r="OH1359" s="8"/>
      <c r="OI1359" s="8"/>
      <c r="OJ1359" s="8"/>
      <c r="OK1359" s="8"/>
      <c r="OL1359" s="8"/>
      <c r="OM1359" s="8"/>
      <c r="ON1359" s="8"/>
      <c r="OO1359" s="8"/>
      <c r="OP1359" s="8"/>
      <c r="OQ1359" s="8"/>
      <c r="OR1359" s="8"/>
      <c r="OS1359" s="8"/>
      <c r="OT1359" s="8"/>
      <c r="OU1359" s="8"/>
      <c r="OV1359" s="8"/>
      <c r="OW1359" s="8"/>
      <c r="OX1359" s="8"/>
      <c r="OY1359" s="8"/>
      <c r="OZ1359" s="8"/>
      <c r="PA1359" s="8"/>
      <c r="PB1359" s="8"/>
      <c r="PC1359" s="8"/>
      <c r="PD1359" s="8"/>
      <c r="PE1359" s="8"/>
      <c r="PF1359" s="8"/>
      <c r="PG1359" s="8"/>
      <c r="PH1359" s="8"/>
      <c r="PI1359" s="8"/>
      <c r="PJ1359" s="8"/>
      <c r="PK1359" s="8"/>
      <c r="PL1359" s="8"/>
      <c r="PM1359" s="8"/>
      <c r="PN1359" s="8"/>
      <c r="PO1359" s="8"/>
      <c r="PP1359" s="8"/>
      <c r="PQ1359" s="8"/>
      <c r="PR1359" s="8"/>
      <c r="PS1359" s="8"/>
      <c r="PT1359" s="8"/>
      <c r="PU1359" s="8"/>
      <c r="PV1359" s="8"/>
      <c r="PW1359" s="8"/>
      <c r="PX1359" s="8"/>
      <c r="PY1359" s="8"/>
      <c r="PZ1359" s="8"/>
      <c r="QA1359" s="8"/>
      <c r="QB1359" s="8"/>
      <c r="QC1359" s="8"/>
      <c r="QD1359" s="8"/>
      <c r="QE1359" s="8"/>
      <c r="QF1359" s="8"/>
      <c r="QG1359" s="8"/>
      <c r="QH1359" s="8"/>
      <c r="QI1359" s="8"/>
      <c r="QJ1359" s="8"/>
      <c r="QK1359" s="8"/>
      <c r="QL1359" s="8"/>
      <c r="QM1359" s="8"/>
      <c r="QN1359" s="8"/>
      <c r="QO1359" s="8"/>
      <c r="QP1359" s="8"/>
      <c r="QQ1359" s="8"/>
      <c r="QR1359" s="8"/>
      <c r="QS1359" s="8"/>
      <c r="QT1359" s="8"/>
      <c r="QU1359" s="8"/>
      <c r="QV1359" s="8"/>
      <c r="QW1359" s="8"/>
      <c r="QX1359" s="8"/>
      <c r="QY1359" s="8"/>
      <c r="QZ1359" s="8"/>
      <c r="RA1359" s="8"/>
      <c r="RB1359" s="8"/>
      <c r="RC1359" s="8"/>
      <c r="RD1359" s="8"/>
      <c r="RE1359" s="8"/>
      <c r="RF1359" s="8"/>
      <c r="RG1359" s="8"/>
      <c r="RH1359" s="8"/>
      <c r="RI1359" s="8"/>
      <c r="RJ1359" s="8"/>
      <c r="RK1359" s="8"/>
      <c r="RL1359" s="8"/>
      <c r="RM1359" s="8"/>
      <c r="RN1359" s="8"/>
      <c r="RO1359" s="8"/>
      <c r="RP1359" s="8"/>
      <c r="RQ1359" s="8"/>
      <c r="RR1359" s="8"/>
      <c r="RS1359" s="8"/>
      <c r="RT1359" s="8"/>
      <c r="RU1359" s="8"/>
      <c r="RV1359" s="8"/>
      <c r="RW1359" s="8"/>
      <c r="RX1359" s="8"/>
      <c r="RY1359" s="8"/>
      <c r="RZ1359" s="8"/>
      <c r="SA1359" s="8"/>
      <c r="SB1359" s="8"/>
      <c r="SC1359" s="8"/>
      <c r="SD1359" s="8"/>
      <c r="SE1359" s="8"/>
      <c r="SF1359" s="8"/>
      <c r="SG1359" s="8"/>
      <c r="SH1359" s="8"/>
      <c r="SI1359" s="8"/>
      <c r="SJ1359" s="8"/>
      <c r="SK1359" s="8"/>
      <c r="SL1359" s="8"/>
      <c r="SM1359" s="8"/>
      <c r="SN1359" s="8"/>
      <c r="SO1359" s="8"/>
      <c r="SP1359" s="8"/>
      <c r="SQ1359" s="8"/>
      <c r="SR1359" s="8"/>
      <c r="SS1359" s="8"/>
      <c r="ST1359" s="8"/>
      <c r="SU1359" s="8"/>
      <c r="SV1359" s="8"/>
      <c r="SW1359" s="8"/>
      <c r="SX1359" s="8"/>
      <c r="SY1359" s="8"/>
      <c r="SZ1359" s="8"/>
      <c r="TA1359" s="8"/>
      <c r="TB1359" s="8"/>
      <c r="TC1359" s="8"/>
      <c r="TD1359" s="8"/>
      <c r="TE1359" s="8"/>
      <c r="TF1359" s="8"/>
      <c r="TG1359" s="8"/>
      <c r="TH1359" s="8"/>
      <c r="TI1359" s="8"/>
      <c r="TJ1359" s="8"/>
      <c r="TK1359" s="8"/>
      <c r="TL1359" s="8"/>
      <c r="TM1359" s="8"/>
      <c r="TN1359" s="8"/>
      <c r="TO1359" s="8"/>
      <c r="TP1359" s="8"/>
      <c r="TQ1359" s="8"/>
      <c r="TR1359" s="8"/>
      <c r="TS1359" s="8"/>
      <c r="TT1359" s="8"/>
      <c r="TU1359" s="8"/>
      <c r="TV1359" s="8"/>
      <c r="TW1359" s="8"/>
      <c r="TX1359" s="8"/>
      <c r="TY1359" s="8"/>
      <c r="TZ1359" s="8"/>
      <c r="UA1359" s="8"/>
      <c r="UB1359" s="8"/>
      <c r="UC1359" s="8"/>
      <c r="UD1359" s="8"/>
      <c r="UE1359" s="8"/>
      <c r="UF1359" s="8"/>
      <c r="UG1359" s="8"/>
      <c r="UH1359" s="8"/>
      <c r="UI1359" s="8"/>
      <c r="UJ1359" s="8"/>
      <c r="UK1359" s="8"/>
      <c r="UL1359" s="8"/>
      <c r="UM1359" s="8"/>
      <c r="UN1359" s="8"/>
      <c r="UO1359" s="8"/>
      <c r="UP1359" s="8"/>
      <c r="UQ1359" s="8"/>
      <c r="UR1359" s="8"/>
      <c r="US1359" s="8"/>
      <c r="UT1359" s="8"/>
      <c r="UU1359" s="8"/>
      <c r="UV1359" s="8"/>
      <c r="UW1359" s="8"/>
      <c r="UX1359" s="8"/>
      <c r="UY1359" s="8"/>
      <c r="UZ1359" s="8"/>
      <c r="VA1359" s="8"/>
      <c r="VB1359" s="8"/>
      <c r="VC1359" s="8"/>
      <c r="VD1359" s="8"/>
      <c r="VE1359" s="8"/>
      <c r="VF1359" s="8"/>
    </row>
    <row r="1360" spans="1:578" s="77" customFormat="1" ht="15">
      <c r="A1360" s="52"/>
      <c r="B1360" s="54"/>
      <c r="C1360" s="54"/>
      <c r="D1360" s="54"/>
      <c r="E1360" s="54"/>
      <c r="F1360" s="54"/>
      <c r="G1360" s="55"/>
      <c r="H1360" s="54"/>
      <c r="I1360" s="56"/>
      <c r="J1360" s="76"/>
      <c r="K1360" s="76"/>
      <c r="L1360" s="54"/>
      <c r="M1360" s="54"/>
      <c r="N1360" s="54"/>
      <c r="O1360" s="4"/>
      <c r="P1360" s="60"/>
      <c r="Q1360" s="54"/>
      <c r="R1360" s="54"/>
      <c r="S1360" s="57"/>
      <c r="T1360" s="57"/>
      <c r="U1360" s="57"/>
      <c r="V1360" s="57"/>
      <c r="W1360" s="57"/>
      <c r="X1360" s="57"/>
      <c r="Y1360" s="57"/>
      <c r="Z1360" s="57"/>
      <c r="AA1360" s="57"/>
      <c r="AB1360" s="62"/>
      <c r="AC1360" s="57"/>
      <c r="AD1360" s="57"/>
      <c r="AE1360" s="57"/>
      <c r="AF1360" s="57"/>
      <c r="AG1360" s="57"/>
      <c r="AH1360" s="57"/>
      <c r="AI1360" s="6"/>
      <c r="AJ1360" s="6"/>
      <c r="AK1360" s="6"/>
      <c r="AL1360" s="6"/>
      <c r="AM1360" s="6"/>
      <c r="AN1360" s="6"/>
      <c r="AO1360" s="6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  <c r="IW1360" s="8"/>
      <c r="IX1360" s="8"/>
      <c r="IY1360" s="8"/>
      <c r="IZ1360" s="8"/>
      <c r="JA1360" s="8"/>
      <c r="JB1360" s="8"/>
      <c r="JC1360" s="8"/>
      <c r="JD1360" s="8"/>
      <c r="JE1360" s="8"/>
      <c r="JF1360" s="8"/>
      <c r="JG1360" s="8"/>
      <c r="JH1360" s="8"/>
      <c r="JI1360" s="8"/>
      <c r="JJ1360" s="8"/>
      <c r="JK1360" s="8"/>
      <c r="JL1360" s="8"/>
      <c r="JM1360" s="8"/>
      <c r="JN1360" s="8"/>
      <c r="JO1360" s="8"/>
      <c r="JP1360" s="8"/>
      <c r="JQ1360" s="8"/>
      <c r="JR1360" s="8"/>
      <c r="JS1360" s="8"/>
      <c r="JT1360" s="8"/>
      <c r="JU1360" s="8"/>
      <c r="JV1360" s="8"/>
      <c r="JW1360" s="8"/>
      <c r="JX1360" s="8"/>
      <c r="JY1360" s="8"/>
      <c r="JZ1360" s="8"/>
      <c r="KA1360" s="8"/>
      <c r="KB1360" s="8"/>
      <c r="KC1360" s="8"/>
      <c r="KD1360" s="8"/>
      <c r="KE1360" s="8"/>
      <c r="KF1360" s="8"/>
      <c r="KG1360" s="8"/>
      <c r="KH1360" s="8"/>
      <c r="KI1360" s="8"/>
      <c r="KJ1360" s="8"/>
      <c r="KK1360" s="8"/>
      <c r="KL1360" s="8"/>
      <c r="KM1360" s="8"/>
      <c r="KN1360" s="8"/>
      <c r="KO1360" s="8"/>
      <c r="KP1360" s="8"/>
      <c r="KQ1360" s="8"/>
      <c r="KR1360" s="8"/>
      <c r="KS1360" s="8"/>
      <c r="KT1360" s="8"/>
      <c r="KU1360" s="8"/>
      <c r="KV1360" s="8"/>
      <c r="KW1360" s="8"/>
      <c r="KX1360" s="8"/>
      <c r="KY1360" s="8"/>
      <c r="KZ1360" s="8"/>
      <c r="LA1360" s="8"/>
      <c r="LB1360" s="8"/>
      <c r="LC1360" s="8"/>
      <c r="LD1360" s="8"/>
      <c r="LE1360" s="8"/>
      <c r="LF1360" s="8"/>
      <c r="LG1360" s="8"/>
      <c r="LH1360" s="8"/>
      <c r="LI1360" s="8"/>
      <c r="LJ1360" s="8"/>
      <c r="LK1360" s="8"/>
      <c r="LL1360" s="8"/>
      <c r="LM1360" s="8"/>
      <c r="LN1360" s="8"/>
      <c r="LO1360" s="8"/>
      <c r="LP1360" s="8"/>
      <c r="LQ1360" s="8"/>
      <c r="LR1360" s="8"/>
      <c r="LS1360" s="8"/>
      <c r="LT1360" s="8"/>
      <c r="LU1360" s="8"/>
      <c r="LV1360" s="8"/>
      <c r="LW1360" s="8"/>
      <c r="LX1360" s="8"/>
      <c r="LY1360" s="8"/>
      <c r="LZ1360" s="8"/>
      <c r="MA1360" s="8"/>
      <c r="MB1360" s="8"/>
      <c r="MC1360" s="8"/>
      <c r="MD1360" s="8"/>
      <c r="ME1360" s="8"/>
      <c r="MF1360" s="8"/>
      <c r="MG1360" s="8"/>
      <c r="MH1360" s="8"/>
      <c r="MI1360" s="8"/>
      <c r="MJ1360" s="8"/>
      <c r="MK1360" s="8"/>
      <c r="ML1360" s="8"/>
      <c r="MM1360" s="8"/>
      <c r="MN1360" s="8"/>
      <c r="MO1360" s="8"/>
      <c r="MP1360" s="8"/>
      <c r="MQ1360" s="8"/>
      <c r="MR1360" s="8"/>
      <c r="MS1360" s="8"/>
      <c r="MT1360" s="8"/>
      <c r="MU1360" s="8"/>
      <c r="MV1360" s="8"/>
      <c r="MW1360" s="8"/>
      <c r="MX1360" s="8"/>
      <c r="MY1360" s="8"/>
      <c r="MZ1360" s="8"/>
      <c r="NA1360" s="8"/>
      <c r="NB1360" s="8"/>
      <c r="NC1360" s="8"/>
      <c r="ND1360" s="8"/>
      <c r="NE1360" s="8"/>
      <c r="NF1360" s="8"/>
      <c r="NG1360" s="8"/>
      <c r="NH1360" s="8"/>
      <c r="NI1360" s="8"/>
      <c r="NJ1360" s="8"/>
      <c r="NK1360" s="8"/>
      <c r="NL1360" s="8"/>
      <c r="NM1360" s="8"/>
      <c r="NN1360" s="8"/>
      <c r="NO1360" s="8"/>
      <c r="NP1360" s="8"/>
      <c r="NQ1360" s="8"/>
      <c r="NR1360" s="8"/>
      <c r="NS1360" s="8"/>
      <c r="NT1360" s="8"/>
      <c r="NU1360" s="8"/>
      <c r="NV1360" s="8"/>
      <c r="NW1360" s="8"/>
      <c r="NX1360" s="8"/>
      <c r="NY1360" s="8"/>
      <c r="NZ1360" s="8"/>
      <c r="OA1360" s="8"/>
      <c r="OB1360" s="8"/>
      <c r="OC1360" s="8"/>
      <c r="OD1360" s="8"/>
      <c r="OE1360" s="8"/>
      <c r="OF1360" s="8"/>
      <c r="OG1360" s="8"/>
      <c r="OH1360" s="8"/>
      <c r="OI1360" s="8"/>
      <c r="OJ1360" s="8"/>
      <c r="OK1360" s="8"/>
      <c r="OL1360" s="8"/>
      <c r="OM1360" s="8"/>
      <c r="ON1360" s="8"/>
      <c r="OO1360" s="8"/>
      <c r="OP1360" s="8"/>
      <c r="OQ1360" s="8"/>
      <c r="OR1360" s="8"/>
      <c r="OS1360" s="8"/>
      <c r="OT1360" s="8"/>
      <c r="OU1360" s="8"/>
      <c r="OV1360" s="8"/>
      <c r="OW1360" s="8"/>
      <c r="OX1360" s="8"/>
      <c r="OY1360" s="8"/>
      <c r="OZ1360" s="8"/>
      <c r="PA1360" s="8"/>
      <c r="PB1360" s="8"/>
      <c r="PC1360" s="8"/>
      <c r="PD1360" s="8"/>
      <c r="PE1360" s="8"/>
      <c r="PF1360" s="8"/>
      <c r="PG1360" s="8"/>
      <c r="PH1360" s="8"/>
      <c r="PI1360" s="8"/>
      <c r="PJ1360" s="8"/>
      <c r="PK1360" s="8"/>
      <c r="PL1360" s="8"/>
      <c r="PM1360" s="8"/>
      <c r="PN1360" s="8"/>
      <c r="PO1360" s="8"/>
      <c r="PP1360" s="8"/>
      <c r="PQ1360" s="8"/>
      <c r="PR1360" s="8"/>
      <c r="PS1360" s="8"/>
      <c r="PT1360" s="8"/>
      <c r="PU1360" s="8"/>
      <c r="PV1360" s="8"/>
      <c r="PW1360" s="8"/>
      <c r="PX1360" s="8"/>
      <c r="PY1360" s="8"/>
      <c r="PZ1360" s="8"/>
      <c r="QA1360" s="8"/>
      <c r="QB1360" s="8"/>
      <c r="QC1360" s="8"/>
      <c r="QD1360" s="8"/>
      <c r="QE1360" s="8"/>
      <c r="QF1360" s="8"/>
      <c r="QG1360" s="8"/>
      <c r="QH1360" s="8"/>
      <c r="QI1360" s="8"/>
      <c r="QJ1360" s="8"/>
      <c r="QK1360" s="8"/>
      <c r="QL1360" s="8"/>
      <c r="QM1360" s="8"/>
      <c r="QN1360" s="8"/>
      <c r="QO1360" s="8"/>
      <c r="QP1360" s="8"/>
      <c r="QQ1360" s="8"/>
      <c r="QR1360" s="8"/>
      <c r="QS1360" s="8"/>
      <c r="QT1360" s="8"/>
      <c r="QU1360" s="8"/>
      <c r="QV1360" s="8"/>
      <c r="QW1360" s="8"/>
      <c r="QX1360" s="8"/>
      <c r="QY1360" s="8"/>
      <c r="QZ1360" s="8"/>
      <c r="RA1360" s="8"/>
      <c r="RB1360" s="8"/>
      <c r="RC1360" s="8"/>
      <c r="RD1360" s="8"/>
      <c r="RE1360" s="8"/>
      <c r="RF1360" s="8"/>
      <c r="RG1360" s="8"/>
      <c r="RH1360" s="8"/>
      <c r="RI1360" s="8"/>
      <c r="RJ1360" s="8"/>
      <c r="RK1360" s="8"/>
      <c r="RL1360" s="8"/>
      <c r="RM1360" s="8"/>
      <c r="RN1360" s="8"/>
      <c r="RO1360" s="8"/>
      <c r="RP1360" s="8"/>
      <c r="RQ1360" s="8"/>
      <c r="RR1360" s="8"/>
      <c r="RS1360" s="8"/>
      <c r="RT1360" s="8"/>
      <c r="RU1360" s="8"/>
      <c r="RV1360" s="8"/>
      <c r="RW1360" s="8"/>
      <c r="RX1360" s="8"/>
      <c r="RY1360" s="8"/>
      <c r="RZ1360" s="8"/>
      <c r="SA1360" s="8"/>
      <c r="SB1360" s="8"/>
      <c r="SC1360" s="8"/>
      <c r="SD1360" s="8"/>
      <c r="SE1360" s="8"/>
      <c r="SF1360" s="8"/>
      <c r="SG1360" s="8"/>
      <c r="SH1360" s="8"/>
      <c r="SI1360" s="8"/>
      <c r="SJ1360" s="8"/>
      <c r="SK1360" s="8"/>
      <c r="SL1360" s="8"/>
      <c r="SM1360" s="8"/>
      <c r="SN1360" s="8"/>
      <c r="SO1360" s="8"/>
      <c r="SP1360" s="8"/>
      <c r="SQ1360" s="8"/>
      <c r="SR1360" s="8"/>
      <c r="SS1360" s="8"/>
      <c r="ST1360" s="8"/>
      <c r="SU1360" s="8"/>
      <c r="SV1360" s="8"/>
      <c r="SW1360" s="8"/>
      <c r="SX1360" s="8"/>
      <c r="SY1360" s="8"/>
      <c r="SZ1360" s="8"/>
      <c r="TA1360" s="8"/>
      <c r="TB1360" s="8"/>
      <c r="TC1360" s="8"/>
      <c r="TD1360" s="8"/>
      <c r="TE1360" s="8"/>
      <c r="TF1360" s="8"/>
      <c r="TG1360" s="8"/>
      <c r="TH1360" s="8"/>
      <c r="TI1360" s="8"/>
      <c r="TJ1360" s="8"/>
      <c r="TK1360" s="8"/>
      <c r="TL1360" s="8"/>
      <c r="TM1360" s="8"/>
      <c r="TN1360" s="8"/>
      <c r="TO1360" s="8"/>
      <c r="TP1360" s="8"/>
      <c r="TQ1360" s="8"/>
      <c r="TR1360" s="8"/>
      <c r="TS1360" s="8"/>
      <c r="TT1360" s="8"/>
      <c r="TU1360" s="8"/>
      <c r="TV1360" s="8"/>
      <c r="TW1360" s="8"/>
      <c r="TX1360" s="8"/>
      <c r="TY1360" s="8"/>
      <c r="TZ1360" s="8"/>
      <c r="UA1360" s="8"/>
      <c r="UB1360" s="8"/>
      <c r="UC1360" s="8"/>
      <c r="UD1360" s="8"/>
      <c r="UE1360" s="8"/>
      <c r="UF1360" s="8"/>
      <c r="UG1360" s="8"/>
      <c r="UH1360" s="8"/>
      <c r="UI1360" s="8"/>
      <c r="UJ1360" s="8"/>
      <c r="UK1360" s="8"/>
      <c r="UL1360" s="8"/>
      <c r="UM1360" s="8"/>
      <c r="UN1360" s="8"/>
      <c r="UO1360" s="8"/>
      <c r="UP1360" s="8"/>
      <c r="UQ1360" s="8"/>
      <c r="UR1360" s="8"/>
      <c r="US1360" s="8"/>
      <c r="UT1360" s="8"/>
      <c r="UU1360" s="8"/>
      <c r="UV1360" s="8"/>
      <c r="UW1360" s="8"/>
      <c r="UX1360" s="8"/>
      <c r="UY1360" s="8"/>
      <c r="UZ1360" s="8"/>
      <c r="VA1360" s="8"/>
      <c r="VB1360" s="8"/>
      <c r="VC1360" s="8"/>
      <c r="VD1360" s="8"/>
      <c r="VE1360" s="8"/>
      <c r="VF1360" s="8"/>
    </row>
    <row r="1361" spans="1:578" s="77" customFormat="1" ht="15">
      <c r="A1361" s="52"/>
      <c r="B1361" s="54"/>
      <c r="C1361" s="54"/>
      <c r="D1361" s="54"/>
      <c r="E1361" s="54"/>
      <c r="F1361" s="54"/>
      <c r="G1361" s="55"/>
      <c r="H1361" s="54"/>
      <c r="I1361" s="56"/>
      <c r="J1361" s="76"/>
      <c r="K1361" s="76"/>
      <c r="L1361" s="54"/>
      <c r="M1361" s="54"/>
      <c r="N1361" s="54"/>
      <c r="O1361" s="4"/>
      <c r="P1361" s="60"/>
      <c r="Q1361" s="54"/>
      <c r="R1361" s="54"/>
      <c r="S1361" s="57"/>
      <c r="T1361" s="57"/>
      <c r="U1361" s="57"/>
      <c r="V1361" s="57"/>
      <c r="W1361" s="57"/>
      <c r="X1361" s="57"/>
      <c r="Y1361" s="57"/>
      <c r="Z1361" s="57"/>
      <c r="AA1361" s="57"/>
      <c r="AB1361" s="62"/>
      <c r="AC1361" s="57"/>
      <c r="AD1361" s="57"/>
      <c r="AE1361" s="57"/>
      <c r="AF1361" s="57"/>
      <c r="AG1361" s="57"/>
      <c r="AH1361" s="57"/>
      <c r="AI1361" s="6"/>
      <c r="AJ1361" s="6"/>
      <c r="AK1361" s="6"/>
      <c r="AL1361" s="6"/>
      <c r="AM1361" s="6"/>
      <c r="AN1361" s="6"/>
      <c r="AO1361" s="6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  <c r="IW1361" s="8"/>
      <c r="IX1361" s="8"/>
      <c r="IY1361" s="8"/>
      <c r="IZ1361" s="8"/>
      <c r="JA1361" s="8"/>
      <c r="JB1361" s="8"/>
      <c r="JC1361" s="8"/>
      <c r="JD1361" s="8"/>
      <c r="JE1361" s="8"/>
      <c r="JF1361" s="8"/>
      <c r="JG1361" s="8"/>
      <c r="JH1361" s="8"/>
      <c r="JI1361" s="8"/>
      <c r="JJ1361" s="8"/>
      <c r="JK1361" s="8"/>
      <c r="JL1361" s="8"/>
      <c r="JM1361" s="8"/>
      <c r="JN1361" s="8"/>
      <c r="JO1361" s="8"/>
      <c r="JP1361" s="8"/>
      <c r="JQ1361" s="8"/>
      <c r="JR1361" s="8"/>
      <c r="JS1361" s="8"/>
      <c r="JT1361" s="8"/>
      <c r="JU1361" s="8"/>
      <c r="JV1361" s="8"/>
      <c r="JW1361" s="8"/>
      <c r="JX1361" s="8"/>
      <c r="JY1361" s="8"/>
      <c r="JZ1361" s="8"/>
      <c r="KA1361" s="8"/>
      <c r="KB1361" s="8"/>
      <c r="KC1361" s="8"/>
      <c r="KD1361" s="8"/>
      <c r="KE1361" s="8"/>
      <c r="KF1361" s="8"/>
      <c r="KG1361" s="8"/>
      <c r="KH1361" s="8"/>
      <c r="KI1361" s="8"/>
      <c r="KJ1361" s="8"/>
      <c r="KK1361" s="8"/>
      <c r="KL1361" s="8"/>
      <c r="KM1361" s="8"/>
      <c r="KN1361" s="8"/>
      <c r="KO1361" s="8"/>
      <c r="KP1361" s="8"/>
      <c r="KQ1361" s="8"/>
      <c r="KR1361" s="8"/>
      <c r="KS1361" s="8"/>
      <c r="KT1361" s="8"/>
      <c r="KU1361" s="8"/>
      <c r="KV1361" s="8"/>
      <c r="KW1361" s="8"/>
      <c r="KX1361" s="8"/>
      <c r="KY1361" s="8"/>
      <c r="KZ1361" s="8"/>
      <c r="LA1361" s="8"/>
      <c r="LB1361" s="8"/>
      <c r="LC1361" s="8"/>
      <c r="LD1361" s="8"/>
      <c r="LE1361" s="8"/>
      <c r="LF1361" s="8"/>
      <c r="LG1361" s="8"/>
      <c r="LH1361" s="8"/>
      <c r="LI1361" s="8"/>
      <c r="LJ1361" s="8"/>
      <c r="LK1361" s="8"/>
      <c r="LL1361" s="8"/>
      <c r="LM1361" s="8"/>
      <c r="LN1361" s="8"/>
      <c r="LO1361" s="8"/>
      <c r="LP1361" s="8"/>
      <c r="LQ1361" s="8"/>
      <c r="LR1361" s="8"/>
      <c r="LS1361" s="8"/>
      <c r="LT1361" s="8"/>
      <c r="LU1361" s="8"/>
      <c r="LV1361" s="8"/>
      <c r="LW1361" s="8"/>
      <c r="LX1361" s="8"/>
      <c r="LY1361" s="8"/>
      <c r="LZ1361" s="8"/>
      <c r="MA1361" s="8"/>
      <c r="MB1361" s="8"/>
      <c r="MC1361" s="8"/>
      <c r="MD1361" s="8"/>
      <c r="ME1361" s="8"/>
      <c r="MF1361" s="8"/>
      <c r="MG1361" s="8"/>
      <c r="MH1361" s="8"/>
      <c r="MI1361" s="8"/>
      <c r="MJ1361" s="8"/>
      <c r="MK1361" s="8"/>
      <c r="ML1361" s="8"/>
      <c r="MM1361" s="8"/>
      <c r="MN1361" s="8"/>
      <c r="MO1361" s="8"/>
      <c r="MP1361" s="8"/>
      <c r="MQ1361" s="8"/>
      <c r="MR1361" s="8"/>
      <c r="MS1361" s="8"/>
      <c r="MT1361" s="8"/>
      <c r="MU1361" s="8"/>
      <c r="MV1361" s="8"/>
      <c r="MW1361" s="8"/>
      <c r="MX1361" s="8"/>
      <c r="MY1361" s="8"/>
      <c r="MZ1361" s="8"/>
      <c r="NA1361" s="8"/>
      <c r="NB1361" s="8"/>
      <c r="NC1361" s="8"/>
      <c r="ND1361" s="8"/>
      <c r="NE1361" s="8"/>
      <c r="NF1361" s="8"/>
      <c r="NG1361" s="8"/>
      <c r="NH1361" s="8"/>
      <c r="NI1361" s="8"/>
      <c r="NJ1361" s="8"/>
      <c r="NK1361" s="8"/>
      <c r="NL1361" s="8"/>
      <c r="NM1361" s="8"/>
      <c r="NN1361" s="8"/>
      <c r="NO1361" s="8"/>
      <c r="NP1361" s="8"/>
      <c r="NQ1361" s="8"/>
      <c r="NR1361" s="8"/>
      <c r="NS1361" s="8"/>
      <c r="NT1361" s="8"/>
      <c r="NU1361" s="8"/>
      <c r="NV1361" s="8"/>
      <c r="NW1361" s="8"/>
      <c r="NX1361" s="8"/>
      <c r="NY1361" s="8"/>
      <c r="NZ1361" s="8"/>
      <c r="OA1361" s="8"/>
      <c r="OB1361" s="8"/>
      <c r="OC1361" s="8"/>
      <c r="OD1361" s="8"/>
      <c r="OE1361" s="8"/>
      <c r="OF1361" s="8"/>
      <c r="OG1361" s="8"/>
      <c r="OH1361" s="8"/>
      <c r="OI1361" s="8"/>
      <c r="OJ1361" s="8"/>
      <c r="OK1361" s="8"/>
      <c r="OL1361" s="8"/>
      <c r="OM1361" s="8"/>
      <c r="ON1361" s="8"/>
      <c r="OO1361" s="8"/>
      <c r="OP1361" s="8"/>
      <c r="OQ1361" s="8"/>
      <c r="OR1361" s="8"/>
      <c r="OS1361" s="8"/>
      <c r="OT1361" s="8"/>
      <c r="OU1361" s="8"/>
      <c r="OV1361" s="8"/>
      <c r="OW1361" s="8"/>
      <c r="OX1361" s="8"/>
      <c r="OY1361" s="8"/>
      <c r="OZ1361" s="8"/>
      <c r="PA1361" s="8"/>
      <c r="PB1361" s="8"/>
      <c r="PC1361" s="8"/>
      <c r="PD1361" s="8"/>
      <c r="PE1361" s="8"/>
      <c r="PF1361" s="8"/>
      <c r="PG1361" s="8"/>
      <c r="PH1361" s="8"/>
      <c r="PI1361" s="8"/>
      <c r="PJ1361" s="8"/>
      <c r="PK1361" s="8"/>
      <c r="PL1361" s="8"/>
      <c r="PM1361" s="8"/>
      <c r="PN1361" s="8"/>
      <c r="PO1361" s="8"/>
      <c r="PP1361" s="8"/>
      <c r="PQ1361" s="8"/>
      <c r="PR1361" s="8"/>
      <c r="PS1361" s="8"/>
      <c r="PT1361" s="8"/>
      <c r="PU1361" s="8"/>
      <c r="PV1361" s="8"/>
      <c r="PW1361" s="8"/>
      <c r="PX1361" s="8"/>
      <c r="PY1361" s="8"/>
      <c r="PZ1361" s="8"/>
      <c r="QA1361" s="8"/>
      <c r="QB1361" s="8"/>
      <c r="QC1361" s="8"/>
      <c r="QD1361" s="8"/>
      <c r="QE1361" s="8"/>
      <c r="QF1361" s="8"/>
      <c r="QG1361" s="8"/>
      <c r="QH1361" s="8"/>
      <c r="QI1361" s="8"/>
      <c r="QJ1361" s="8"/>
      <c r="QK1361" s="8"/>
      <c r="QL1361" s="8"/>
      <c r="QM1361" s="8"/>
      <c r="QN1361" s="8"/>
      <c r="QO1361" s="8"/>
      <c r="QP1361" s="8"/>
      <c r="QQ1361" s="8"/>
      <c r="QR1361" s="8"/>
      <c r="QS1361" s="8"/>
      <c r="QT1361" s="8"/>
      <c r="QU1361" s="8"/>
      <c r="QV1361" s="8"/>
      <c r="QW1361" s="8"/>
      <c r="QX1361" s="8"/>
      <c r="QY1361" s="8"/>
      <c r="QZ1361" s="8"/>
      <c r="RA1361" s="8"/>
      <c r="RB1361" s="8"/>
      <c r="RC1361" s="8"/>
      <c r="RD1361" s="8"/>
      <c r="RE1361" s="8"/>
      <c r="RF1361" s="8"/>
      <c r="RG1361" s="8"/>
      <c r="RH1361" s="8"/>
      <c r="RI1361" s="8"/>
      <c r="RJ1361" s="8"/>
      <c r="RK1361" s="8"/>
      <c r="RL1361" s="8"/>
      <c r="RM1361" s="8"/>
      <c r="RN1361" s="8"/>
      <c r="RO1361" s="8"/>
      <c r="RP1361" s="8"/>
      <c r="RQ1361" s="8"/>
      <c r="RR1361" s="8"/>
      <c r="RS1361" s="8"/>
      <c r="RT1361" s="8"/>
      <c r="RU1361" s="8"/>
      <c r="RV1361" s="8"/>
      <c r="RW1361" s="8"/>
      <c r="RX1361" s="8"/>
      <c r="RY1361" s="8"/>
      <c r="RZ1361" s="8"/>
      <c r="SA1361" s="8"/>
      <c r="SB1361" s="8"/>
      <c r="SC1361" s="8"/>
      <c r="SD1361" s="8"/>
      <c r="SE1361" s="8"/>
      <c r="SF1361" s="8"/>
      <c r="SG1361" s="8"/>
      <c r="SH1361" s="8"/>
      <c r="SI1361" s="8"/>
      <c r="SJ1361" s="8"/>
      <c r="SK1361" s="8"/>
      <c r="SL1361" s="8"/>
      <c r="SM1361" s="8"/>
      <c r="SN1361" s="8"/>
      <c r="SO1361" s="8"/>
      <c r="SP1361" s="8"/>
      <c r="SQ1361" s="8"/>
      <c r="SR1361" s="8"/>
      <c r="SS1361" s="8"/>
      <c r="ST1361" s="8"/>
      <c r="SU1361" s="8"/>
      <c r="SV1361" s="8"/>
      <c r="SW1361" s="8"/>
      <c r="SX1361" s="8"/>
      <c r="SY1361" s="8"/>
      <c r="SZ1361" s="8"/>
      <c r="TA1361" s="8"/>
      <c r="TB1361" s="8"/>
      <c r="TC1361" s="8"/>
      <c r="TD1361" s="8"/>
      <c r="TE1361" s="8"/>
      <c r="TF1361" s="8"/>
      <c r="TG1361" s="8"/>
      <c r="TH1361" s="8"/>
      <c r="TI1361" s="8"/>
      <c r="TJ1361" s="8"/>
      <c r="TK1361" s="8"/>
      <c r="TL1361" s="8"/>
      <c r="TM1361" s="8"/>
      <c r="TN1361" s="8"/>
      <c r="TO1361" s="8"/>
      <c r="TP1361" s="8"/>
      <c r="TQ1361" s="8"/>
      <c r="TR1361" s="8"/>
      <c r="TS1361" s="8"/>
      <c r="TT1361" s="8"/>
      <c r="TU1361" s="8"/>
      <c r="TV1361" s="8"/>
      <c r="TW1361" s="8"/>
      <c r="TX1361" s="8"/>
      <c r="TY1361" s="8"/>
      <c r="TZ1361" s="8"/>
      <c r="UA1361" s="8"/>
      <c r="UB1361" s="8"/>
      <c r="UC1361" s="8"/>
      <c r="UD1361" s="8"/>
      <c r="UE1361" s="8"/>
      <c r="UF1361" s="8"/>
      <c r="UG1361" s="8"/>
      <c r="UH1361" s="8"/>
      <c r="UI1361" s="8"/>
      <c r="UJ1361" s="8"/>
      <c r="UK1361" s="8"/>
      <c r="UL1361" s="8"/>
      <c r="UM1361" s="8"/>
      <c r="UN1361" s="8"/>
      <c r="UO1361" s="8"/>
      <c r="UP1361" s="8"/>
      <c r="UQ1361" s="8"/>
      <c r="UR1361" s="8"/>
      <c r="US1361" s="8"/>
      <c r="UT1361" s="8"/>
      <c r="UU1361" s="8"/>
      <c r="UV1361" s="8"/>
      <c r="UW1361" s="8"/>
      <c r="UX1361" s="8"/>
      <c r="UY1361" s="8"/>
      <c r="UZ1361" s="8"/>
      <c r="VA1361" s="8"/>
      <c r="VB1361" s="8"/>
      <c r="VC1361" s="8"/>
      <c r="VD1361" s="8"/>
      <c r="VE1361" s="8"/>
      <c r="VF1361" s="8"/>
    </row>
    <row r="1362" spans="1:578" s="77" customFormat="1" ht="15">
      <c r="A1362" s="52"/>
      <c r="B1362" s="54"/>
      <c r="C1362" s="54"/>
      <c r="D1362" s="54"/>
      <c r="E1362" s="54"/>
      <c r="F1362" s="54"/>
      <c r="G1362" s="55"/>
      <c r="H1362" s="54"/>
      <c r="I1362" s="56"/>
      <c r="J1362" s="76"/>
      <c r="K1362" s="76"/>
      <c r="L1362" s="54"/>
      <c r="M1362" s="54"/>
      <c r="N1362" s="54"/>
      <c r="O1362" s="4"/>
      <c r="P1362" s="60"/>
      <c r="Q1362" s="54"/>
      <c r="R1362" s="54"/>
      <c r="S1362" s="57"/>
      <c r="T1362" s="57"/>
      <c r="U1362" s="57"/>
      <c r="V1362" s="57"/>
      <c r="W1362" s="57"/>
      <c r="X1362" s="57"/>
      <c r="Y1362" s="57"/>
      <c r="Z1362" s="57"/>
      <c r="AA1362" s="57"/>
      <c r="AB1362" s="62"/>
      <c r="AC1362" s="57"/>
      <c r="AD1362" s="57"/>
      <c r="AE1362" s="57"/>
      <c r="AF1362" s="57"/>
      <c r="AG1362" s="57"/>
      <c r="AH1362" s="57"/>
      <c r="AI1362" s="6"/>
      <c r="AJ1362" s="6"/>
      <c r="AK1362" s="6"/>
      <c r="AL1362" s="6"/>
      <c r="AM1362" s="6"/>
      <c r="AN1362" s="6"/>
      <c r="AO1362" s="6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  <c r="IW1362" s="8"/>
      <c r="IX1362" s="8"/>
      <c r="IY1362" s="8"/>
      <c r="IZ1362" s="8"/>
      <c r="JA1362" s="8"/>
      <c r="JB1362" s="8"/>
      <c r="JC1362" s="8"/>
      <c r="JD1362" s="8"/>
      <c r="JE1362" s="8"/>
      <c r="JF1362" s="8"/>
      <c r="JG1362" s="8"/>
      <c r="JH1362" s="8"/>
      <c r="JI1362" s="8"/>
      <c r="JJ1362" s="8"/>
      <c r="JK1362" s="8"/>
      <c r="JL1362" s="8"/>
      <c r="JM1362" s="8"/>
      <c r="JN1362" s="8"/>
      <c r="JO1362" s="8"/>
      <c r="JP1362" s="8"/>
      <c r="JQ1362" s="8"/>
      <c r="JR1362" s="8"/>
      <c r="JS1362" s="8"/>
      <c r="JT1362" s="8"/>
      <c r="JU1362" s="8"/>
      <c r="JV1362" s="8"/>
      <c r="JW1362" s="8"/>
      <c r="JX1362" s="8"/>
      <c r="JY1362" s="8"/>
      <c r="JZ1362" s="8"/>
      <c r="KA1362" s="8"/>
      <c r="KB1362" s="8"/>
      <c r="KC1362" s="8"/>
      <c r="KD1362" s="8"/>
      <c r="KE1362" s="8"/>
      <c r="KF1362" s="8"/>
      <c r="KG1362" s="8"/>
      <c r="KH1362" s="8"/>
      <c r="KI1362" s="8"/>
      <c r="KJ1362" s="8"/>
      <c r="KK1362" s="8"/>
      <c r="KL1362" s="8"/>
      <c r="KM1362" s="8"/>
      <c r="KN1362" s="8"/>
      <c r="KO1362" s="8"/>
      <c r="KP1362" s="8"/>
      <c r="KQ1362" s="8"/>
      <c r="KR1362" s="8"/>
      <c r="KS1362" s="8"/>
      <c r="KT1362" s="8"/>
      <c r="KU1362" s="8"/>
      <c r="KV1362" s="8"/>
      <c r="KW1362" s="8"/>
      <c r="KX1362" s="8"/>
      <c r="KY1362" s="8"/>
      <c r="KZ1362" s="8"/>
      <c r="LA1362" s="8"/>
      <c r="LB1362" s="8"/>
      <c r="LC1362" s="8"/>
      <c r="LD1362" s="8"/>
      <c r="LE1362" s="8"/>
      <c r="LF1362" s="8"/>
      <c r="LG1362" s="8"/>
      <c r="LH1362" s="8"/>
      <c r="LI1362" s="8"/>
      <c r="LJ1362" s="8"/>
      <c r="LK1362" s="8"/>
      <c r="LL1362" s="8"/>
      <c r="LM1362" s="8"/>
      <c r="LN1362" s="8"/>
      <c r="LO1362" s="8"/>
      <c r="LP1362" s="8"/>
      <c r="LQ1362" s="8"/>
      <c r="LR1362" s="8"/>
      <c r="LS1362" s="8"/>
      <c r="LT1362" s="8"/>
      <c r="LU1362" s="8"/>
      <c r="LV1362" s="8"/>
      <c r="LW1362" s="8"/>
      <c r="LX1362" s="8"/>
      <c r="LY1362" s="8"/>
      <c r="LZ1362" s="8"/>
      <c r="MA1362" s="8"/>
      <c r="MB1362" s="8"/>
      <c r="MC1362" s="8"/>
      <c r="MD1362" s="8"/>
      <c r="ME1362" s="8"/>
      <c r="MF1362" s="8"/>
      <c r="MG1362" s="8"/>
      <c r="MH1362" s="8"/>
      <c r="MI1362" s="8"/>
      <c r="MJ1362" s="8"/>
      <c r="MK1362" s="8"/>
      <c r="ML1362" s="8"/>
      <c r="MM1362" s="8"/>
      <c r="MN1362" s="8"/>
      <c r="MO1362" s="8"/>
      <c r="MP1362" s="8"/>
      <c r="MQ1362" s="8"/>
      <c r="MR1362" s="8"/>
      <c r="MS1362" s="8"/>
      <c r="MT1362" s="8"/>
      <c r="MU1362" s="8"/>
      <c r="MV1362" s="8"/>
      <c r="MW1362" s="8"/>
      <c r="MX1362" s="8"/>
      <c r="MY1362" s="8"/>
      <c r="MZ1362" s="8"/>
      <c r="NA1362" s="8"/>
      <c r="NB1362" s="8"/>
      <c r="NC1362" s="8"/>
      <c r="ND1362" s="8"/>
      <c r="NE1362" s="8"/>
      <c r="NF1362" s="8"/>
      <c r="NG1362" s="8"/>
      <c r="NH1362" s="8"/>
      <c r="NI1362" s="8"/>
      <c r="NJ1362" s="8"/>
      <c r="NK1362" s="8"/>
      <c r="NL1362" s="8"/>
      <c r="NM1362" s="8"/>
      <c r="NN1362" s="8"/>
      <c r="NO1362" s="8"/>
      <c r="NP1362" s="8"/>
      <c r="NQ1362" s="8"/>
      <c r="NR1362" s="8"/>
      <c r="NS1362" s="8"/>
      <c r="NT1362" s="8"/>
      <c r="NU1362" s="8"/>
      <c r="NV1362" s="8"/>
      <c r="NW1362" s="8"/>
      <c r="NX1362" s="8"/>
      <c r="NY1362" s="8"/>
      <c r="NZ1362" s="8"/>
      <c r="OA1362" s="8"/>
      <c r="OB1362" s="8"/>
      <c r="OC1362" s="8"/>
      <c r="OD1362" s="8"/>
      <c r="OE1362" s="8"/>
      <c r="OF1362" s="8"/>
      <c r="OG1362" s="8"/>
      <c r="OH1362" s="8"/>
      <c r="OI1362" s="8"/>
      <c r="OJ1362" s="8"/>
      <c r="OK1362" s="8"/>
      <c r="OL1362" s="8"/>
      <c r="OM1362" s="8"/>
      <c r="ON1362" s="8"/>
      <c r="OO1362" s="8"/>
      <c r="OP1362" s="8"/>
      <c r="OQ1362" s="8"/>
      <c r="OR1362" s="8"/>
      <c r="OS1362" s="8"/>
      <c r="OT1362" s="8"/>
      <c r="OU1362" s="8"/>
      <c r="OV1362" s="8"/>
      <c r="OW1362" s="8"/>
      <c r="OX1362" s="8"/>
      <c r="OY1362" s="8"/>
      <c r="OZ1362" s="8"/>
      <c r="PA1362" s="8"/>
      <c r="PB1362" s="8"/>
      <c r="PC1362" s="8"/>
      <c r="PD1362" s="8"/>
      <c r="PE1362" s="8"/>
      <c r="PF1362" s="8"/>
      <c r="PG1362" s="8"/>
      <c r="PH1362" s="8"/>
      <c r="PI1362" s="8"/>
      <c r="PJ1362" s="8"/>
      <c r="PK1362" s="8"/>
      <c r="PL1362" s="8"/>
      <c r="PM1362" s="8"/>
      <c r="PN1362" s="8"/>
      <c r="PO1362" s="8"/>
      <c r="PP1362" s="8"/>
      <c r="PQ1362" s="8"/>
      <c r="PR1362" s="8"/>
      <c r="PS1362" s="8"/>
      <c r="PT1362" s="8"/>
      <c r="PU1362" s="8"/>
      <c r="PV1362" s="8"/>
      <c r="PW1362" s="8"/>
      <c r="PX1362" s="8"/>
      <c r="PY1362" s="8"/>
      <c r="PZ1362" s="8"/>
      <c r="QA1362" s="8"/>
      <c r="QB1362" s="8"/>
      <c r="QC1362" s="8"/>
      <c r="QD1362" s="8"/>
      <c r="QE1362" s="8"/>
      <c r="QF1362" s="8"/>
      <c r="QG1362" s="8"/>
      <c r="QH1362" s="8"/>
      <c r="QI1362" s="8"/>
      <c r="QJ1362" s="8"/>
      <c r="QK1362" s="8"/>
      <c r="QL1362" s="8"/>
      <c r="QM1362" s="8"/>
      <c r="QN1362" s="8"/>
      <c r="QO1362" s="8"/>
      <c r="QP1362" s="8"/>
      <c r="QQ1362" s="8"/>
      <c r="QR1362" s="8"/>
      <c r="QS1362" s="8"/>
      <c r="QT1362" s="8"/>
      <c r="QU1362" s="8"/>
      <c r="QV1362" s="8"/>
      <c r="QW1362" s="8"/>
      <c r="QX1362" s="8"/>
      <c r="QY1362" s="8"/>
      <c r="QZ1362" s="8"/>
      <c r="RA1362" s="8"/>
      <c r="RB1362" s="8"/>
      <c r="RC1362" s="8"/>
      <c r="RD1362" s="8"/>
      <c r="RE1362" s="8"/>
      <c r="RF1362" s="8"/>
      <c r="RG1362" s="8"/>
      <c r="RH1362" s="8"/>
      <c r="RI1362" s="8"/>
      <c r="RJ1362" s="8"/>
      <c r="RK1362" s="8"/>
      <c r="RL1362" s="8"/>
      <c r="RM1362" s="8"/>
      <c r="RN1362" s="8"/>
      <c r="RO1362" s="8"/>
      <c r="RP1362" s="8"/>
      <c r="RQ1362" s="8"/>
      <c r="RR1362" s="8"/>
      <c r="RS1362" s="8"/>
      <c r="RT1362" s="8"/>
      <c r="RU1362" s="8"/>
      <c r="RV1362" s="8"/>
      <c r="RW1362" s="8"/>
      <c r="RX1362" s="8"/>
      <c r="RY1362" s="8"/>
      <c r="RZ1362" s="8"/>
      <c r="SA1362" s="8"/>
      <c r="SB1362" s="8"/>
      <c r="SC1362" s="8"/>
      <c r="SD1362" s="8"/>
      <c r="SE1362" s="8"/>
      <c r="SF1362" s="8"/>
      <c r="SG1362" s="8"/>
      <c r="SH1362" s="8"/>
      <c r="SI1362" s="8"/>
      <c r="SJ1362" s="8"/>
      <c r="SK1362" s="8"/>
      <c r="SL1362" s="8"/>
      <c r="SM1362" s="8"/>
      <c r="SN1362" s="8"/>
      <c r="SO1362" s="8"/>
      <c r="SP1362" s="8"/>
      <c r="SQ1362" s="8"/>
      <c r="SR1362" s="8"/>
      <c r="SS1362" s="8"/>
      <c r="ST1362" s="8"/>
      <c r="SU1362" s="8"/>
      <c r="SV1362" s="8"/>
      <c r="SW1362" s="8"/>
      <c r="SX1362" s="8"/>
      <c r="SY1362" s="8"/>
      <c r="SZ1362" s="8"/>
      <c r="TA1362" s="8"/>
      <c r="TB1362" s="8"/>
      <c r="TC1362" s="8"/>
      <c r="TD1362" s="8"/>
      <c r="TE1362" s="8"/>
      <c r="TF1362" s="8"/>
      <c r="TG1362" s="8"/>
      <c r="TH1362" s="8"/>
      <c r="TI1362" s="8"/>
      <c r="TJ1362" s="8"/>
      <c r="TK1362" s="8"/>
      <c r="TL1362" s="8"/>
      <c r="TM1362" s="8"/>
      <c r="TN1362" s="8"/>
      <c r="TO1362" s="8"/>
      <c r="TP1362" s="8"/>
      <c r="TQ1362" s="8"/>
      <c r="TR1362" s="8"/>
      <c r="TS1362" s="8"/>
      <c r="TT1362" s="8"/>
      <c r="TU1362" s="8"/>
      <c r="TV1362" s="8"/>
      <c r="TW1362" s="8"/>
      <c r="TX1362" s="8"/>
      <c r="TY1362" s="8"/>
      <c r="TZ1362" s="8"/>
      <c r="UA1362" s="8"/>
      <c r="UB1362" s="8"/>
      <c r="UC1362" s="8"/>
      <c r="UD1362" s="8"/>
      <c r="UE1362" s="8"/>
      <c r="UF1362" s="8"/>
      <c r="UG1362" s="8"/>
      <c r="UH1362" s="8"/>
      <c r="UI1362" s="8"/>
      <c r="UJ1362" s="8"/>
      <c r="UK1362" s="8"/>
      <c r="UL1362" s="8"/>
      <c r="UM1362" s="8"/>
      <c r="UN1362" s="8"/>
      <c r="UO1362" s="8"/>
      <c r="UP1362" s="8"/>
      <c r="UQ1362" s="8"/>
      <c r="UR1362" s="8"/>
      <c r="US1362" s="8"/>
      <c r="UT1362" s="8"/>
      <c r="UU1362" s="8"/>
      <c r="UV1362" s="8"/>
      <c r="UW1362" s="8"/>
      <c r="UX1362" s="8"/>
      <c r="UY1362" s="8"/>
      <c r="UZ1362" s="8"/>
      <c r="VA1362" s="8"/>
      <c r="VB1362" s="8"/>
      <c r="VC1362" s="8"/>
      <c r="VD1362" s="8"/>
      <c r="VE1362" s="8"/>
      <c r="VF1362" s="8"/>
    </row>
    <row r="1363" spans="1:578" s="77" customFormat="1" ht="15">
      <c r="A1363" s="52"/>
      <c r="B1363" s="54"/>
      <c r="C1363" s="54"/>
      <c r="D1363" s="54"/>
      <c r="E1363" s="54"/>
      <c r="F1363" s="54"/>
      <c r="G1363" s="55"/>
      <c r="H1363" s="54"/>
      <c r="I1363" s="56"/>
      <c r="J1363" s="76"/>
      <c r="K1363" s="76"/>
      <c r="L1363" s="54"/>
      <c r="M1363" s="54"/>
      <c r="N1363" s="54"/>
      <c r="O1363" s="4"/>
      <c r="P1363" s="60"/>
      <c r="Q1363" s="54"/>
      <c r="R1363" s="54"/>
      <c r="S1363" s="57"/>
      <c r="T1363" s="57"/>
      <c r="U1363" s="57"/>
      <c r="V1363" s="57"/>
      <c r="W1363" s="57"/>
      <c r="X1363" s="57"/>
      <c r="Y1363" s="57"/>
      <c r="Z1363" s="57"/>
      <c r="AA1363" s="57"/>
      <c r="AB1363" s="62"/>
      <c r="AC1363" s="57"/>
      <c r="AD1363" s="57"/>
      <c r="AE1363" s="57"/>
      <c r="AF1363" s="57"/>
      <c r="AG1363" s="57"/>
      <c r="AH1363" s="57"/>
      <c r="AI1363" s="6"/>
      <c r="AJ1363" s="6"/>
      <c r="AK1363" s="6"/>
      <c r="AL1363" s="6"/>
      <c r="AM1363" s="6"/>
      <c r="AN1363" s="6"/>
      <c r="AO1363" s="6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  <c r="IW1363" s="8"/>
      <c r="IX1363" s="8"/>
      <c r="IY1363" s="8"/>
      <c r="IZ1363" s="8"/>
      <c r="JA1363" s="8"/>
      <c r="JB1363" s="8"/>
      <c r="JC1363" s="8"/>
      <c r="JD1363" s="8"/>
      <c r="JE1363" s="8"/>
      <c r="JF1363" s="8"/>
      <c r="JG1363" s="8"/>
      <c r="JH1363" s="8"/>
      <c r="JI1363" s="8"/>
      <c r="JJ1363" s="8"/>
      <c r="JK1363" s="8"/>
      <c r="JL1363" s="8"/>
      <c r="JM1363" s="8"/>
      <c r="JN1363" s="8"/>
      <c r="JO1363" s="8"/>
      <c r="JP1363" s="8"/>
      <c r="JQ1363" s="8"/>
      <c r="JR1363" s="8"/>
      <c r="JS1363" s="8"/>
      <c r="JT1363" s="8"/>
      <c r="JU1363" s="8"/>
      <c r="JV1363" s="8"/>
      <c r="JW1363" s="8"/>
      <c r="JX1363" s="8"/>
      <c r="JY1363" s="8"/>
      <c r="JZ1363" s="8"/>
      <c r="KA1363" s="8"/>
      <c r="KB1363" s="8"/>
      <c r="KC1363" s="8"/>
      <c r="KD1363" s="8"/>
      <c r="KE1363" s="8"/>
      <c r="KF1363" s="8"/>
      <c r="KG1363" s="8"/>
      <c r="KH1363" s="8"/>
      <c r="KI1363" s="8"/>
      <c r="KJ1363" s="8"/>
      <c r="KK1363" s="8"/>
      <c r="KL1363" s="8"/>
      <c r="KM1363" s="8"/>
      <c r="KN1363" s="8"/>
      <c r="KO1363" s="8"/>
      <c r="KP1363" s="8"/>
      <c r="KQ1363" s="8"/>
      <c r="KR1363" s="8"/>
      <c r="KS1363" s="8"/>
      <c r="KT1363" s="8"/>
      <c r="KU1363" s="8"/>
      <c r="KV1363" s="8"/>
      <c r="KW1363" s="8"/>
      <c r="KX1363" s="8"/>
      <c r="KY1363" s="8"/>
      <c r="KZ1363" s="8"/>
      <c r="LA1363" s="8"/>
      <c r="LB1363" s="8"/>
      <c r="LC1363" s="8"/>
      <c r="LD1363" s="8"/>
      <c r="LE1363" s="8"/>
      <c r="LF1363" s="8"/>
      <c r="LG1363" s="8"/>
      <c r="LH1363" s="8"/>
      <c r="LI1363" s="8"/>
      <c r="LJ1363" s="8"/>
      <c r="LK1363" s="8"/>
      <c r="LL1363" s="8"/>
      <c r="LM1363" s="8"/>
      <c r="LN1363" s="8"/>
      <c r="LO1363" s="8"/>
      <c r="LP1363" s="8"/>
      <c r="LQ1363" s="8"/>
      <c r="LR1363" s="8"/>
      <c r="LS1363" s="8"/>
      <c r="LT1363" s="8"/>
      <c r="LU1363" s="8"/>
      <c r="LV1363" s="8"/>
      <c r="LW1363" s="8"/>
      <c r="LX1363" s="8"/>
      <c r="LY1363" s="8"/>
      <c r="LZ1363" s="8"/>
      <c r="MA1363" s="8"/>
      <c r="MB1363" s="8"/>
      <c r="MC1363" s="8"/>
      <c r="MD1363" s="8"/>
      <c r="ME1363" s="8"/>
      <c r="MF1363" s="8"/>
      <c r="MG1363" s="8"/>
      <c r="MH1363" s="8"/>
      <c r="MI1363" s="8"/>
      <c r="MJ1363" s="8"/>
      <c r="MK1363" s="8"/>
      <c r="ML1363" s="8"/>
      <c r="MM1363" s="8"/>
      <c r="MN1363" s="8"/>
      <c r="MO1363" s="8"/>
      <c r="MP1363" s="8"/>
      <c r="MQ1363" s="8"/>
      <c r="MR1363" s="8"/>
      <c r="MS1363" s="8"/>
      <c r="MT1363" s="8"/>
      <c r="MU1363" s="8"/>
      <c r="MV1363" s="8"/>
      <c r="MW1363" s="8"/>
      <c r="MX1363" s="8"/>
      <c r="MY1363" s="8"/>
      <c r="MZ1363" s="8"/>
      <c r="NA1363" s="8"/>
      <c r="NB1363" s="8"/>
      <c r="NC1363" s="8"/>
      <c r="ND1363" s="8"/>
      <c r="NE1363" s="8"/>
      <c r="NF1363" s="8"/>
      <c r="NG1363" s="8"/>
      <c r="NH1363" s="8"/>
      <c r="NI1363" s="8"/>
      <c r="NJ1363" s="8"/>
      <c r="NK1363" s="8"/>
      <c r="NL1363" s="8"/>
      <c r="NM1363" s="8"/>
      <c r="NN1363" s="8"/>
      <c r="NO1363" s="8"/>
      <c r="NP1363" s="8"/>
      <c r="NQ1363" s="8"/>
      <c r="NR1363" s="8"/>
      <c r="NS1363" s="8"/>
      <c r="NT1363" s="8"/>
      <c r="NU1363" s="8"/>
      <c r="NV1363" s="8"/>
      <c r="NW1363" s="8"/>
      <c r="NX1363" s="8"/>
      <c r="NY1363" s="8"/>
      <c r="NZ1363" s="8"/>
      <c r="OA1363" s="8"/>
      <c r="OB1363" s="8"/>
      <c r="OC1363" s="8"/>
      <c r="OD1363" s="8"/>
      <c r="OE1363" s="8"/>
      <c r="OF1363" s="8"/>
      <c r="OG1363" s="8"/>
      <c r="OH1363" s="8"/>
      <c r="OI1363" s="8"/>
      <c r="OJ1363" s="8"/>
      <c r="OK1363" s="8"/>
      <c r="OL1363" s="8"/>
      <c r="OM1363" s="8"/>
      <c r="ON1363" s="8"/>
      <c r="OO1363" s="8"/>
      <c r="OP1363" s="8"/>
      <c r="OQ1363" s="8"/>
      <c r="OR1363" s="8"/>
      <c r="OS1363" s="8"/>
      <c r="OT1363" s="8"/>
      <c r="OU1363" s="8"/>
      <c r="OV1363" s="8"/>
      <c r="OW1363" s="8"/>
      <c r="OX1363" s="8"/>
      <c r="OY1363" s="8"/>
      <c r="OZ1363" s="8"/>
      <c r="PA1363" s="8"/>
      <c r="PB1363" s="8"/>
      <c r="PC1363" s="8"/>
      <c r="PD1363" s="8"/>
      <c r="PE1363" s="8"/>
      <c r="PF1363" s="8"/>
      <c r="PG1363" s="8"/>
      <c r="PH1363" s="8"/>
      <c r="PI1363" s="8"/>
      <c r="PJ1363" s="8"/>
      <c r="PK1363" s="8"/>
      <c r="PL1363" s="8"/>
      <c r="PM1363" s="8"/>
      <c r="PN1363" s="8"/>
      <c r="PO1363" s="8"/>
      <c r="PP1363" s="8"/>
      <c r="PQ1363" s="8"/>
      <c r="PR1363" s="8"/>
      <c r="PS1363" s="8"/>
      <c r="PT1363" s="8"/>
      <c r="PU1363" s="8"/>
      <c r="PV1363" s="8"/>
      <c r="PW1363" s="8"/>
      <c r="PX1363" s="8"/>
      <c r="PY1363" s="8"/>
      <c r="PZ1363" s="8"/>
      <c r="QA1363" s="8"/>
      <c r="QB1363" s="8"/>
      <c r="QC1363" s="8"/>
      <c r="QD1363" s="8"/>
      <c r="QE1363" s="8"/>
      <c r="QF1363" s="8"/>
      <c r="QG1363" s="8"/>
      <c r="QH1363" s="8"/>
      <c r="QI1363" s="8"/>
      <c r="QJ1363" s="8"/>
      <c r="QK1363" s="8"/>
      <c r="QL1363" s="8"/>
      <c r="QM1363" s="8"/>
      <c r="QN1363" s="8"/>
      <c r="QO1363" s="8"/>
      <c r="QP1363" s="8"/>
      <c r="QQ1363" s="8"/>
      <c r="QR1363" s="8"/>
      <c r="QS1363" s="8"/>
      <c r="QT1363" s="8"/>
      <c r="QU1363" s="8"/>
      <c r="QV1363" s="8"/>
      <c r="QW1363" s="8"/>
      <c r="QX1363" s="8"/>
      <c r="QY1363" s="8"/>
      <c r="QZ1363" s="8"/>
      <c r="RA1363" s="8"/>
      <c r="RB1363" s="8"/>
      <c r="RC1363" s="8"/>
      <c r="RD1363" s="8"/>
      <c r="RE1363" s="8"/>
      <c r="RF1363" s="8"/>
      <c r="RG1363" s="8"/>
      <c r="RH1363" s="8"/>
      <c r="RI1363" s="8"/>
      <c r="RJ1363" s="8"/>
      <c r="RK1363" s="8"/>
      <c r="RL1363" s="8"/>
      <c r="RM1363" s="8"/>
      <c r="RN1363" s="8"/>
      <c r="RO1363" s="8"/>
      <c r="RP1363" s="8"/>
      <c r="RQ1363" s="8"/>
      <c r="RR1363" s="8"/>
      <c r="RS1363" s="8"/>
      <c r="RT1363" s="8"/>
      <c r="RU1363" s="8"/>
      <c r="RV1363" s="8"/>
      <c r="RW1363" s="8"/>
      <c r="RX1363" s="8"/>
      <c r="RY1363" s="8"/>
      <c r="RZ1363" s="8"/>
      <c r="SA1363" s="8"/>
      <c r="SB1363" s="8"/>
      <c r="SC1363" s="8"/>
      <c r="SD1363" s="8"/>
      <c r="SE1363" s="8"/>
      <c r="SF1363" s="8"/>
      <c r="SG1363" s="8"/>
      <c r="SH1363" s="8"/>
      <c r="SI1363" s="8"/>
      <c r="SJ1363" s="8"/>
      <c r="SK1363" s="8"/>
      <c r="SL1363" s="8"/>
      <c r="SM1363" s="8"/>
      <c r="SN1363" s="8"/>
      <c r="SO1363" s="8"/>
      <c r="SP1363" s="8"/>
      <c r="SQ1363" s="8"/>
      <c r="SR1363" s="8"/>
      <c r="SS1363" s="8"/>
      <c r="ST1363" s="8"/>
      <c r="SU1363" s="8"/>
      <c r="SV1363" s="8"/>
      <c r="SW1363" s="8"/>
      <c r="SX1363" s="8"/>
      <c r="SY1363" s="8"/>
      <c r="SZ1363" s="8"/>
      <c r="TA1363" s="8"/>
      <c r="TB1363" s="8"/>
      <c r="TC1363" s="8"/>
      <c r="TD1363" s="8"/>
      <c r="TE1363" s="8"/>
      <c r="TF1363" s="8"/>
      <c r="TG1363" s="8"/>
      <c r="TH1363" s="8"/>
      <c r="TI1363" s="8"/>
      <c r="TJ1363" s="8"/>
      <c r="TK1363" s="8"/>
      <c r="TL1363" s="8"/>
      <c r="TM1363" s="8"/>
      <c r="TN1363" s="8"/>
      <c r="TO1363" s="8"/>
      <c r="TP1363" s="8"/>
      <c r="TQ1363" s="8"/>
      <c r="TR1363" s="8"/>
      <c r="TS1363" s="8"/>
      <c r="TT1363" s="8"/>
      <c r="TU1363" s="8"/>
      <c r="TV1363" s="8"/>
      <c r="TW1363" s="8"/>
      <c r="TX1363" s="8"/>
      <c r="TY1363" s="8"/>
      <c r="TZ1363" s="8"/>
      <c r="UA1363" s="8"/>
      <c r="UB1363" s="8"/>
      <c r="UC1363" s="8"/>
      <c r="UD1363" s="8"/>
      <c r="UE1363" s="8"/>
      <c r="UF1363" s="8"/>
      <c r="UG1363" s="8"/>
      <c r="UH1363" s="8"/>
      <c r="UI1363" s="8"/>
      <c r="UJ1363" s="8"/>
      <c r="UK1363" s="8"/>
      <c r="UL1363" s="8"/>
      <c r="UM1363" s="8"/>
      <c r="UN1363" s="8"/>
      <c r="UO1363" s="8"/>
      <c r="UP1363" s="8"/>
      <c r="UQ1363" s="8"/>
      <c r="UR1363" s="8"/>
      <c r="US1363" s="8"/>
      <c r="UT1363" s="8"/>
      <c r="UU1363" s="8"/>
      <c r="UV1363" s="8"/>
      <c r="UW1363" s="8"/>
      <c r="UX1363" s="8"/>
      <c r="UY1363" s="8"/>
      <c r="UZ1363" s="8"/>
      <c r="VA1363" s="8"/>
      <c r="VB1363" s="8"/>
      <c r="VC1363" s="8"/>
      <c r="VD1363" s="8"/>
      <c r="VE1363" s="8"/>
      <c r="VF1363" s="8"/>
    </row>
    <row r="1364" spans="1:578" s="77" customFormat="1" ht="15">
      <c r="A1364" s="52"/>
      <c r="B1364" s="54"/>
      <c r="C1364" s="54"/>
      <c r="D1364" s="54"/>
      <c r="E1364" s="54"/>
      <c r="F1364" s="54"/>
      <c r="G1364" s="55"/>
      <c r="H1364" s="54"/>
      <c r="I1364" s="56"/>
      <c r="J1364" s="76"/>
      <c r="K1364" s="76"/>
      <c r="L1364" s="54"/>
      <c r="M1364" s="54"/>
      <c r="N1364" s="54"/>
      <c r="O1364" s="4"/>
      <c r="P1364" s="60"/>
      <c r="Q1364" s="54"/>
      <c r="R1364" s="54"/>
      <c r="S1364" s="57"/>
      <c r="T1364" s="57"/>
      <c r="U1364" s="57"/>
      <c r="V1364" s="57"/>
      <c r="W1364" s="57"/>
      <c r="X1364" s="57"/>
      <c r="Y1364" s="57"/>
      <c r="Z1364" s="57"/>
      <c r="AA1364" s="57"/>
      <c r="AB1364" s="62"/>
      <c r="AC1364" s="57"/>
      <c r="AD1364" s="57"/>
      <c r="AE1364" s="57"/>
      <c r="AF1364" s="57"/>
      <c r="AG1364" s="57"/>
      <c r="AH1364" s="57"/>
      <c r="AI1364" s="6"/>
      <c r="AJ1364" s="6"/>
      <c r="AK1364" s="6"/>
      <c r="AL1364" s="6"/>
      <c r="AM1364" s="6"/>
      <c r="AN1364" s="6"/>
      <c r="AO1364" s="6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  <c r="IW1364" s="8"/>
      <c r="IX1364" s="8"/>
      <c r="IY1364" s="8"/>
      <c r="IZ1364" s="8"/>
      <c r="JA1364" s="8"/>
      <c r="JB1364" s="8"/>
      <c r="JC1364" s="8"/>
      <c r="JD1364" s="8"/>
      <c r="JE1364" s="8"/>
      <c r="JF1364" s="8"/>
      <c r="JG1364" s="8"/>
      <c r="JH1364" s="8"/>
      <c r="JI1364" s="8"/>
      <c r="JJ1364" s="8"/>
      <c r="JK1364" s="8"/>
      <c r="JL1364" s="8"/>
      <c r="JM1364" s="8"/>
      <c r="JN1364" s="8"/>
      <c r="JO1364" s="8"/>
      <c r="JP1364" s="8"/>
      <c r="JQ1364" s="8"/>
      <c r="JR1364" s="8"/>
      <c r="JS1364" s="8"/>
      <c r="JT1364" s="8"/>
      <c r="JU1364" s="8"/>
      <c r="JV1364" s="8"/>
      <c r="JW1364" s="8"/>
      <c r="JX1364" s="8"/>
      <c r="JY1364" s="8"/>
      <c r="JZ1364" s="8"/>
      <c r="KA1364" s="8"/>
      <c r="KB1364" s="8"/>
      <c r="KC1364" s="8"/>
      <c r="KD1364" s="8"/>
      <c r="KE1364" s="8"/>
      <c r="KF1364" s="8"/>
      <c r="KG1364" s="8"/>
      <c r="KH1364" s="8"/>
      <c r="KI1364" s="8"/>
      <c r="KJ1364" s="8"/>
      <c r="KK1364" s="8"/>
      <c r="KL1364" s="8"/>
      <c r="KM1364" s="8"/>
      <c r="KN1364" s="8"/>
      <c r="KO1364" s="8"/>
      <c r="KP1364" s="8"/>
      <c r="KQ1364" s="8"/>
      <c r="KR1364" s="8"/>
      <c r="KS1364" s="8"/>
      <c r="KT1364" s="8"/>
      <c r="KU1364" s="8"/>
      <c r="KV1364" s="8"/>
      <c r="KW1364" s="8"/>
      <c r="KX1364" s="8"/>
      <c r="KY1364" s="8"/>
      <c r="KZ1364" s="8"/>
      <c r="LA1364" s="8"/>
      <c r="LB1364" s="8"/>
      <c r="LC1364" s="8"/>
      <c r="LD1364" s="8"/>
      <c r="LE1364" s="8"/>
      <c r="LF1364" s="8"/>
      <c r="LG1364" s="8"/>
      <c r="LH1364" s="8"/>
      <c r="LI1364" s="8"/>
      <c r="LJ1364" s="8"/>
      <c r="LK1364" s="8"/>
      <c r="LL1364" s="8"/>
      <c r="LM1364" s="8"/>
      <c r="LN1364" s="8"/>
      <c r="LO1364" s="8"/>
      <c r="LP1364" s="8"/>
      <c r="LQ1364" s="8"/>
      <c r="LR1364" s="8"/>
      <c r="LS1364" s="8"/>
      <c r="LT1364" s="8"/>
      <c r="LU1364" s="8"/>
      <c r="LV1364" s="8"/>
      <c r="LW1364" s="8"/>
      <c r="LX1364" s="8"/>
      <c r="LY1364" s="8"/>
      <c r="LZ1364" s="8"/>
      <c r="MA1364" s="8"/>
      <c r="MB1364" s="8"/>
      <c r="MC1364" s="8"/>
      <c r="MD1364" s="8"/>
      <c r="ME1364" s="8"/>
      <c r="MF1364" s="8"/>
      <c r="MG1364" s="8"/>
      <c r="MH1364" s="8"/>
      <c r="MI1364" s="8"/>
      <c r="MJ1364" s="8"/>
      <c r="MK1364" s="8"/>
      <c r="ML1364" s="8"/>
      <c r="MM1364" s="8"/>
      <c r="MN1364" s="8"/>
      <c r="MO1364" s="8"/>
      <c r="MP1364" s="8"/>
      <c r="MQ1364" s="8"/>
      <c r="MR1364" s="8"/>
      <c r="MS1364" s="8"/>
      <c r="MT1364" s="8"/>
      <c r="MU1364" s="8"/>
      <c r="MV1364" s="8"/>
      <c r="MW1364" s="8"/>
      <c r="MX1364" s="8"/>
      <c r="MY1364" s="8"/>
      <c r="MZ1364" s="8"/>
      <c r="NA1364" s="8"/>
      <c r="NB1364" s="8"/>
      <c r="NC1364" s="8"/>
      <c r="ND1364" s="8"/>
      <c r="NE1364" s="8"/>
      <c r="NF1364" s="8"/>
      <c r="NG1364" s="8"/>
      <c r="NH1364" s="8"/>
      <c r="NI1364" s="8"/>
      <c r="NJ1364" s="8"/>
      <c r="NK1364" s="8"/>
      <c r="NL1364" s="8"/>
      <c r="NM1364" s="8"/>
      <c r="NN1364" s="8"/>
      <c r="NO1364" s="8"/>
      <c r="NP1364" s="8"/>
      <c r="NQ1364" s="8"/>
      <c r="NR1364" s="8"/>
      <c r="NS1364" s="8"/>
      <c r="NT1364" s="8"/>
      <c r="NU1364" s="8"/>
      <c r="NV1364" s="8"/>
      <c r="NW1364" s="8"/>
      <c r="NX1364" s="8"/>
      <c r="NY1364" s="8"/>
      <c r="NZ1364" s="8"/>
      <c r="OA1364" s="8"/>
      <c r="OB1364" s="8"/>
      <c r="OC1364" s="8"/>
      <c r="OD1364" s="8"/>
      <c r="OE1364" s="8"/>
      <c r="OF1364" s="8"/>
      <c r="OG1364" s="8"/>
      <c r="OH1364" s="8"/>
      <c r="OI1364" s="8"/>
      <c r="OJ1364" s="8"/>
      <c r="OK1364" s="8"/>
      <c r="OL1364" s="8"/>
      <c r="OM1364" s="8"/>
      <c r="ON1364" s="8"/>
      <c r="OO1364" s="8"/>
      <c r="OP1364" s="8"/>
      <c r="OQ1364" s="8"/>
      <c r="OR1364" s="8"/>
      <c r="OS1364" s="8"/>
      <c r="OT1364" s="8"/>
      <c r="OU1364" s="8"/>
      <c r="OV1364" s="8"/>
      <c r="OW1364" s="8"/>
      <c r="OX1364" s="8"/>
      <c r="OY1364" s="8"/>
      <c r="OZ1364" s="8"/>
      <c r="PA1364" s="8"/>
      <c r="PB1364" s="8"/>
      <c r="PC1364" s="8"/>
      <c r="PD1364" s="8"/>
      <c r="PE1364" s="8"/>
      <c r="PF1364" s="8"/>
      <c r="PG1364" s="8"/>
      <c r="PH1364" s="8"/>
      <c r="PI1364" s="8"/>
      <c r="PJ1364" s="8"/>
      <c r="PK1364" s="8"/>
      <c r="PL1364" s="8"/>
      <c r="PM1364" s="8"/>
      <c r="PN1364" s="8"/>
      <c r="PO1364" s="8"/>
      <c r="PP1364" s="8"/>
      <c r="PQ1364" s="8"/>
      <c r="PR1364" s="8"/>
      <c r="PS1364" s="8"/>
      <c r="PT1364" s="8"/>
      <c r="PU1364" s="8"/>
      <c r="PV1364" s="8"/>
      <c r="PW1364" s="8"/>
      <c r="PX1364" s="8"/>
      <c r="PY1364" s="8"/>
      <c r="PZ1364" s="8"/>
      <c r="QA1364" s="8"/>
      <c r="QB1364" s="8"/>
      <c r="QC1364" s="8"/>
      <c r="QD1364" s="8"/>
      <c r="QE1364" s="8"/>
      <c r="QF1364" s="8"/>
      <c r="QG1364" s="8"/>
      <c r="QH1364" s="8"/>
      <c r="QI1364" s="8"/>
      <c r="QJ1364" s="8"/>
      <c r="QK1364" s="8"/>
      <c r="QL1364" s="8"/>
      <c r="QM1364" s="8"/>
      <c r="QN1364" s="8"/>
      <c r="QO1364" s="8"/>
      <c r="QP1364" s="8"/>
      <c r="QQ1364" s="8"/>
      <c r="QR1364" s="8"/>
      <c r="QS1364" s="8"/>
      <c r="QT1364" s="8"/>
      <c r="QU1364" s="8"/>
      <c r="QV1364" s="8"/>
      <c r="QW1364" s="8"/>
      <c r="QX1364" s="8"/>
      <c r="QY1364" s="8"/>
      <c r="QZ1364" s="8"/>
      <c r="RA1364" s="8"/>
      <c r="RB1364" s="8"/>
      <c r="RC1364" s="8"/>
      <c r="RD1364" s="8"/>
      <c r="RE1364" s="8"/>
      <c r="RF1364" s="8"/>
      <c r="RG1364" s="8"/>
      <c r="RH1364" s="8"/>
      <c r="RI1364" s="8"/>
      <c r="RJ1364" s="8"/>
      <c r="RK1364" s="8"/>
      <c r="RL1364" s="8"/>
      <c r="RM1364" s="8"/>
      <c r="RN1364" s="8"/>
      <c r="RO1364" s="8"/>
      <c r="RP1364" s="8"/>
      <c r="RQ1364" s="8"/>
      <c r="RR1364" s="8"/>
      <c r="RS1364" s="8"/>
      <c r="RT1364" s="8"/>
      <c r="RU1364" s="8"/>
      <c r="RV1364" s="8"/>
      <c r="RW1364" s="8"/>
      <c r="RX1364" s="8"/>
      <c r="RY1364" s="8"/>
      <c r="RZ1364" s="8"/>
      <c r="SA1364" s="8"/>
      <c r="SB1364" s="8"/>
      <c r="SC1364" s="8"/>
      <c r="SD1364" s="8"/>
      <c r="SE1364" s="8"/>
      <c r="SF1364" s="8"/>
      <c r="SG1364" s="8"/>
      <c r="SH1364" s="8"/>
      <c r="SI1364" s="8"/>
      <c r="SJ1364" s="8"/>
      <c r="SK1364" s="8"/>
      <c r="SL1364" s="8"/>
      <c r="SM1364" s="8"/>
      <c r="SN1364" s="8"/>
      <c r="SO1364" s="8"/>
      <c r="SP1364" s="8"/>
      <c r="SQ1364" s="8"/>
      <c r="SR1364" s="8"/>
      <c r="SS1364" s="8"/>
      <c r="ST1364" s="8"/>
      <c r="SU1364" s="8"/>
      <c r="SV1364" s="8"/>
      <c r="SW1364" s="8"/>
      <c r="SX1364" s="8"/>
      <c r="SY1364" s="8"/>
      <c r="SZ1364" s="8"/>
      <c r="TA1364" s="8"/>
      <c r="TB1364" s="8"/>
      <c r="TC1364" s="8"/>
      <c r="TD1364" s="8"/>
      <c r="TE1364" s="8"/>
      <c r="TF1364" s="8"/>
      <c r="TG1364" s="8"/>
      <c r="TH1364" s="8"/>
      <c r="TI1364" s="8"/>
      <c r="TJ1364" s="8"/>
      <c r="TK1364" s="8"/>
      <c r="TL1364" s="8"/>
      <c r="TM1364" s="8"/>
      <c r="TN1364" s="8"/>
      <c r="TO1364" s="8"/>
      <c r="TP1364" s="8"/>
      <c r="TQ1364" s="8"/>
      <c r="TR1364" s="8"/>
      <c r="TS1364" s="8"/>
      <c r="TT1364" s="8"/>
      <c r="TU1364" s="8"/>
      <c r="TV1364" s="8"/>
      <c r="TW1364" s="8"/>
      <c r="TX1364" s="8"/>
      <c r="TY1364" s="8"/>
      <c r="TZ1364" s="8"/>
      <c r="UA1364" s="8"/>
      <c r="UB1364" s="8"/>
      <c r="UC1364" s="8"/>
      <c r="UD1364" s="8"/>
      <c r="UE1364" s="8"/>
      <c r="UF1364" s="8"/>
      <c r="UG1364" s="8"/>
      <c r="UH1364" s="8"/>
      <c r="UI1364" s="8"/>
      <c r="UJ1364" s="8"/>
      <c r="UK1364" s="8"/>
      <c r="UL1364" s="8"/>
      <c r="UM1364" s="8"/>
      <c r="UN1364" s="8"/>
      <c r="UO1364" s="8"/>
      <c r="UP1364" s="8"/>
      <c r="UQ1364" s="8"/>
      <c r="UR1364" s="8"/>
      <c r="US1364" s="8"/>
      <c r="UT1364" s="8"/>
      <c r="UU1364" s="8"/>
      <c r="UV1364" s="8"/>
      <c r="UW1364" s="8"/>
      <c r="UX1364" s="8"/>
      <c r="UY1364" s="8"/>
      <c r="UZ1364" s="8"/>
      <c r="VA1364" s="8"/>
      <c r="VB1364" s="8"/>
      <c r="VC1364" s="8"/>
      <c r="VD1364" s="8"/>
      <c r="VE1364" s="8"/>
      <c r="VF1364" s="8"/>
    </row>
    <row r="1365" spans="1:578" s="77" customFormat="1" ht="15">
      <c r="A1365" s="52"/>
      <c r="B1365" s="54"/>
      <c r="C1365" s="54"/>
      <c r="D1365" s="54"/>
      <c r="E1365" s="54"/>
      <c r="F1365" s="54"/>
      <c r="G1365" s="55"/>
      <c r="H1365" s="54"/>
      <c r="I1365" s="56"/>
      <c r="J1365" s="76"/>
      <c r="K1365" s="76"/>
      <c r="L1365" s="54"/>
      <c r="M1365" s="54"/>
      <c r="N1365" s="54"/>
      <c r="O1365" s="4"/>
      <c r="P1365" s="60"/>
      <c r="Q1365" s="54"/>
      <c r="R1365" s="54"/>
      <c r="S1365" s="57"/>
      <c r="T1365" s="57"/>
      <c r="U1365" s="57"/>
      <c r="V1365" s="57"/>
      <c r="W1365" s="57"/>
      <c r="X1365" s="57"/>
      <c r="Y1365" s="57"/>
      <c r="Z1365" s="57"/>
      <c r="AA1365" s="57"/>
      <c r="AB1365" s="62"/>
      <c r="AC1365" s="57"/>
      <c r="AD1365" s="57"/>
      <c r="AE1365" s="57"/>
      <c r="AF1365" s="57"/>
      <c r="AG1365" s="57"/>
      <c r="AH1365" s="57"/>
      <c r="AI1365" s="6"/>
      <c r="AJ1365" s="6"/>
      <c r="AK1365" s="6"/>
      <c r="AL1365" s="6"/>
      <c r="AM1365" s="6"/>
      <c r="AN1365" s="6"/>
      <c r="AO1365" s="6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  <c r="IW1365" s="8"/>
      <c r="IX1365" s="8"/>
      <c r="IY1365" s="8"/>
      <c r="IZ1365" s="8"/>
      <c r="JA1365" s="8"/>
      <c r="JB1365" s="8"/>
      <c r="JC1365" s="8"/>
      <c r="JD1365" s="8"/>
      <c r="JE1365" s="8"/>
      <c r="JF1365" s="8"/>
      <c r="JG1365" s="8"/>
      <c r="JH1365" s="8"/>
      <c r="JI1365" s="8"/>
      <c r="JJ1365" s="8"/>
      <c r="JK1365" s="8"/>
      <c r="JL1365" s="8"/>
      <c r="JM1365" s="8"/>
      <c r="JN1365" s="8"/>
      <c r="JO1365" s="8"/>
      <c r="JP1365" s="8"/>
      <c r="JQ1365" s="8"/>
      <c r="JR1365" s="8"/>
      <c r="JS1365" s="8"/>
      <c r="JT1365" s="8"/>
      <c r="JU1365" s="8"/>
      <c r="JV1365" s="8"/>
      <c r="JW1365" s="8"/>
      <c r="JX1365" s="8"/>
      <c r="JY1365" s="8"/>
      <c r="JZ1365" s="8"/>
      <c r="KA1365" s="8"/>
      <c r="KB1365" s="8"/>
      <c r="KC1365" s="8"/>
      <c r="KD1365" s="8"/>
      <c r="KE1365" s="8"/>
      <c r="KF1365" s="8"/>
      <c r="KG1365" s="8"/>
      <c r="KH1365" s="8"/>
      <c r="KI1365" s="8"/>
      <c r="KJ1365" s="8"/>
      <c r="KK1365" s="8"/>
      <c r="KL1365" s="8"/>
      <c r="KM1365" s="8"/>
      <c r="KN1365" s="8"/>
      <c r="KO1365" s="8"/>
      <c r="KP1365" s="8"/>
      <c r="KQ1365" s="8"/>
      <c r="KR1365" s="8"/>
      <c r="KS1365" s="8"/>
      <c r="KT1365" s="8"/>
      <c r="KU1365" s="8"/>
      <c r="KV1365" s="8"/>
      <c r="KW1365" s="8"/>
      <c r="KX1365" s="8"/>
      <c r="KY1365" s="8"/>
      <c r="KZ1365" s="8"/>
      <c r="LA1365" s="8"/>
      <c r="LB1365" s="8"/>
      <c r="LC1365" s="8"/>
      <c r="LD1365" s="8"/>
      <c r="LE1365" s="8"/>
      <c r="LF1365" s="8"/>
      <c r="LG1365" s="8"/>
      <c r="LH1365" s="8"/>
      <c r="LI1365" s="8"/>
      <c r="LJ1365" s="8"/>
      <c r="LK1365" s="8"/>
      <c r="LL1365" s="8"/>
      <c r="LM1365" s="8"/>
      <c r="LN1365" s="8"/>
      <c r="LO1365" s="8"/>
      <c r="LP1365" s="8"/>
      <c r="LQ1365" s="8"/>
      <c r="LR1365" s="8"/>
      <c r="LS1365" s="8"/>
      <c r="LT1365" s="8"/>
      <c r="LU1365" s="8"/>
      <c r="LV1365" s="8"/>
      <c r="LW1365" s="8"/>
      <c r="LX1365" s="8"/>
      <c r="LY1365" s="8"/>
      <c r="LZ1365" s="8"/>
      <c r="MA1365" s="8"/>
      <c r="MB1365" s="8"/>
      <c r="MC1365" s="8"/>
      <c r="MD1365" s="8"/>
      <c r="ME1365" s="8"/>
      <c r="MF1365" s="8"/>
      <c r="MG1365" s="8"/>
      <c r="MH1365" s="8"/>
      <c r="MI1365" s="8"/>
      <c r="MJ1365" s="8"/>
      <c r="MK1365" s="8"/>
      <c r="ML1365" s="8"/>
      <c r="MM1365" s="8"/>
      <c r="MN1365" s="8"/>
      <c r="MO1365" s="8"/>
      <c r="MP1365" s="8"/>
      <c r="MQ1365" s="8"/>
      <c r="MR1365" s="8"/>
      <c r="MS1365" s="8"/>
      <c r="MT1365" s="8"/>
      <c r="MU1365" s="8"/>
      <c r="MV1365" s="8"/>
      <c r="MW1365" s="8"/>
      <c r="MX1365" s="8"/>
      <c r="MY1365" s="8"/>
      <c r="MZ1365" s="8"/>
      <c r="NA1365" s="8"/>
      <c r="NB1365" s="8"/>
      <c r="NC1365" s="8"/>
      <c r="ND1365" s="8"/>
      <c r="NE1365" s="8"/>
      <c r="NF1365" s="8"/>
      <c r="NG1365" s="8"/>
      <c r="NH1365" s="8"/>
      <c r="NI1365" s="8"/>
      <c r="NJ1365" s="8"/>
      <c r="NK1365" s="8"/>
      <c r="NL1365" s="8"/>
      <c r="NM1365" s="8"/>
      <c r="NN1365" s="8"/>
      <c r="NO1365" s="8"/>
      <c r="NP1365" s="8"/>
      <c r="NQ1365" s="8"/>
      <c r="NR1365" s="8"/>
      <c r="NS1365" s="8"/>
      <c r="NT1365" s="8"/>
      <c r="NU1365" s="8"/>
      <c r="NV1365" s="8"/>
      <c r="NW1365" s="8"/>
      <c r="NX1365" s="8"/>
      <c r="NY1365" s="8"/>
      <c r="NZ1365" s="8"/>
      <c r="OA1365" s="8"/>
      <c r="OB1365" s="8"/>
      <c r="OC1365" s="8"/>
      <c r="OD1365" s="8"/>
      <c r="OE1365" s="8"/>
      <c r="OF1365" s="8"/>
      <c r="OG1365" s="8"/>
      <c r="OH1365" s="8"/>
      <c r="OI1365" s="8"/>
      <c r="OJ1365" s="8"/>
      <c r="OK1365" s="8"/>
      <c r="OL1365" s="8"/>
      <c r="OM1365" s="8"/>
      <c r="ON1365" s="8"/>
      <c r="OO1365" s="8"/>
      <c r="OP1365" s="8"/>
      <c r="OQ1365" s="8"/>
      <c r="OR1365" s="8"/>
      <c r="OS1365" s="8"/>
      <c r="OT1365" s="8"/>
      <c r="OU1365" s="8"/>
      <c r="OV1365" s="8"/>
      <c r="OW1365" s="8"/>
      <c r="OX1365" s="8"/>
      <c r="OY1365" s="8"/>
      <c r="OZ1365" s="8"/>
      <c r="PA1365" s="8"/>
      <c r="PB1365" s="8"/>
      <c r="PC1365" s="8"/>
      <c r="PD1365" s="8"/>
      <c r="PE1365" s="8"/>
      <c r="PF1365" s="8"/>
      <c r="PG1365" s="8"/>
      <c r="PH1365" s="8"/>
      <c r="PI1365" s="8"/>
      <c r="PJ1365" s="8"/>
      <c r="PK1365" s="8"/>
      <c r="PL1365" s="8"/>
      <c r="PM1365" s="8"/>
      <c r="PN1365" s="8"/>
      <c r="PO1365" s="8"/>
      <c r="PP1365" s="8"/>
      <c r="PQ1365" s="8"/>
      <c r="PR1365" s="8"/>
      <c r="PS1365" s="8"/>
      <c r="PT1365" s="8"/>
      <c r="PU1365" s="8"/>
      <c r="PV1365" s="8"/>
      <c r="PW1365" s="8"/>
      <c r="PX1365" s="8"/>
      <c r="PY1365" s="8"/>
      <c r="PZ1365" s="8"/>
      <c r="QA1365" s="8"/>
      <c r="QB1365" s="8"/>
      <c r="QC1365" s="8"/>
      <c r="QD1365" s="8"/>
      <c r="QE1365" s="8"/>
      <c r="QF1365" s="8"/>
      <c r="QG1365" s="8"/>
      <c r="QH1365" s="8"/>
      <c r="QI1365" s="8"/>
      <c r="QJ1365" s="8"/>
      <c r="QK1365" s="8"/>
      <c r="QL1365" s="8"/>
      <c r="QM1365" s="8"/>
      <c r="QN1365" s="8"/>
      <c r="QO1365" s="8"/>
      <c r="QP1365" s="8"/>
      <c r="QQ1365" s="8"/>
      <c r="QR1365" s="8"/>
      <c r="QS1365" s="8"/>
      <c r="QT1365" s="8"/>
      <c r="QU1365" s="8"/>
      <c r="QV1365" s="8"/>
      <c r="QW1365" s="8"/>
      <c r="QX1365" s="8"/>
      <c r="QY1365" s="8"/>
      <c r="QZ1365" s="8"/>
      <c r="RA1365" s="8"/>
      <c r="RB1365" s="8"/>
      <c r="RC1365" s="8"/>
      <c r="RD1365" s="8"/>
      <c r="RE1365" s="8"/>
      <c r="RF1365" s="8"/>
      <c r="RG1365" s="8"/>
      <c r="RH1365" s="8"/>
      <c r="RI1365" s="8"/>
      <c r="RJ1365" s="8"/>
      <c r="RK1365" s="8"/>
      <c r="RL1365" s="8"/>
      <c r="RM1365" s="8"/>
      <c r="RN1365" s="8"/>
      <c r="RO1365" s="8"/>
      <c r="RP1365" s="8"/>
      <c r="RQ1365" s="8"/>
      <c r="RR1365" s="8"/>
      <c r="RS1365" s="8"/>
      <c r="RT1365" s="8"/>
      <c r="RU1365" s="8"/>
      <c r="RV1365" s="8"/>
      <c r="RW1365" s="8"/>
      <c r="RX1365" s="8"/>
      <c r="RY1365" s="8"/>
      <c r="RZ1365" s="8"/>
      <c r="SA1365" s="8"/>
      <c r="SB1365" s="8"/>
      <c r="SC1365" s="8"/>
      <c r="SD1365" s="8"/>
      <c r="SE1365" s="8"/>
      <c r="SF1365" s="8"/>
      <c r="SG1365" s="8"/>
      <c r="SH1365" s="8"/>
      <c r="SI1365" s="8"/>
      <c r="SJ1365" s="8"/>
      <c r="SK1365" s="8"/>
      <c r="SL1365" s="8"/>
      <c r="SM1365" s="8"/>
      <c r="SN1365" s="8"/>
      <c r="SO1365" s="8"/>
      <c r="SP1365" s="8"/>
      <c r="SQ1365" s="8"/>
      <c r="SR1365" s="8"/>
      <c r="SS1365" s="8"/>
      <c r="ST1365" s="8"/>
      <c r="SU1365" s="8"/>
      <c r="SV1365" s="8"/>
      <c r="SW1365" s="8"/>
      <c r="SX1365" s="8"/>
      <c r="SY1365" s="8"/>
      <c r="SZ1365" s="8"/>
      <c r="TA1365" s="8"/>
      <c r="TB1365" s="8"/>
      <c r="TC1365" s="8"/>
      <c r="TD1365" s="8"/>
      <c r="TE1365" s="8"/>
      <c r="TF1365" s="8"/>
      <c r="TG1365" s="8"/>
      <c r="TH1365" s="8"/>
      <c r="TI1365" s="8"/>
      <c r="TJ1365" s="8"/>
      <c r="TK1365" s="8"/>
      <c r="TL1365" s="8"/>
      <c r="TM1365" s="8"/>
      <c r="TN1365" s="8"/>
      <c r="TO1365" s="8"/>
      <c r="TP1365" s="8"/>
      <c r="TQ1365" s="8"/>
      <c r="TR1365" s="8"/>
      <c r="TS1365" s="8"/>
      <c r="TT1365" s="8"/>
      <c r="TU1365" s="8"/>
      <c r="TV1365" s="8"/>
      <c r="TW1365" s="8"/>
      <c r="TX1365" s="8"/>
      <c r="TY1365" s="8"/>
      <c r="TZ1365" s="8"/>
      <c r="UA1365" s="8"/>
      <c r="UB1365" s="8"/>
      <c r="UC1365" s="8"/>
      <c r="UD1365" s="8"/>
      <c r="UE1365" s="8"/>
      <c r="UF1365" s="8"/>
      <c r="UG1365" s="8"/>
      <c r="UH1365" s="8"/>
      <c r="UI1365" s="8"/>
      <c r="UJ1365" s="8"/>
      <c r="UK1365" s="8"/>
      <c r="UL1365" s="8"/>
      <c r="UM1365" s="8"/>
      <c r="UN1365" s="8"/>
      <c r="UO1365" s="8"/>
      <c r="UP1365" s="8"/>
      <c r="UQ1365" s="8"/>
      <c r="UR1365" s="8"/>
      <c r="US1365" s="8"/>
      <c r="UT1365" s="8"/>
      <c r="UU1365" s="8"/>
      <c r="UV1365" s="8"/>
      <c r="UW1365" s="8"/>
      <c r="UX1365" s="8"/>
      <c r="UY1365" s="8"/>
      <c r="UZ1365" s="8"/>
      <c r="VA1365" s="8"/>
      <c r="VB1365" s="8"/>
      <c r="VC1365" s="8"/>
      <c r="VD1365" s="8"/>
      <c r="VE1365" s="8"/>
      <c r="VF1365" s="8"/>
    </row>
    <row r="1366" spans="1:578" s="77" customFormat="1" ht="15">
      <c r="A1366" s="52"/>
      <c r="B1366" s="54"/>
      <c r="C1366" s="54"/>
      <c r="D1366" s="54"/>
      <c r="E1366" s="54"/>
      <c r="F1366" s="54"/>
      <c r="G1366" s="55"/>
      <c r="H1366" s="54"/>
      <c r="I1366" s="56"/>
      <c r="J1366" s="76"/>
      <c r="K1366" s="76"/>
      <c r="L1366" s="54"/>
      <c r="M1366" s="54"/>
      <c r="N1366" s="54"/>
      <c r="O1366" s="4"/>
      <c r="P1366" s="60"/>
      <c r="Q1366" s="54"/>
      <c r="R1366" s="54"/>
      <c r="S1366" s="57"/>
      <c r="T1366" s="57"/>
      <c r="U1366" s="57"/>
      <c r="V1366" s="57"/>
      <c r="W1366" s="57"/>
      <c r="X1366" s="57"/>
      <c r="Y1366" s="57"/>
      <c r="Z1366" s="57"/>
      <c r="AA1366" s="57"/>
      <c r="AB1366" s="62"/>
      <c r="AC1366" s="57"/>
      <c r="AD1366" s="57"/>
      <c r="AE1366" s="57"/>
      <c r="AF1366" s="57"/>
      <c r="AG1366" s="57"/>
      <c r="AH1366" s="57"/>
      <c r="AI1366" s="6"/>
      <c r="AJ1366" s="6"/>
      <c r="AK1366" s="6"/>
      <c r="AL1366" s="6"/>
      <c r="AM1366" s="6"/>
      <c r="AN1366" s="6"/>
      <c r="AO1366" s="6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  <c r="IW1366" s="8"/>
      <c r="IX1366" s="8"/>
      <c r="IY1366" s="8"/>
      <c r="IZ1366" s="8"/>
      <c r="JA1366" s="8"/>
      <c r="JB1366" s="8"/>
      <c r="JC1366" s="8"/>
      <c r="JD1366" s="8"/>
      <c r="JE1366" s="8"/>
      <c r="JF1366" s="8"/>
      <c r="JG1366" s="8"/>
      <c r="JH1366" s="8"/>
      <c r="JI1366" s="8"/>
      <c r="JJ1366" s="8"/>
      <c r="JK1366" s="8"/>
      <c r="JL1366" s="8"/>
      <c r="JM1366" s="8"/>
      <c r="JN1366" s="8"/>
      <c r="JO1366" s="8"/>
      <c r="JP1366" s="8"/>
      <c r="JQ1366" s="8"/>
      <c r="JR1366" s="8"/>
      <c r="JS1366" s="8"/>
      <c r="JT1366" s="8"/>
      <c r="JU1366" s="8"/>
      <c r="JV1366" s="8"/>
      <c r="JW1366" s="8"/>
      <c r="JX1366" s="8"/>
      <c r="JY1366" s="8"/>
      <c r="JZ1366" s="8"/>
      <c r="KA1366" s="8"/>
      <c r="KB1366" s="8"/>
      <c r="KC1366" s="8"/>
      <c r="KD1366" s="8"/>
      <c r="KE1366" s="8"/>
      <c r="KF1366" s="8"/>
      <c r="KG1366" s="8"/>
      <c r="KH1366" s="8"/>
      <c r="KI1366" s="8"/>
      <c r="KJ1366" s="8"/>
      <c r="KK1366" s="8"/>
      <c r="KL1366" s="8"/>
      <c r="KM1366" s="8"/>
      <c r="KN1366" s="8"/>
      <c r="KO1366" s="8"/>
      <c r="KP1366" s="8"/>
      <c r="KQ1366" s="8"/>
      <c r="KR1366" s="8"/>
      <c r="KS1366" s="8"/>
      <c r="KT1366" s="8"/>
      <c r="KU1366" s="8"/>
      <c r="KV1366" s="8"/>
      <c r="KW1366" s="8"/>
      <c r="KX1366" s="8"/>
      <c r="KY1366" s="8"/>
      <c r="KZ1366" s="8"/>
      <c r="LA1366" s="8"/>
      <c r="LB1366" s="8"/>
      <c r="LC1366" s="8"/>
      <c r="LD1366" s="8"/>
      <c r="LE1366" s="8"/>
      <c r="LF1366" s="8"/>
      <c r="LG1366" s="8"/>
      <c r="LH1366" s="8"/>
      <c r="LI1366" s="8"/>
      <c r="LJ1366" s="8"/>
      <c r="LK1366" s="8"/>
      <c r="LL1366" s="8"/>
      <c r="LM1366" s="8"/>
      <c r="LN1366" s="8"/>
      <c r="LO1366" s="8"/>
      <c r="LP1366" s="8"/>
      <c r="LQ1366" s="8"/>
      <c r="LR1366" s="8"/>
      <c r="LS1366" s="8"/>
      <c r="LT1366" s="8"/>
      <c r="LU1366" s="8"/>
      <c r="LV1366" s="8"/>
      <c r="LW1366" s="8"/>
      <c r="LX1366" s="8"/>
      <c r="LY1366" s="8"/>
      <c r="LZ1366" s="8"/>
      <c r="MA1366" s="8"/>
      <c r="MB1366" s="8"/>
      <c r="MC1366" s="8"/>
      <c r="MD1366" s="8"/>
      <c r="ME1366" s="8"/>
      <c r="MF1366" s="8"/>
      <c r="MG1366" s="8"/>
      <c r="MH1366" s="8"/>
      <c r="MI1366" s="8"/>
      <c r="MJ1366" s="8"/>
      <c r="MK1366" s="8"/>
      <c r="ML1366" s="8"/>
      <c r="MM1366" s="8"/>
      <c r="MN1366" s="8"/>
      <c r="MO1366" s="8"/>
      <c r="MP1366" s="8"/>
      <c r="MQ1366" s="8"/>
      <c r="MR1366" s="8"/>
      <c r="MS1366" s="8"/>
      <c r="MT1366" s="8"/>
      <c r="MU1366" s="8"/>
      <c r="MV1366" s="8"/>
      <c r="MW1366" s="8"/>
      <c r="MX1366" s="8"/>
      <c r="MY1366" s="8"/>
      <c r="MZ1366" s="8"/>
      <c r="NA1366" s="8"/>
      <c r="NB1366" s="8"/>
      <c r="NC1366" s="8"/>
      <c r="ND1366" s="8"/>
      <c r="NE1366" s="8"/>
      <c r="NF1366" s="8"/>
      <c r="NG1366" s="8"/>
      <c r="NH1366" s="8"/>
      <c r="NI1366" s="8"/>
      <c r="NJ1366" s="8"/>
      <c r="NK1366" s="8"/>
      <c r="NL1366" s="8"/>
      <c r="NM1366" s="8"/>
      <c r="NN1366" s="8"/>
      <c r="NO1366" s="8"/>
      <c r="NP1366" s="8"/>
      <c r="NQ1366" s="8"/>
      <c r="NR1366" s="8"/>
      <c r="NS1366" s="8"/>
      <c r="NT1366" s="8"/>
      <c r="NU1366" s="8"/>
      <c r="NV1366" s="8"/>
      <c r="NW1366" s="8"/>
      <c r="NX1366" s="8"/>
      <c r="NY1366" s="8"/>
      <c r="NZ1366" s="8"/>
      <c r="OA1366" s="8"/>
      <c r="OB1366" s="8"/>
      <c r="OC1366" s="8"/>
      <c r="OD1366" s="8"/>
      <c r="OE1366" s="8"/>
      <c r="OF1366" s="8"/>
      <c r="OG1366" s="8"/>
      <c r="OH1366" s="8"/>
      <c r="OI1366" s="8"/>
      <c r="OJ1366" s="8"/>
      <c r="OK1366" s="8"/>
      <c r="OL1366" s="8"/>
      <c r="OM1366" s="8"/>
      <c r="ON1366" s="8"/>
      <c r="OO1366" s="8"/>
      <c r="OP1366" s="8"/>
      <c r="OQ1366" s="8"/>
      <c r="OR1366" s="8"/>
      <c r="OS1366" s="8"/>
      <c r="OT1366" s="8"/>
      <c r="OU1366" s="8"/>
      <c r="OV1366" s="8"/>
      <c r="OW1366" s="8"/>
      <c r="OX1366" s="8"/>
      <c r="OY1366" s="8"/>
      <c r="OZ1366" s="8"/>
      <c r="PA1366" s="8"/>
      <c r="PB1366" s="8"/>
      <c r="PC1366" s="8"/>
      <c r="PD1366" s="8"/>
      <c r="PE1366" s="8"/>
      <c r="PF1366" s="8"/>
      <c r="PG1366" s="8"/>
      <c r="PH1366" s="8"/>
      <c r="PI1366" s="8"/>
      <c r="PJ1366" s="8"/>
      <c r="PK1366" s="8"/>
      <c r="PL1366" s="8"/>
      <c r="PM1366" s="8"/>
      <c r="PN1366" s="8"/>
      <c r="PO1366" s="8"/>
      <c r="PP1366" s="8"/>
      <c r="PQ1366" s="8"/>
      <c r="PR1366" s="8"/>
      <c r="PS1366" s="8"/>
      <c r="PT1366" s="8"/>
      <c r="PU1366" s="8"/>
      <c r="PV1366" s="8"/>
      <c r="PW1366" s="8"/>
      <c r="PX1366" s="8"/>
      <c r="PY1366" s="8"/>
      <c r="PZ1366" s="8"/>
      <c r="QA1366" s="8"/>
      <c r="QB1366" s="8"/>
      <c r="QC1366" s="8"/>
      <c r="QD1366" s="8"/>
      <c r="QE1366" s="8"/>
      <c r="QF1366" s="8"/>
      <c r="QG1366" s="8"/>
      <c r="QH1366" s="8"/>
      <c r="QI1366" s="8"/>
      <c r="QJ1366" s="8"/>
      <c r="QK1366" s="8"/>
      <c r="QL1366" s="8"/>
      <c r="QM1366" s="8"/>
      <c r="QN1366" s="8"/>
      <c r="QO1366" s="8"/>
      <c r="QP1366" s="8"/>
      <c r="QQ1366" s="8"/>
      <c r="QR1366" s="8"/>
      <c r="QS1366" s="8"/>
      <c r="QT1366" s="8"/>
      <c r="QU1366" s="8"/>
      <c r="QV1366" s="8"/>
      <c r="QW1366" s="8"/>
      <c r="QX1366" s="8"/>
      <c r="QY1366" s="8"/>
      <c r="QZ1366" s="8"/>
      <c r="RA1366" s="8"/>
      <c r="RB1366" s="8"/>
      <c r="RC1366" s="8"/>
      <c r="RD1366" s="8"/>
      <c r="RE1366" s="8"/>
      <c r="RF1366" s="8"/>
      <c r="RG1366" s="8"/>
      <c r="RH1366" s="8"/>
      <c r="RI1366" s="8"/>
      <c r="RJ1366" s="8"/>
      <c r="RK1366" s="8"/>
      <c r="RL1366" s="8"/>
      <c r="RM1366" s="8"/>
      <c r="RN1366" s="8"/>
      <c r="RO1366" s="8"/>
      <c r="RP1366" s="8"/>
      <c r="RQ1366" s="8"/>
      <c r="RR1366" s="8"/>
      <c r="RS1366" s="8"/>
      <c r="RT1366" s="8"/>
      <c r="RU1366" s="8"/>
      <c r="RV1366" s="8"/>
      <c r="RW1366" s="8"/>
      <c r="RX1366" s="8"/>
      <c r="RY1366" s="8"/>
      <c r="RZ1366" s="8"/>
      <c r="SA1366" s="8"/>
      <c r="SB1366" s="8"/>
      <c r="SC1366" s="8"/>
      <c r="SD1366" s="8"/>
      <c r="SE1366" s="8"/>
      <c r="SF1366" s="8"/>
      <c r="SG1366" s="8"/>
      <c r="SH1366" s="8"/>
      <c r="SI1366" s="8"/>
      <c r="SJ1366" s="8"/>
      <c r="SK1366" s="8"/>
      <c r="SL1366" s="8"/>
      <c r="SM1366" s="8"/>
      <c r="SN1366" s="8"/>
      <c r="SO1366" s="8"/>
      <c r="SP1366" s="8"/>
      <c r="SQ1366" s="8"/>
      <c r="SR1366" s="8"/>
      <c r="SS1366" s="8"/>
      <c r="ST1366" s="8"/>
      <c r="SU1366" s="8"/>
      <c r="SV1366" s="8"/>
      <c r="SW1366" s="8"/>
      <c r="SX1366" s="8"/>
      <c r="SY1366" s="8"/>
      <c r="SZ1366" s="8"/>
      <c r="TA1366" s="8"/>
      <c r="TB1366" s="8"/>
      <c r="TC1366" s="8"/>
      <c r="TD1366" s="8"/>
      <c r="TE1366" s="8"/>
      <c r="TF1366" s="8"/>
      <c r="TG1366" s="8"/>
      <c r="TH1366" s="8"/>
      <c r="TI1366" s="8"/>
      <c r="TJ1366" s="8"/>
      <c r="TK1366" s="8"/>
      <c r="TL1366" s="8"/>
      <c r="TM1366" s="8"/>
      <c r="TN1366" s="8"/>
      <c r="TO1366" s="8"/>
      <c r="TP1366" s="8"/>
      <c r="TQ1366" s="8"/>
      <c r="TR1366" s="8"/>
      <c r="TS1366" s="8"/>
      <c r="TT1366" s="8"/>
      <c r="TU1366" s="8"/>
      <c r="TV1366" s="8"/>
      <c r="TW1366" s="8"/>
      <c r="TX1366" s="8"/>
      <c r="TY1366" s="8"/>
      <c r="TZ1366" s="8"/>
      <c r="UA1366" s="8"/>
      <c r="UB1366" s="8"/>
      <c r="UC1366" s="8"/>
      <c r="UD1366" s="8"/>
      <c r="UE1366" s="8"/>
      <c r="UF1366" s="8"/>
      <c r="UG1366" s="8"/>
      <c r="UH1366" s="8"/>
      <c r="UI1366" s="8"/>
      <c r="UJ1366" s="8"/>
      <c r="UK1366" s="8"/>
      <c r="UL1366" s="8"/>
      <c r="UM1366" s="8"/>
      <c r="UN1366" s="8"/>
      <c r="UO1366" s="8"/>
      <c r="UP1366" s="8"/>
      <c r="UQ1366" s="8"/>
      <c r="UR1366" s="8"/>
      <c r="US1366" s="8"/>
      <c r="UT1366" s="8"/>
      <c r="UU1366" s="8"/>
      <c r="UV1366" s="8"/>
      <c r="UW1366" s="8"/>
      <c r="UX1366" s="8"/>
      <c r="UY1366" s="8"/>
      <c r="UZ1366" s="8"/>
      <c r="VA1366" s="8"/>
      <c r="VB1366" s="8"/>
      <c r="VC1366" s="8"/>
      <c r="VD1366" s="8"/>
      <c r="VE1366" s="8"/>
      <c r="VF1366" s="8"/>
    </row>
    <row r="1367" spans="1:578" s="77" customFormat="1" ht="15">
      <c r="A1367" s="52"/>
      <c r="B1367" s="54"/>
      <c r="C1367" s="54"/>
      <c r="D1367" s="54"/>
      <c r="E1367" s="54"/>
      <c r="F1367" s="54"/>
      <c r="G1367" s="55"/>
      <c r="H1367" s="54"/>
      <c r="I1367" s="56"/>
      <c r="J1367" s="76"/>
      <c r="K1367" s="76"/>
      <c r="L1367" s="54"/>
      <c r="M1367" s="54"/>
      <c r="N1367" s="54"/>
      <c r="O1367" s="4"/>
      <c r="P1367" s="60"/>
      <c r="Q1367" s="54"/>
      <c r="R1367" s="54"/>
      <c r="S1367" s="57"/>
      <c r="T1367" s="57"/>
      <c r="U1367" s="57"/>
      <c r="V1367" s="57"/>
      <c r="W1367" s="57"/>
      <c r="X1367" s="57"/>
      <c r="Y1367" s="57"/>
      <c r="Z1367" s="57"/>
      <c r="AA1367" s="57"/>
      <c r="AB1367" s="62"/>
      <c r="AC1367" s="57"/>
      <c r="AD1367" s="57"/>
      <c r="AE1367" s="57"/>
      <c r="AF1367" s="57"/>
      <c r="AG1367" s="57"/>
      <c r="AH1367" s="57"/>
      <c r="AI1367" s="6"/>
      <c r="AJ1367" s="6"/>
      <c r="AK1367" s="6"/>
      <c r="AL1367" s="6"/>
      <c r="AM1367" s="6"/>
      <c r="AN1367" s="6"/>
      <c r="AO1367" s="6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  <c r="IW1367" s="8"/>
      <c r="IX1367" s="8"/>
      <c r="IY1367" s="8"/>
      <c r="IZ1367" s="8"/>
      <c r="JA1367" s="8"/>
      <c r="JB1367" s="8"/>
      <c r="JC1367" s="8"/>
      <c r="JD1367" s="8"/>
      <c r="JE1367" s="8"/>
      <c r="JF1367" s="8"/>
      <c r="JG1367" s="8"/>
      <c r="JH1367" s="8"/>
      <c r="JI1367" s="8"/>
      <c r="JJ1367" s="8"/>
      <c r="JK1367" s="8"/>
      <c r="JL1367" s="8"/>
      <c r="JM1367" s="8"/>
      <c r="JN1367" s="8"/>
      <c r="JO1367" s="8"/>
      <c r="JP1367" s="8"/>
      <c r="JQ1367" s="8"/>
      <c r="JR1367" s="8"/>
      <c r="JS1367" s="8"/>
      <c r="JT1367" s="8"/>
      <c r="JU1367" s="8"/>
      <c r="JV1367" s="8"/>
      <c r="JW1367" s="8"/>
      <c r="JX1367" s="8"/>
      <c r="JY1367" s="8"/>
      <c r="JZ1367" s="8"/>
      <c r="KA1367" s="8"/>
      <c r="KB1367" s="8"/>
      <c r="KC1367" s="8"/>
      <c r="KD1367" s="8"/>
      <c r="KE1367" s="8"/>
      <c r="KF1367" s="8"/>
      <c r="KG1367" s="8"/>
      <c r="KH1367" s="8"/>
      <c r="KI1367" s="8"/>
      <c r="KJ1367" s="8"/>
      <c r="KK1367" s="8"/>
      <c r="KL1367" s="8"/>
      <c r="KM1367" s="8"/>
      <c r="KN1367" s="8"/>
      <c r="KO1367" s="8"/>
      <c r="KP1367" s="8"/>
      <c r="KQ1367" s="8"/>
      <c r="KR1367" s="8"/>
      <c r="KS1367" s="8"/>
      <c r="KT1367" s="8"/>
      <c r="KU1367" s="8"/>
      <c r="KV1367" s="8"/>
      <c r="KW1367" s="8"/>
      <c r="KX1367" s="8"/>
      <c r="KY1367" s="8"/>
      <c r="KZ1367" s="8"/>
      <c r="LA1367" s="8"/>
      <c r="LB1367" s="8"/>
      <c r="LC1367" s="8"/>
      <c r="LD1367" s="8"/>
      <c r="LE1367" s="8"/>
      <c r="LF1367" s="8"/>
      <c r="LG1367" s="8"/>
      <c r="LH1367" s="8"/>
      <c r="LI1367" s="8"/>
      <c r="LJ1367" s="8"/>
      <c r="LK1367" s="8"/>
      <c r="LL1367" s="8"/>
      <c r="LM1367" s="8"/>
      <c r="LN1367" s="8"/>
      <c r="LO1367" s="8"/>
      <c r="LP1367" s="8"/>
      <c r="LQ1367" s="8"/>
      <c r="LR1367" s="8"/>
      <c r="LS1367" s="8"/>
      <c r="LT1367" s="8"/>
      <c r="LU1367" s="8"/>
      <c r="LV1367" s="8"/>
      <c r="LW1367" s="8"/>
      <c r="LX1367" s="8"/>
      <c r="LY1367" s="8"/>
      <c r="LZ1367" s="8"/>
      <c r="MA1367" s="8"/>
      <c r="MB1367" s="8"/>
      <c r="MC1367" s="8"/>
      <c r="MD1367" s="8"/>
      <c r="ME1367" s="8"/>
      <c r="MF1367" s="8"/>
      <c r="MG1367" s="8"/>
      <c r="MH1367" s="8"/>
      <c r="MI1367" s="8"/>
      <c r="MJ1367" s="8"/>
      <c r="MK1367" s="8"/>
      <c r="ML1367" s="8"/>
      <c r="MM1367" s="8"/>
      <c r="MN1367" s="8"/>
      <c r="MO1367" s="8"/>
      <c r="MP1367" s="8"/>
      <c r="MQ1367" s="8"/>
      <c r="MR1367" s="8"/>
      <c r="MS1367" s="8"/>
      <c r="MT1367" s="8"/>
      <c r="MU1367" s="8"/>
      <c r="MV1367" s="8"/>
      <c r="MW1367" s="8"/>
      <c r="MX1367" s="8"/>
      <c r="MY1367" s="8"/>
      <c r="MZ1367" s="8"/>
      <c r="NA1367" s="8"/>
      <c r="NB1367" s="8"/>
      <c r="NC1367" s="8"/>
      <c r="ND1367" s="8"/>
      <c r="NE1367" s="8"/>
      <c r="NF1367" s="8"/>
      <c r="NG1367" s="8"/>
      <c r="NH1367" s="8"/>
      <c r="NI1367" s="8"/>
      <c r="NJ1367" s="8"/>
      <c r="NK1367" s="8"/>
      <c r="NL1367" s="8"/>
      <c r="NM1367" s="8"/>
      <c r="NN1367" s="8"/>
      <c r="NO1367" s="8"/>
      <c r="NP1367" s="8"/>
      <c r="NQ1367" s="8"/>
      <c r="NR1367" s="8"/>
      <c r="NS1367" s="8"/>
      <c r="NT1367" s="8"/>
      <c r="NU1367" s="8"/>
      <c r="NV1367" s="8"/>
      <c r="NW1367" s="8"/>
      <c r="NX1367" s="8"/>
      <c r="NY1367" s="8"/>
      <c r="NZ1367" s="8"/>
      <c r="OA1367" s="8"/>
      <c r="OB1367" s="8"/>
      <c r="OC1367" s="8"/>
      <c r="OD1367" s="8"/>
      <c r="OE1367" s="8"/>
      <c r="OF1367" s="8"/>
      <c r="OG1367" s="8"/>
      <c r="OH1367" s="8"/>
      <c r="OI1367" s="8"/>
      <c r="OJ1367" s="8"/>
      <c r="OK1367" s="8"/>
      <c r="OL1367" s="8"/>
      <c r="OM1367" s="8"/>
      <c r="ON1367" s="8"/>
      <c r="OO1367" s="8"/>
      <c r="OP1367" s="8"/>
      <c r="OQ1367" s="8"/>
      <c r="OR1367" s="8"/>
      <c r="OS1367" s="8"/>
      <c r="OT1367" s="8"/>
      <c r="OU1367" s="8"/>
      <c r="OV1367" s="8"/>
      <c r="OW1367" s="8"/>
      <c r="OX1367" s="8"/>
      <c r="OY1367" s="8"/>
      <c r="OZ1367" s="8"/>
      <c r="PA1367" s="8"/>
      <c r="PB1367" s="8"/>
      <c r="PC1367" s="8"/>
      <c r="PD1367" s="8"/>
      <c r="PE1367" s="8"/>
      <c r="PF1367" s="8"/>
      <c r="PG1367" s="8"/>
      <c r="PH1367" s="8"/>
      <c r="PI1367" s="8"/>
      <c r="PJ1367" s="8"/>
      <c r="PK1367" s="8"/>
      <c r="PL1367" s="8"/>
      <c r="PM1367" s="8"/>
      <c r="PN1367" s="8"/>
      <c r="PO1367" s="8"/>
      <c r="PP1367" s="8"/>
      <c r="PQ1367" s="8"/>
      <c r="PR1367" s="8"/>
      <c r="PS1367" s="8"/>
      <c r="PT1367" s="8"/>
      <c r="PU1367" s="8"/>
      <c r="PV1367" s="8"/>
      <c r="PW1367" s="8"/>
      <c r="PX1367" s="8"/>
      <c r="PY1367" s="8"/>
      <c r="PZ1367" s="8"/>
      <c r="QA1367" s="8"/>
      <c r="QB1367" s="8"/>
      <c r="QC1367" s="8"/>
      <c r="QD1367" s="8"/>
      <c r="QE1367" s="8"/>
      <c r="QF1367" s="8"/>
      <c r="QG1367" s="8"/>
      <c r="QH1367" s="8"/>
      <c r="QI1367" s="8"/>
      <c r="QJ1367" s="8"/>
      <c r="QK1367" s="8"/>
      <c r="QL1367" s="8"/>
      <c r="QM1367" s="8"/>
      <c r="QN1367" s="8"/>
      <c r="QO1367" s="8"/>
      <c r="QP1367" s="8"/>
      <c r="QQ1367" s="8"/>
      <c r="QR1367" s="8"/>
      <c r="QS1367" s="8"/>
      <c r="QT1367" s="8"/>
      <c r="QU1367" s="8"/>
      <c r="QV1367" s="8"/>
      <c r="QW1367" s="8"/>
      <c r="QX1367" s="8"/>
      <c r="QY1367" s="8"/>
      <c r="QZ1367" s="8"/>
      <c r="RA1367" s="8"/>
      <c r="RB1367" s="8"/>
      <c r="RC1367" s="8"/>
      <c r="RD1367" s="8"/>
      <c r="RE1367" s="8"/>
      <c r="RF1367" s="8"/>
      <c r="RG1367" s="8"/>
      <c r="RH1367" s="8"/>
      <c r="RI1367" s="8"/>
      <c r="RJ1367" s="8"/>
      <c r="RK1367" s="8"/>
      <c r="RL1367" s="8"/>
      <c r="RM1367" s="8"/>
      <c r="RN1367" s="8"/>
      <c r="RO1367" s="8"/>
      <c r="RP1367" s="8"/>
      <c r="RQ1367" s="8"/>
      <c r="RR1367" s="8"/>
      <c r="RS1367" s="8"/>
      <c r="RT1367" s="8"/>
      <c r="RU1367" s="8"/>
      <c r="RV1367" s="8"/>
      <c r="RW1367" s="8"/>
      <c r="RX1367" s="8"/>
      <c r="RY1367" s="8"/>
      <c r="RZ1367" s="8"/>
      <c r="SA1367" s="8"/>
      <c r="SB1367" s="8"/>
      <c r="SC1367" s="8"/>
      <c r="SD1367" s="8"/>
      <c r="SE1367" s="8"/>
      <c r="SF1367" s="8"/>
      <c r="SG1367" s="8"/>
      <c r="SH1367" s="8"/>
      <c r="SI1367" s="8"/>
      <c r="SJ1367" s="8"/>
      <c r="SK1367" s="8"/>
      <c r="SL1367" s="8"/>
      <c r="SM1367" s="8"/>
      <c r="SN1367" s="8"/>
      <c r="SO1367" s="8"/>
      <c r="SP1367" s="8"/>
      <c r="SQ1367" s="8"/>
      <c r="SR1367" s="8"/>
      <c r="SS1367" s="8"/>
      <c r="ST1367" s="8"/>
      <c r="SU1367" s="8"/>
      <c r="SV1367" s="8"/>
      <c r="SW1367" s="8"/>
      <c r="SX1367" s="8"/>
      <c r="SY1367" s="8"/>
      <c r="SZ1367" s="8"/>
      <c r="TA1367" s="8"/>
      <c r="TB1367" s="8"/>
      <c r="TC1367" s="8"/>
      <c r="TD1367" s="8"/>
      <c r="TE1367" s="8"/>
      <c r="TF1367" s="8"/>
      <c r="TG1367" s="8"/>
      <c r="TH1367" s="8"/>
      <c r="TI1367" s="8"/>
      <c r="TJ1367" s="8"/>
      <c r="TK1367" s="8"/>
      <c r="TL1367" s="8"/>
      <c r="TM1367" s="8"/>
      <c r="TN1367" s="8"/>
      <c r="TO1367" s="8"/>
      <c r="TP1367" s="8"/>
      <c r="TQ1367" s="8"/>
      <c r="TR1367" s="8"/>
      <c r="TS1367" s="8"/>
      <c r="TT1367" s="8"/>
      <c r="TU1367" s="8"/>
      <c r="TV1367" s="8"/>
      <c r="TW1367" s="8"/>
      <c r="TX1367" s="8"/>
      <c r="TY1367" s="8"/>
      <c r="TZ1367" s="8"/>
      <c r="UA1367" s="8"/>
      <c r="UB1367" s="8"/>
      <c r="UC1367" s="8"/>
      <c r="UD1367" s="8"/>
      <c r="UE1367" s="8"/>
      <c r="UF1367" s="8"/>
      <c r="UG1367" s="8"/>
      <c r="UH1367" s="8"/>
      <c r="UI1367" s="8"/>
      <c r="UJ1367" s="8"/>
      <c r="UK1367" s="8"/>
      <c r="UL1367" s="8"/>
      <c r="UM1367" s="8"/>
      <c r="UN1367" s="8"/>
      <c r="UO1367" s="8"/>
      <c r="UP1367" s="8"/>
      <c r="UQ1367" s="8"/>
      <c r="UR1367" s="8"/>
      <c r="US1367" s="8"/>
      <c r="UT1367" s="8"/>
      <c r="UU1367" s="8"/>
      <c r="UV1367" s="8"/>
      <c r="UW1367" s="8"/>
      <c r="UX1367" s="8"/>
      <c r="UY1367" s="8"/>
      <c r="UZ1367" s="8"/>
      <c r="VA1367" s="8"/>
      <c r="VB1367" s="8"/>
      <c r="VC1367" s="8"/>
      <c r="VD1367" s="8"/>
      <c r="VE1367" s="8"/>
      <c r="VF1367" s="8"/>
    </row>
    <row r="1368" spans="1:578" s="77" customFormat="1" ht="15">
      <c r="A1368" s="52"/>
      <c r="B1368" s="54"/>
      <c r="C1368" s="54"/>
      <c r="D1368" s="54"/>
      <c r="E1368" s="54"/>
      <c r="F1368" s="54"/>
      <c r="G1368" s="55"/>
      <c r="H1368" s="54"/>
      <c r="I1368" s="56"/>
      <c r="J1368" s="76"/>
      <c r="K1368" s="76"/>
      <c r="L1368" s="54"/>
      <c r="M1368" s="54"/>
      <c r="N1368" s="54"/>
      <c r="O1368" s="4"/>
      <c r="P1368" s="60"/>
      <c r="Q1368" s="54"/>
      <c r="R1368" s="54"/>
      <c r="S1368" s="57"/>
      <c r="T1368" s="57"/>
      <c r="U1368" s="57"/>
      <c r="V1368" s="57"/>
      <c r="W1368" s="57"/>
      <c r="X1368" s="57"/>
      <c r="Y1368" s="57"/>
      <c r="Z1368" s="57"/>
      <c r="AA1368" s="57"/>
      <c r="AB1368" s="62"/>
      <c r="AC1368" s="57"/>
      <c r="AD1368" s="57"/>
      <c r="AE1368" s="57"/>
      <c r="AF1368" s="57"/>
      <c r="AG1368" s="57"/>
      <c r="AH1368" s="57"/>
      <c r="AI1368" s="6"/>
      <c r="AJ1368" s="6"/>
      <c r="AK1368" s="6"/>
      <c r="AL1368" s="6"/>
      <c r="AM1368" s="6"/>
      <c r="AN1368" s="6"/>
      <c r="AO1368" s="6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  <c r="IW1368" s="8"/>
      <c r="IX1368" s="8"/>
      <c r="IY1368" s="8"/>
      <c r="IZ1368" s="8"/>
      <c r="JA1368" s="8"/>
      <c r="JB1368" s="8"/>
      <c r="JC1368" s="8"/>
      <c r="JD1368" s="8"/>
      <c r="JE1368" s="8"/>
      <c r="JF1368" s="8"/>
      <c r="JG1368" s="8"/>
      <c r="JH1368" s="8"/>
      <c r="JI1368" s="8"/>
      <c r="JJ1368" s="8"/>
      <c r="JK1368" s="8"/>
      <c r="JL1368" s="8"/>
      <c r="JM1368" s="8"/>
      <c r="JN1368" s="8"/>
      <c r="JO1368" s="8"/>
      <c r="JP1368" s="8"/>
      <c r="JQ1368" s="8"/>
      <c r="JR1368" s="8"/>
      <c r="JS1368" s="8"/>
      <c r="JT1368" s="8"/>
      <c r="JU1368" s="8"/>
      <c r="JV1368" s="8"/>
      <c r="JW1368" s="8"/>
      <c r="JX1368" s="8"/>
      <c r="JY1368" s="8"/>
      <c r="JZ1368" s="8"/>
      <c r="KA1368" s="8"/>
      <c r="KB1368" s="8"/>
      <c r="KC1368" s="8"/>
      <c r="KD1368" s="8"/>
      <c r="KE1368" s="8"/>
      <c r="KF1368" s="8"/>
      <c r="KG1368" s="8"/>
      <c r="KH1368" s="8"/>
      <c r="KI1368" s="8"/>
      <c r="KJ1368" s="8"/>
      <c r="KK1368" s="8"/>
      <c r="KL1368" s="8"/>
      <c r="KM1368" s="8"/>
      <c r="KN1368" s="8"/>
      <c r="KO1368" s="8"/>
      <c r="KP1368" s="8"/>
      <c r="KQ1368" s="8"/>
      <c r="KR1368" s="8"/>
      <c r="KS1368" s="8"/>
      <c r="KT1368" s="8"/>
      <c r="KU1368" s="8"/>
      <c r="KV1368" s="8"/>
      <c r="KW1368" s="8"/>
      <c r="KX1368" s="8"/>
      <c r="KY1368" s="8"/>
      <c r="KZ1368" s="8"/>
      <c r="LA1368" s="8"/>
      <c r="LB1368" s="8"/>
      <c r="LC1368" s="8"/>
      <c r="LD1368" s="8"/>
      <c r="LE1368" s="8"/>
      <c r="LF1368" s="8"/>
      <c r="LG1368" s="8"/>
      <c r="LH1368" s="8"/>
      <c r="LI1368" s="8"/>
      <c r="LJ1368" s="8"/>
      <c r="LK1368" s="8"/>
      <c r="LL1368" s="8"/>
      <c r="LM1368" s="8"/>
      <c r="LN1368" s="8"/>
      <c r="LO1368" s="8"/>
      <c r="LP1368" s="8"/>
      <c r="LQ1368" s="8"/>
      <c r="LR1368" s="8"/>
      <c r="LS1368" s="8"/>
      <c r="LT1368" s="8"/>
      <c r="LU1368" s="8"/>
      <c r="LV1368" s="8"/>
      <c r="LW1368" s="8"/>
      <c r="LX1368" s="8"/>
      <c r="LY1368" s="8"/>
      <c r="LZ1368" s="8"/>
      <c r="MA1368" s="8"/>
      <c r="MB1368" s="8"/>
      <c r="MC1368" s="8"/>
      <c r="MD1368" s="8"/>
      <c r="ME1368" s="8"/>
      <c r="MF1368" s="8"/>
      <c r="MG1368" s="8"/>
      <c r="MH1368" s="8"/>
      <c r="MI1368" s="8"/>
      <c r="MJ1368" s="8"/>
      <c r="MK1368" s="8"/>
      <c r="ML1368" s="8"/>
      <c r="MM1368" s="8"/>
      <c r="MN1368" s="8"/>
      <c r="MO1368" s="8"/>
      <c r="MP1368" s="8"/>
      <c r="MQ1368" s="8"/>
      <c r="MR1368" s="8"/>
      <c r="MS1368" s="8"/>
      <c r="MT1368" s="8"/>
      <c r="MU1368" s="8"/>
      <c r="MV1368" s="8"/>
      <c r="MW1368" s="8"/>
      <c r="MX1368" s="8"/>
      <c r="MY1368" s="8"/>
      <c r="MZ1368" s="8"/>
      <c r="NA1368" s="8"/>
      <c r="NB1368" s="8"/>
      <c r="NC1368" s="8"/>
      <c r="ND1368" s="8"/>
      <c r="NE1368" s="8"/>
      <c r="NF1368" s="8"/>
      <c r="NG1368" s="8"/>
      <c r="NH1368" s="8"/>
      <c r="NI1368" s="8"/>
      <c r="NJ1368" s="8"/>
      <c r="NK1368" s="8"/>
      <c r="NL1368" s="8"/>
      <c r="NM1368" s="8"/>
      <c r="NN1368" s="8"/>
      <c r="NO1368" s="8"/>
      <c r="NP1368" s="8"/>
      <c r="NQ1368" s="8"/>
      <c r="NR1368" s="8"/>
      <c r="NS1368" s="8"/>
      <c r="NT1368" s="8"/>
      <c r="NU1368" s="8"/>
      <c r="NV1368" s="8"/>
      <c r="NW1368" s="8"/>
      <c r="NX1368" s="8"/>
      <c r="NY1368" s="8"/>
      <c r="NZ1368" s="8"/>
      <c r="OA1368" s="8"/>
      <c r="OB1368" s="8"/>
      <c r="OC1368" s="8"/>
      <c r="OD1368" s="8"/>
      <c r="OE1368" s="8"/>
      <c r="OF1368" s="8"/>
      <c r="OG1368" s="8"/>
      <c r="OH1368" s="8"/>
      <c r="OI1368" s="8"/>
      <c r="OJ1368" s="8"/>
      <c r="OK1368" s="8"/>
      <c r="OL1368" s="8"/>
      <c r="OM1368" s="8"/>
      <c r="ON1368" s="8"/>
      <c r="OO1368" s="8"/>
      <c r="OP1368" s="8"/>
      <c r="OQ1368" s="8"/>
      <c r="OR1368" s="8"/>
      <c r="OS1368" s="8"/>
      <c r="OT1368" s="8"/>
      <c r="OU1368" s="8"/>
      <c r="OV1368" s="8"/>
      <c r="OW1368" s="8"/>
      <c r="OX1368" s="8"/>
      <c r="OY1368" s="8"/>
      <c r="OZ1368" s="8"/>
      <c r="PA1368" s="8"/>
      <c r="PB1368" s="8"/>
      <c r="PC1368" s="8"/>
      <c r="PD1368" s="8"/>
      <c r="PE1368" s="8"/>
      <c r="PF1368" s="8"/>
      <c r="PG1368" s="8"/>
      <c r="PH1368" s="8"/>
      <c r="PI1368" s="8"/>
      <c r="PJ1368" s="8"/>
      <c r="PK1368" s="8"/>
      <c r="PL1368" s="8"/>
      <c r="PM1368" s="8"/>
      <c r="PN1368" s="8"/>
      <c r="PO1368" s="8"/>
      <c r="PP1368" s="8"/>
      <c r="PQ1368" s="8"/>
      <c r="PR1368" s="8"/>
      <c r="PS1368" s="8"/>
      <c r="PT1368" s="8"/>
      <c r="PU1368" s="8"/>
      <c r="PV1368" s="8"/>
      <c r="PW1368" s="8"/>
      <c r="PX1368" s="8"/>
      <c r="PY1368" s="8"/>
      <c r="PZ1368" s="8"/>
      <c r="QA1368" s="8"/>
      <c r="QB1368" s="8"/>
      <c r="QC1368" s="8"/>
      <c r="QD1368" s="8"/>
      <c r="QE1368" s="8"/>
      <c r="QF1368" s="8"/>
      <c r="QG1368" s="8"/>
      <c r="QH1368" s="8"/>
      <c r="QI1368" s="8"/>
      <c r="QJ1368" s="8"/>
      <c r="QK1368" s="8"/>
      <c r="QL1368" s="8"/>
      <c r="QM1368" s="8"/>
      <c r="QN1368" s="8"/>
      <c r="QO1368" s="8"/>
      <c r="QP1368" s="8"/>
      <c r="QQ1368" s="8"/>
      <c r="QR1368" s="8"/>
      <c r="QS1368" s="8"/>
      <c r="QT1368" s="8"/>
      <c r="QU1368" s="8"/>
      <c r="QV1368" s="8"/>
      <c r="QW1368" s="8"/>
      <c r="QX1368" s="8"/>
      <c r="QY1368" s="8"/>
      <c r="QZ1368" s="8"/>
      <c r="RA1368" s="8"/>
      <c r="RB1368" s="8"/>
      <c r="RC1368" s="8"/>
      <c r="RD1368" s="8"/>
      <c r="RE1368" s="8"/>
      <c r="RF1368" s="8"/>
      <c r="RG1368" s="8"/>
      <c r="RH1368" s="8"/>
      <c r="RI1368" s="8"/>
      <c r="RJ1368" s="8"/>
      <c r="RK1368" s="8"/>
      <c r="RL1368" s="8"/>
      <c r="RM1368" s="8"/>
      <c r="RN1368" s="8"/>
      <c r="RO1368" s="8"/>
      <c r="RP1368" s="8"/>
      <c r="RQ1368" s="8"/>
      <c r="RR1368" s="8"/>
      <c r="RS1368" s="8"/>
      <c r="RT1368" s="8"/>
      <c r="RU1368" s="8"/>
      <c r="RV1368" s="8"/>
      <c r="RW1368" s="8"/>
      <c r="RX1368" s="8"/>
      <c r="RY1368" s="8"/>
      <c r="RZ1368" s="8"/>
      <c r="SA1368" s="8"/>
      <c r="SB1368" s="8"/>
      <c r="SC1368" s="8"/>
      <c r="SD1368" s="8"/>
      <c r="SE1368" s="8"/>
      <c r="SF1368" s="8"/>
      <c r="SG1368" s="8"/>
      <c r="SH1368" s="8"/>
      <c r="SI1368" s="8"/>
      <c r="SJ1368" s="8"/>
      <c r="SK1368" s="8"/>
      <c r="SL1368" s="8"/>
      <c r="SM1368" s="8"/>
      <c r="SN1368" s="8"/>
      <c r="SO1368" s="8"/>
      <c r="SP1368" s="8"/>
      <c r="SQ1368" s="8"/>
      <c r="SR1368" s="8"/>
      <c r="SS1368" s="8"/>
      <c r="ST1368" s="8"/>
      <c r="SU1368" s="8"/>
      <c r="SV1368" s="8"/>
      <c r="SW1368" s="8"/>
      <c r="SX1368" s="8"/>
      <c r="SY1368" s="8"/>
      <c r="SZ1368" s="8"/>
      <c r="TA1368" s="8"/>
      <c r="TB1368" s="8"/>
      <c r="TC1368" s="8"/>
      <c r="TD1368" s="8"/>
      <c r="TE1368" s="8"/>
      <c r="TF1368" s="8"/>
      <c r="TG1368" s="8"/>
      <c r="TH1368" s="8"/>
      <c r="TI1368" s="8"/>
      <c r="TJ1368" s="8"/>
      <c r="TK1368" s="8"/>
      <c r="TL1368" s="8"/>
      <c r="TM1368" s="8"/>
      <c r="TN1368" s="8"/>
      <c r="TO1368" s="8"/>
      <c r="TP1368" s="8"/>
      <c r="TQ1368" s="8"/>
      <c r="TR1368" s="8"/>
      <c r="TS1368" s="8"/>
      <c r="TT1368" s="8"/>
      <c r="TU1368" s="8"/>
      <c r="TV1368" s="8"/>
      <c r="TW1368" s="8"/>
      <c r="TX1368" s="8"/>
      <c r="TY1368" s="8"/>
      <c r="TZ1368" s="8"/>
      <c r="UA1368" s="8"/>
      <c r="UB1368" s="8"/>
      <c r="UC1368" s="8"/>
      <c r="UD1368" s="8"/>
      <c r="UE1368" s="8"/>
      <c r="UF1368" s="8"/>
      <c r="UG1368" s="8"/>
      <c r="UH1368" s="8"/>
      <c r="UI1368" s="8"/>
      <c r="UJ1368" s="8"/>
      <c r="UK1368" s="8"/>
      <c r="UL1368" s="8"/>
      <c r="UM1368" s="8"/>
      <c r="UN1368" s="8"/>
      <c r="UO1368" s="8"/>
      <c r="UP1368" s="8"/>
      <c r="UQ1368" s="8"/>
      <c r="UR1368" s="8"/>
      <c r="US1368" s="8"/>
      <c r="UT1368" s="8"/>
      <c r="UU1368" s="8"/>
      <c r="UV1368" s="8"/>
      <c r="UW1368" s="8"/>
      <c r="UX1368" s="8"/>
      <c r="UY1368" s="8"/>
      <c r="UZ1368" s="8"/>
      <c r="VA1368" s="8"/>
      <c r="VB1368" s="8"/>
      <c r="VC1368" s="8"/>
      <c r="VD1368" s="8"/>
      <c r="VE1368" s="8"/>
      <c r="VF1368" s="8"/>
    </row>
    <row r="1369" spans="1:578" s="77" customFormat="1" ht="15">
      <c r="A1369" s="52"/>
      <c r="B1369" s="54"/>
      <c r="C1369" s="54"/>
      <c r="D1369" s="54"/>
      <c r="E1369" s="54"/>
      <c r="F1369" s="54"/>
      <c r="G1369" s="55"/>
      <c r="H1369" s="54"/>
      <c r="I1369" s="56"/>
      <c r="J1369" s="76"/>
      <c r="K1369" s="76"/>
      <c r="L1369" s="54"/>
      <c r="M1369" s="54"/>
      <c r="N1369" s="54"/>
      <c r="O1369" s="4"/>
      <c r="P1369" s="60"/>
      <c r="Q1369" s="54"/>
      <c r="R1369" s="54"/>
      <c r="S1369" s="57"/>
      <c r="T1369" s="57"/>
      <c r="U1369" s="57"/>
      <c r="V1369" s="57"/>
      <c r="W1369" s="57"/>
      <c r="X1369" s="57"/>
      <c r="Y1369" s="57"/>
      <c r="Z1369" s="57"/>
      <c r="AA1369" s="57"/>
      <c r="AB1369" s="62"/>
      <c r="AC1369" s="57"/>
      <c r="AD1369" s="57"/>
      <c r="AE1369" s="57"/>
      <c r="AF1369" s="57"/>
      <c r="AG1369" s="57"/>
      <c r="AH1369" s="57"/>
      <c r="AI1369" s="6"/>
      <c r="AJ1369" s="6"/>
      <c r="AK1369" s="6"/>
      <c r="AL1369" s="6"/>
      <c r="AM1369" s="6"/>
      <c r="AN1369" s="6"/>
      <c r="AO1369" s="6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  <c r="IW1369" s="8"/>
      <c r="IX1369" s="8"/>
      <c r="IY1369" s="8"/>
      <c r="IZ1369" s="8"/>
      <c r="JA1369" s="8"/>
      <c r="JB1369" s="8"/>
      <c r="JC1369" s="8"/>
      <c r="JD1369" s="8"/>
      <c r="JE1369" s="8"/>
      <c r="JF1369" s="8"/>
      <c r="JG1369" s="8"/>
      <c r="JH1369" s="8"/>
      <c r="JI1369" s="8"/>
      <c r="JJ1369" s="8"/>
      <c r="JK1369" s="8"/>
      <c r="JL1369" s="8"/>
      <c r="JM1369" s="8"/>
      <c r="JN1369" s="8"/>
      <c r="JO1369" s="8"/>
      <c r="JP1369" s="8"/>
      <c r="JQ1369" s="8"/>
      <c r="JR1369" s="8"/>
      <c r="JS1369" s="8"/>
      <c r="JT1369" s="8"/>
      <c r="JU1369" s="8"/>
      <c r="JV1369" s="8"/>
      <c r="JW1369" s="8"/>
      <c r="JX1369" s="8"/>
      <c r="JY1369" s="8"/>
      <c r="JZ1369" s="8"/>
      <c r="KA1369" s="8"/>
      <c r="KB1369" s="8"/>
      <c r="KC1369" s="8"/>
      <c r="KD1369" s="8"/>
      <c r="KE1369" s="8"/>
      <c r="KF1369" s="8"/>
      <c r="KG1369" s="8"/>
      <c r="KH1369" s="8"/>
      <c r="KI1369" s="8"/>
      <c r="KJ1369" s="8"/>
      <c r="KK1369" s="8"/>
      <c r="KL1369" s="8"/>
      <c r="KM1369" s="8"/>
      <c r="KN1369" s="8"/>
      <c r="KO1369" s="8"/>
      <c r="KP1369" s="8"/>
      <c r="KQ1369" s="8"/>
      <c r="KR1369" s="8"/>
      <c r="KS1369" s="8"/>
      <c r="KT1369" s="8"/>
      <c r="KU1369" s="8"/>
      <c r="KV1369" s="8"/>
      <c r="KW1369" s="8"/>
      <c r="KX1369" s="8"/>
      <c r="KY1369" s="8"/>
      <c r="KZ1369" s="8"/>
      <c r="LA1369" s="8"/>
      <c r="LB1369" s="8"/>
      <c r="LC1369" s="8"/>
      <c r="LD1369" s="8"/>
      <c r="LE1369" s="8"/>
      <c r="LF1369" s="8"/>
      <c r="LG1369" s="8"/>
      <c r="LH1369" s="8"/>
      <c r="LI1369" s="8"/>
      <c r="LJ1369" s="8"/>
      <c r="LK1369" s="8"/>
      <c r="LL1369" s="8"/>
      <c r="LM1369" s="8"/>
      <c r="LN1369" s="8"/>
      <c r="LO1369" s="8"/>
      <c r="LP1369" s="8"/>
      <c r="LQ1369" s="8"/>
      <c r="LR1369" s="8"/>
      <c r="LS1369" s="8"/>
      <c r="LT1369" s="8"/>
      <c r="LU1369" s="8"/>
      <c r="LV1369" s="8"/>
      <c r="LW1369" s="8"/>
      <c r="LX1369" s="8"/>
      <c r="LY1369" s="8"/>
      <c r="LZ1369" s="8"/>
      <c r="MA1369" s="8"/>
      <c r="MB1369" s="8"/>
      <c r="MC1369" s="8"/>
      <c r="MD1369" s="8"/>
      <c r="ME1369" s="8"/>
      <c r="MF1369" s="8"/>
      <c r="MG1369" s="8"/>
      <c r="MH1369" s="8"/>
      <c r="MI1369" s="8"/>
      <c r="MJ1369" s="8"/>
      <c r="MK1369" s="8"/>
      <c r="ML1369" s="8"/>
      <c r="MM1369" s="8"/>
      <c r="MN1369" s="8"/>
      <c r="MO1369" s="8"/>
      <c r="MP1369" s="8"/>
      <c r="MQ1369" s="8"/>
      <c r="MR1369" s="8"/>
      <c r="MS1369" s="8"/>
      <c r="MT1369" s="8"/>
      <c r="MU1369" s="8"/>
      <c r="MV1369" s="8"/>
      <c r="MW1369" s="8"/>
      <c r="MX1369" s="8"/>
      <c r="MY1369" s="8"/>
      <c r="MZ1369" s="8"/>
      <c r="NA1369" s="8"/>
      <c r="NB1369" s="8"/>
      <c r="NC1369" s="8"/>
      <c r="ND1369" s="8"/>
      <c r="NE1369" s="8"/>
      <c r="NF1369" s="8"/>
      <c r="NG1369" s="8"/>
      <c r="NH1369" s="8"/>
      <c r="NI1369" s="8"/>
      <c r="NJ1369" s="8"/>
      <c r="NK1369" s="8"/>
      <c r="NL1369" s="8"/>
      <c r="NM1369" s="8"/>
      <c r="NN1369" s="8"/>
      <c r="NO1369" s="8"/>
      <c r="NP1369" s="8"/>
      <c r="NQ1369" s="8"/>
      <c r="NR1369" s="8"/>
      <c r="NS1369" s="8"/>
      <c r="NT1369" s="8"/>
      <c r="NU1369" s="8"/>
      <c r="NV1369" s="8"/>
      <c r="NW1369" s="8"/>
      <c r="NX1369" s="8"/>
      <c r="NY1369" s="8"/>
      <c r="NZ1369" s="8"/>
      <c r="OA1369" s="8"/>
      <c r="OB1369" s="8"/>
      <c r="OC1369" s="8"/>
      <c r="OD1369" s="8"/>
      <c r="OE1369" s="8"/>
      <c r="OF1369" s="8"/>
      <c r="OG1369" s="8"/>
      <c r="OH1369" s="8"/>
      <c r="OI1369" s="8"/>
      <c r="OJ1369" s="8"/>
      <c r="OK1369" s="8"/>
      <c r="OL1369" s="8"/>
      <c r="OM1369" s="8"/>
      <c r="ON1369" s="8"/>
      <c r="OO1369" s="8"/>
      <c r="OP1369" s="8"/>
      <c r="OQ1369" s="8"/>
      <c r="OR1369" s="8"/>
      <c r="OS1369" s="8"/>
      <c r="OT1369" s="8"/>
      <c r="OU1369" s="8"/>
      <c r="OV1369" s="8"/>
      <c r="OW1369" s="8"/>
      <c r="OX1369" s="8"/>
      <c r="OY1369" s="8"/>
      <c r="OZ1369" s="8"/>
      <c r="PA1369" s="8"/>
      <c r="PB1369" s="8"/>
      <c r="PC1369" s="8"/>
      <c r="PD1369" s="8"/>
      <c r="PE1369" s="8"/>
      <c r="PF1369" s="8"/>
      <c r="PG1369" s="8"/>
      <c r="PH1369" s="8"/>
      <c r="PI1369" s="8"/>
      <c r="PJ1369" s="8"/>
      <c r="PK1369" s="8"/>
      <c r="PL1369" s="8"/>
      <c r="PM1369" s="8"/>
      <c r="PN1369" s="8"/>
      <c r="PO1369" s="8"/>
      <c r="PP1369" s="8"/>
      <c r="PQ1369" s="8"/>
      <c r="PR1369" s="8"/>
      <c r="PS1369" s="8"/>
      <c r="PT1369" s="8"/>
      <c r="PU1369" s="8"/>
      <c r="PV1369" s="8"/>
      <c r="PW1369" s="8"/>
      <c r="PX1369" s="8"/>
      <c r="PY1369" s="8"/>
      <c r="PZ1369" s="8"/>
      <c r="QA1369" s="8"/>
      <c r="QB1369" s="8"/>
      <c r="QC1369" s="8"/>
      <c r="QD1369" s="8"/>
      <c r="QE1369" s="8"/>
      <c r="QF1369" s="8"/>
      <c r="QG1369" s="8"/>
      <c r="QH1369" s="8"/>
      <c r="QI1369" s="8"/>
      <c r="QJ1369" s="8"/>
      <c r="QK1369" s="8"/>
      <c r="QL1369" s="8"/>
      <c r="QM1369" s="8"/>
      <c r="QN1369" s="8"/>
      <c r="QO1369" s="8"/>
      <c r="QP1369" s="8"/>
      <c r="QQ1369" s="8"/>
      <c r="QR1369" s="8"/>
      <c r="QS1369" s="8"/>
      <c r="QT1369" s="8"/>
      <c r="QU1369" s="8"/>
      <c r="QV1369" s="8"/>
      <c r="QW1369" s="8"/>
      <c r="QX1369" s="8"/>
      <c r="QY1369" s="8"/>
      <c r="QZ1369" s="8"/>
      <c r="RA1369" s="8"/>
      <c r="RB1369" s="8"/>
      <c r="RC1369" s="8"/>
      <c r="RD1369" s="8"/>
      <c r="RE1369" s="8"/>
      <c r="RF1369" s="8"/>
      <c r="RG1369" s="8"/>
      <c r="RH1369" s="8"/>
      <c r="RI1369" s="8"/>
      <c r="RJ1369" s="8"/>
      <c r="RK1369" s="8"/>
      <c r="RL1369" s="8"/>
      <c r="RM1369" s="8"/>
      <c r="RN1369" s="8"/>
      <c r="RO1369" s="8"/>
      <c r="RP1369" s="8"/>
      <c r="RQ1369" s="8"/>
      <c r="RR1369" s="8"/>
      <c r="RS1369" s="8"/>
      <c r="RT1369" s="8"/>
      <c r="RU1369" s="8"/>
      <c r="RV1369" s="8"/>
      <c r="RW1369" s="8"/>
      <c r="RX1369" s="8"/>
      <c r="RY1369" s="8"/>
      <c r="RZ1369" s="8"/>
      <c r="SA1369" s="8"/>
      <c r="SB1369" s="8"/>
      <c r="SC1369" s="8"/>
      <c r="SD1369" s="8"/>
      <c r="SE1369" s="8"/>
      <c r="SF1369" s="8"/>
      <c r="SG1369" s="8"/>
      <c r="SH1369" s="8"/>
      <c r="SI1369" s="8"/>
      <c r="SJ1369" s="8"/>
      <c r="SK1369" s="8"/>
      <c r="SL1369" s="8"/>
      <c r="SM1369" s="8"/>
      <c r="SN1369" s="8"/>
      <c r="SO1369" s="8"/>
      <c r="SP1369" s="8"/>
      <c r="SQ1369" s="8"/>
      <c r="SR1369" s="8"/>
      <c r="SS1369" s="8"/>
      <c r="ST1369" s="8"/>
      <c r="SU1369" s="8"/>
      <c r="SV1369" s="8"/>
      <c r="SW1369" s="8"/>
      <c r="SX1369" s="8"/>
      <c r="SY1369" s="8"/>
      <c r="SZ1369" s="8"/>
      <c r="TA1369" s="8"/>
      <c r="TB1369" s="8"/>
      <c r="TC1369" s="8"/>
      <c r="TD1369" s="8"/>
      <c r="TE1369" s="8"/>
      <c r="TF1369" s="8"/>
      <c r="TG1369" s="8"/>
      <c r="TH1369" s="8"/>
      <c r="TI1369" s="8"/>
      <c r="TJ1369" s="8"/>
      <c r="TK1369" s="8"/>
      <c r="TL1369" s="8"/>
      <c r="TM1369" s="8"/>
      <c r="TN1369" s="8"/>
      <c r="TO1369" s="8"/>
      <c r="TP1369" s="8"/>
      <c r="TQ1369" s="8"/>
      <c r="TR1369" s="8"/>
      <c r="TS1369" s="8"/>
      <c r="TT1369" s="8"/>
      <c r="TU1369" s="8"/>
      <c r="TV1369" s="8"/>
      <c r="TW1369" s="8"/>
      <c r="TX1369" s="8"/>
      <c r="TY1369" s="8"/>
      <c r="TZ1369" s="8"/>
      <c r="UA1369" s="8"/>
      <c r="UB1369" s="8"/>
      <c r="UC1369" s="8"/>
      <c r="UD1369" s="8"/>
      <c r="UE1369" s="8"/>
      <c r="UF1369" s="8"/>
      <c r="UG1369" s="8"/>
      <c r="UH1369" s="8"/>
      <c r="UI1369" s="8"/>
      <c r="UJ1369" s="8"/>
      <c r="UK1369" s="8"/>
      <c r="UL1369" s="8"/>
      <c r="UM1369" s="8"/>
      <c r="UN1369" s="8"/>
      <c r="UO1369" s="8"/>
      <c r="UP1369" s="8"/>
      <c r="UQ1369" s="8"/>
      <c r="UR1369" s="8"/>
      <c r="US1369" s="8"/>
      <c r="UT1369" s="8"/>
      <c r="UU1369" s="8"/>
      <c r="UV1369" s="8"/>
      <c r="UW1369" s="8"/>
      <c r="UX1369" s="8"/>
      <c r="UY1369" s="8"/>
      <c r="UZ1369" s="8"/>
      <c r="VA1369" s="8"/>
      <c r="VB1369" s="8"/>
      <c r="VC1369" s="8"/>
      <c r="VD1369" s="8"/>
      <c r="VE1369" s="8"/>
      <c r="VF1369" s="8"/>
    </row>
    <row r="1370" spans="1:578" s="77" customFormat="1" ht="15">
      <c r="A1370" s="52"/>
      <c r="B1370" s="54"/>
      <c r="C1370" s="54"/>
      <c r="D1370" s="54"/>
      <c r="E1370" s="54"/>
      <c r="F1370" s="54"/>
      <c r="G1370" s="55"/>
      <c r="H1370" s="54"/>
      <c r="I1370" s="56"/>
      <c r="J1370" s="76"/>
      <c r="K1370" s="76"/>
      <c r="L1370" s="54"/>
      <c r="M1370" s="54"/>
      <c r="N1370" s="54"/>
      <c r="O1370" s="4"/>
      <c r="P1370" s="60"/>
      <c r="Q1370" s="54"/>
      <c r="R1370" s="54"/>
      <c r="S1370" s="57"/>
      <c r="T1370" s="57"/>
      <c r="U1370" s="57"/>
      <c r="V1370" s="57"/>
      <c r="W1370" s="57"/>
      <c r="X1370" s="57"/>
      <c r="Y1370" s="57"/>
      <c r="Z1370" s="57"/>
      <c r="AA1370" s="57"/>
      <c r="AB1370" s="62"/>
      <c r="AC1370" s="57"/>
      <c r="AD1370" s="57"/>
      <c r="AE1370" s="57"/>
      <c r="AF1370" s="57"/>
      <c r="AG1370" s="57"/>
      <c r="AH1370" s="57"/>
      <c r="AI1370" s="6"/>
      <c r="AJ1370" s="6"/>
      <c r="AK1370" s="6"/>
      <c r="AL1370" s="6"/>
      <c r="AM1370" s="6"/>
      <c r="AN1370" s="6"/>
      <c r="AO1370" s="6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  <c r="IW1370" s="8"/>
      <c r="IX1370" s="8"/>
      <c r="IY1370" s="8"/>
      <c r="IZ1370" s="8"/>
      <c r="JA1370" s="8"/>
      <c r="JB1370" s="8"/>
      <c r="JC1370" s="8"/>
      <c r="JD1370" s="8"/>
      <c r="JE1370" s="8"/>
      <c r="JF1370" s="8"/>
      <c r="JG1370" s="8"/>
      <c r="JH1370" s="8"/>
      <c r="JI1370" s="8"/>
      <c r="JJ1370" s="8"/>
      <c r="JK1370" s="8"/>
      <c r="JL1370" s="8"/>
      <c r="JM1370" s="8"/>
      <c r="JN1370" s="8"/>
      <c r="JO1370" s="8"/>
      <c r="JP1370" s="8"/>
      <c r="JQ1370" s="8"/>
      <c r="JR1370" s="8"/>
      <c r="JS1370" s="8"/>
      <c r="JT1370" s="8"/>
      <c r="JU1370" s="8"/>
      <c r="JV1370" s="8"/>
      <c r="JW1370" s="8"/>
      <c r="JX1370" s="8"/>
      <c r="JY1370" s="8"/>
      <c r="JZ1370" s="8"/>
      <c r="KA1370" s="8"/>
      <c r="KB1370" s="8"/>
      <c r="KC1370" s="8"/>
      <c r="KD1370" s="8"/>
      <c r="KE1370" s="8"/>
      <c r="KF1370" s="8"/>
      <c r="KG1370" s="8"/>
      <c r="KH1370" s="8"/>
      <c r="KI1370" s="8"/>
      <c r="KJ1370" s="8"/>
      <c r="KK1370" s="8"/>
      <c r="KL1370" s="8"/>
      <c r="KM1370" s="8"/>
      <c r="KN1370" s="8"/>
      <c r="KO1370" s="8"/>
      <c r="KP1370" s="8"/>
      <c r="KQ1370" s="8"/>
      <c r="KR1370" s="8"/>
      <c r="KS1370" s="8"/>
      <c r="KT1370" s="8"/>
      <c r="KU1370" s="8"/>
      <c r="KV1370" s="8"/>
      <c r="KW1370" s="8"/>
      <c r="KX1370" s="8"/>
      <c r="KY1370" s="8"/>
      <c r="KZ1370" s="8"/>
      <c r="LA1370" s="8"/>
      <c r="LB1370" s="8"/>
      <c r="LC1370" s="8"/>
      <c r="LD1370" s="8"/>
      <c r="LE1370" s="8"/>
      <c r="LF1370" s="8"/>
      <c r="LG1370" s="8"/>
      <c r="LH1370" s="8"/>
      <c r="LI1370" s="8"/>
      <c r="LJ1370" s="8"/>
      <c r="LK1370" s="8"/>
      <c r="LL1370" s="8"/>
      <c r="LM1370" s="8"/>
      <c r="LN1370" s="8"/>
      <c r="LO1370" s="8"/>
      <c r="LP1370" s="8"/>
      <c r="LQ1370" s="8"/>
      <c r="LR1370" s="8"/>
      <c r="LS1370" s="8"/>
      <c r="LT1370" s="8"/>
      <c r="LU1370" s="8"/>
      <c r="LV1370" s="8"/>
      <c r="LW1370" s="8"/>
      <c r="LX1370" s="8"/>
      <c r="LY1370" s="8"/>
      <c r="LZ1370" s="8"/>
      <c r="MA1370" s="8"/>
      <c r="MB1370" s="8"/>
      <c r="MC1370" s="8"/>
      <c r="MD1370" s="8"/>
      <c r="ME1370" s="8"/>
      <c r="MF1370" s="8"/>
      <c r="MG1370" s="8"/>
      <c r="MH1370" s="8"/>
      <c r="MI1370" s="8"/>
      <c r="MJ1370" s="8"/>
      <c r="MK1370" s="8"/>
      <c r="ML1370" s="8"/>
      <c r="MM1370" s="8"/>
      <c r="MN1370" s="8"/>
      <c r="MO1370" s="8"/>
      <c r="MP1370" s="8"/>
      <c r="MQ1370" s="8"/>
      <c r="MR1370" s="8"/>
      <c r="MS1370" s="8"/>
      <c r="MT1370" s="8"/>
      <c r="MU1370" s="8"/>
      <c r="MV1370" s="8"/>
      <c r="MW1370" s="8"/>
      <c r="MX1370" s="8"/>
      <c r="MY1370" s="8"/>
      <c r="MZ1370" s="8"/>
      <c r="NA1370" s="8"/>
      <c r="NB1370" s="8"/>
      <c r="NC1370" s="8"/>
      <c r="ND1370" s="8"/>
      <c r="NE1370" s="8"/>
      <c r="NF1370" s="8"/>
      <c r="NG1370" s="8"/>
      <c r="NH1370" s="8"/>
      <c r="NI1370" s="8"/>
      <c r="NJ1370" s="8"/>
      <c r="NK1370" s="8"/>
      <c r="NL1370" s="8"/>
      <c r="NM1370" s="8"/>
      <c r="NN1370" s="8"/>
      <c r="NO1370" s="8"/>
      <c r="NP1370" s="8"/>
      <c r="NQ1370" s="8"/>
      <c r="NR1370" s="8"/>
      <c r="NS1370" s="8"/>
      <c r="NT1370" s="8"/>
      <c r="NU1370" s="8"/>
      <c r="NV1370" s="8"/>
      <c r="NW1370" s="8"/>
      <c r="NX1370" s="8"/>
      <c r="NY1370" s="8"/>
      <c r="NZ1370" s="8"/>
      <c r="OA1370" s="8"/>
      <c r="OB1370" s="8"/>
      <c r="OC1370" s="8"/>
      <c r="OD1370" s="8"/>
      <c r="OE1370" s="8"/>
      <c r="OF1370" s="8"/>
      <c r="OG1370" s="8"/>
      <c r="OH1370" s="8"/>
      <c r="OI1370" s="8"/>
      <c r="OJ1370" s="8"/>
      <c r="OK1370" s="8"/>
      <c r="OL1370" s="8"/>
      <c r="OM1370" s="8"/>
      <c r="ON1370" s="8"/>
      <c r="OO1370" s="8"/>
      <c r="OP1370" s="8"/>
      <c r="OQ1370" s="8"/>
      <c r="OR1370" s="8"/>
      <c r="OS1370" s="8"/>
      <c r="OT1370" s="8"/>
      <c r="OU1370" s="8"/>
      <c r="OV1370" s="8"/>
      <c r="OW1370" s="8"/>
      <c r="OX1370" s="8"/>
      <c r="OY1370" s="8"/>
      <c r="OZ1370" s="8"/>
      <c r="PA1370" s="8"/>
      <c r="PB1370" s="8"/>
      <c r="PC1370" s="8"/>
      <c r="PD1370" s="8"/>
      <c r="PE1370" s="8"/>
      <c r="PF1370" s="8"/>
      <c r="PG1370" s="8"/>
      <c r="PH1370" s="8"/>
      <c r="PI1370" s="8"/>
      <c r="PJ1370" s="8"/>
      <c r="PK1370" s="8"/>
      <c r="PL1370" s="8"/>
      <c r="PM1370" s="8"/>
      <c r="PN1370" s="8"/>
      <c r="PO1370" s="8"/>
      <c r="PP1370" s="8"/>
      <c r="PQ1370" s="8"/>
      <c r="PR1370" s="8"/>
      <c r="PS1370" s="8"/>
      <c r="PT1370" s="8"/>
      <c r="PU1370" s="8"/>
      <c r="PV1370" s="8"/>
      <c r="PW1370" s="8"/>
      <c r="PX1370" s="8"/>
      <c r="PY1370" s="8"/>
      <c r="PZ1370" s="8"/>
      <c r="QA1370" s="8"/>
      <c r="QB1370" s="8"/>
      <c r="QC1370" s="8"/>
      <c r="QD1370" s="8"/>
      <c r="QE1370" s="8"/>
      <c r="QF1370" s="8"/>
      <c r="QG1370" s="8"/>
      <c r="QH1370" s="8"/>
      <c r="QI1370" s="8"/>
      <c r="QJ1370" s="8"/>
      <c r="QK1370" s="8"/>
      <c r="QL1370" s="8"/>
      <c r="QM1370" s="8"/>
      <c r="QN1370" s="8"/>
      <c r="QO1370" s="8"/>
      <c r="QP1370" s="8"/>
      <c r="QQ1370" s="8"/>
      <c r="QR1370" s="8"/>
      <c r="QS1370" s="8"/>
      <c r="QT1370" s="8"/>
      <c r="QU1370" s="8"/>
      <c r="QV1370" s="8"/>
      <c r="QW1370" s="8"/>
      <c r="QX1370" s="8"/>
      <c r="QY1370" s="8"/>
      <c r="QZ1370" s="8"/>
      <c r="RA1370" s="8"/>
      <c r="RB1370" s="8"/>
      <c r="RC1370" s="8"/>
      <c r="RD1370" s="8"/>
      <c r="RE1370" s="8"/>
      <c r="RF1370" s="8"/>
      <c r="RG1370" s="8"/>
      <c r="RH1370" s="8"/>
      <c r="RI1370" s="8"/>
      <c r="RJ1370" s="8"/>
      <c r="RK1370" s="8"/>
      <c r="RL1370" s="8"/>
      <c r="RM1370" s="8"/>
      <c r="RN1370" s="8"/>
      <c r="RO1370" s="8"/>
      <c r="RP1370" s="8"/>
      <c r="RQ1370" s="8"/>
      <c r="RR1370" s="8"/>
      <c r="RS1370" s="8"/>
      <c r="RT1370" s="8"/>
      <c r="RU1370" s="8"/>
      <c r="RV1370" s="8"/>
      <c r="RW1370" s="8"/>
      <c r="RX1370" s="8"/>
      <c r="RY1370" s="8"/>
      <c r="RZ1370" s="8"/>
      <c r="SA1370" s="8"/>
      <c r="SB1370" s="8"/>
      <c r="SC1370" s="8"/>
      <c r="SD1370" s="8"/>
      <c r="SE1370" s="8"/>
      <c r="SF1370" s="8"/>
      <c r="SG1370" s="8"/>
      <c r="SH1370" s="8"/>
      <c r="SI1370" s="8"/>
      <c r="SJ1370" s="8"/>
      <c r="SK1370" s="8"/>
      <c r="SL1370" s="8"/>
      <c r="SM1370" s="8"/>
      <c r="SN1370" s="8"/>
      <c r="SO1370" s="8"/>
      <c r="SP1370" s="8"/>
      <c r="SQ1370" s="8"/>
      <c r="SR1370" s="8"/>
      <c r="SS1370" s="8"/>
      <c r="ST1370" s="8"/>
      <c r="SU1370" s="8"/>
      <c r="SV1370" s="8"/>
      <c r="SW1370" s="8"/>
      <c r="SX1370" s="8"/>
      <c r="SY1370" s="8"/>
      <c r="SZ1370" s="8"/>
      <c r="TA1370" s="8"/>
      <c r="TB1370" s="8"/>
      <c r="TC1370" s="8"/>
      <c r="TD1370" s="8"/>
      <c r="TE1370" s="8"/>
      <c r="TF1370" s="8"/>
      <c r="TG1370" s="8"/>
      <c r="TH1370" s="8"/>
      <c r="TI1370" s="8"/>
      <c r="TJ1370" s="8"/>
      <c r="TK1370" s="8"/>
      <c r="TL1370" s="8"/>
      <c r="TM1370" s="8"/>
      <c r="TN1370" s="8"/>
      <c r="TO1370" s="8"/>
      <c r="TP1370" s="8"/>
      <c r="TQ1370" s="8"/>
      <c r="TR1370" s="8"/>
      <c r="TS1370" s="8"/>
      <c r="TT1370" s="8"/>
      <c r="TU1370" s="8"/>
      <c r="TV1370" s="8"/>
      <c r="TW1370" s="8"/>
      <c r="TX1370" s="8"/>
      <c r="TY1370" s="8"/>
      <c r="TZ1370" s="8"/>
      <c r="UA1370" s="8"/>
      <c r="UB1370" s="8"/>
      <c r="UC1370" s="8"/>
      <c r="UD1370" s="8"/>
      <c r="UE1370" s="8"/>
      <c r="UF1370" s="8"/>
      <c r="UG1370" s="8"/>
      <c r="UH1370" s="8"/>
      <c r="UI1370" s="8"/>
      <c r="UJ1370" s="8"/>
      <c r="UK1370" s="8"/>
      <c r="UL1370" s="8"/>
      <c r="UM1370" s="8"/>
      <c r="UN1370" s="8"/>
      <c r="UO1370" s="8"/>
      <c r="UP1370" s="8"/>
      <c r="UQ1370" s="8"/>
      <c r="UR1370" s="8"/>
      <c r="US1370" s="8"/>
      <c r="UT1370" s="8"/>
      <c r="UU1370" s="8"/>
      <c r="UV1370" s="8"/>
      <c r="UW1370" s="8"/>
      <c r="UX1370" s="8"/>
      <c r="UY1370" s="8"/>
      <c r="UZ1370" s="8"/>
      <c r="VA1370" s="8"/>
      <c r="VB1370" s="8"/>
      <c r="VC1370" s="8"/>
      <c r="VD1370" s="8"/>
      <c r="VE1370" s="8"/>
      <c r="VF1370" s="8"/>
    </row>
    <row r="1371" spans="1:578" s="77" customFormat="1" ht="15">
      <c r="A1371" s="52"/>
      <c r="B1371" s="54"/>
      <c r="C1371" s="54"/>
      <c r="D1371" s="54"/>
      <c r="E1371" s="54"/>
      <c r="F1371" s="54"/>
      <c r="G1371" s="55"/>
      <c r="H1371" s="54"/>
      <c r="I1371" s="56"/>
      <c r="J1371" s="76"/>
      <c r="K1371" s="76"/>
      <c r="L1371" s="54"/>
      <c r="M1371" s="54"/>
      <c r="N1371" s="54"/>
      <c r="O1371" s="4"/>
      <c r="P1371" s="60"/>
      <c r="Q1371" s="54"/>
      <c r="R1371" s="54"/>
      <c r="S1371" s="57"/>
      <c r="T1371" s="57"/>
      <c r="U1371" s="57"/>
      <c r="V1371" s="57"/>
      <c r="W1371" s="57"/>
      <c r="X1371" s="57"/>
      <c r="Y1371" s="57"/>
      <c r="Z1371" s="57"/>
      <c r="AA1371" s="57"/>
      <c r="AB1371" s="62"/>
      <c r="AC1371" s="57"/>
      <c r="AD1371" s="57"/>
      <c r="AE1371" s="57"/>
      <c r="AF1371" s="57"/>
      <c r="AG1371" s="57"/>
      <c r="AH1371" s="57"/>
      <c r="AI1371" s="6"/>
      <c r="AJ1371" s="6"/>
      <c r="AK1371" s="6"/>
      <c r="AL1371" s="6"/>
      <c r="AM1371" s="6"/>
      <c r="AN1371" s="6"/>
      <c r="AO1371" s="6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  <c r="IW1371" s="8"/>
      <c r="IX1371" s="8"/>
      <c r="IY1371" s="8"/>
      <c r="IZ1371" s="8"/>
      <c r="JA1371" s="8"/>
      <c r="JB1371" s="8"/>
      <c r="JC1371" s="8"/>
      <c r="JD1371" s="8"/>
      <c r="JE1371" s="8"/>
      <c r="JF1371" s="8"/>
      <c r="JG1371" s="8"/>
      <c r="JH1371" s="8"/>
      <c r="JI1371" s="8"/>
      <c r="JJ1371" s="8"/>
      <c r="JK1371" s="8"/>
      <c r="JL1371" s="8"/>
      <c r="JM1371" s="8"/>
      <c r="JN1371" s="8"/>
      <c r="JO1371" s="8"/>
      <c r="JP1371" s="8"/>
      <c r="JQ1371" s="8"/>
      <c r="JR1371" s="8"/>
      <c r="JS1371" s="8"/>
      <c r="JT1371" s="8"/>
      <c r="JU1371" s="8"/>
      <c r="JV1371" s="8"/>
      <c r="JW1371" s="8"/>
      <c r="JX1371" s="8"/>
      <c r="JY1371" s="8"/>
      <c r="JZ1371" s="8"/>
      <c r="KA1371" s="8"/>
      <c r="KB1371" s="8"/>
      <c r="KC1371" s="8"/>
      <c r="KD1371" s="8"/>
      <c r="KE1371" s="8"/>
      <c r="KF1371" s="8"/>
      <c r="KG1371" s="8"/>
      <c r="KH1371" s="8"/>
      <c r="KI1371" s="8"/>
      <c r="KJ1371" s="8"/>
      <c r="KK1371" s="8"/>
      <c r="KL1371" s="8"/>
      <c r="KM1371" s="8"/>
      <c r="KN1371" s="8"/>
      <c r="KO1371" s="8"/>
      <c r="KP1371" s="8"/>
      <c r="KQ1371" s="8"/>
      <c r="KR1371" s="8"/>
      <c r="KS1371" s="8"/>
      <c r="KT1371" s="8"/>
      <c r="KU1371" s="8"/>
      <c r="KV1371" s="8"/>
      <c r="KW1371" s="8"/>
      <c r="KX1371" s="8"/>
      <c r="KY1371" s="8"/>
      <c r="KZ1371" s="8"/>
      <c r="LA1371" s="8"/>
      <c r="LB1371" s="8"/>
      <c r="LC1371" s="8"/>
      <c r="LD1371" s="8"/>
      <c r="LE1371" s="8"/>
      <c r="LF1371" s="8"/>
      <c r="LG1371" s="8"/>
      <c r="LH1371" s="8"/>
      <c r="LI1371" s="8"/>
      <c r="LJ1371" s="8"/>
      <c r="LK1371" s="8"/>
      <c r="LL1371" s="8"/>
      <c r="LM1371" s="8"/>
      <c r="LN1371" s="8"/>
      <c r="LO1371" s="8"/>
      <c r="LP1371" s="8"/>
      <c r="LQ1371" s="8"/>
      <c r="LR1371" s="8"/>
      <c r="LS1371" s="8"/>
      <c r="LT1371" s="8"/>
      <c r="LU1371" s="8"/>
      <c r="LV1371" s="8"/>
      <c r="LW1371" s="8"/>
      <c r="LX1371" s="8"/>
      <c r="LY1371" s="8"/>
      <c r="LZ1371" s="8"/>
      <c r="MA1371" s="8"/>
      <c r="MB1371" s="8"/>
      <c r="MC1371" s="8"/>
      <c r="MD1371" s="8"/>
      <c r="ME1371" s="8"/>
      <c r="MF1371" s="8"/>
      <c r="MG1371" s="8"/>
      <c r="MH1371" s="8"/>
      <c r="MI1371" s="8"/>
      <c r="MJ1371" s="8"/>
      <c r="MK1371" s="8"/>
      <c r="ML1371" s="8"/>
      <c r="MM1371" s="8"/>
      <c r="MN1371" s="8"/>
      <c r="MO1371" s="8"/>
      <c r="MP1371" s="8"/>
      <c r="MQ1371" s="8"/>
      <c r="MR1371" s="8"/>
      <c r="MS1371" s="8"/>
      <c r="MT1371" s="8"/>
      <c r="MU1371" s="8"/>
      <c r="MV1371" s="8"/>
      <c r="MW1371" s="8"/>
      <c r="MX1371" s="8"/>
      <c r="MY1371" s="8"/>
      <c r="MZ1371" s="8"/>
      <c r="NA1371" s="8"/>
      <c r="NB1371" s="8"/>
      <c r="NC1371" s="8"/>
      <c r="ND1371" s="8"/>
      <c r="NE1371" s="8"/>
      <c r="NF1371" s="8"/>
      <c r="NG1371" s="8"/>
      <c r="NH1371" s="8"/>
      <c r="NI1371" s="8"/>
      <c r="NJ1371" s="8"/>
      <c r="NK1371" s="8"/>
      <c r="NL1371" s="8"/>
      <c r="NM1371" s="8"/>
      <c r="NN1371" s="8"/>
      <c r="NO1371" s="8"/>
      <c r="NP1371" s="8"/>
      <c r="NQ1371" s="8"/>
      <c r="NR1371" s="8"/>
      <c r="NS1371" s="8"/>
      <c r="NT1371" s="8"/>
      <c r="NU1371" s="8"/>
      <c r="NV1371" s="8"/>
      <c r="NW1371" s="8"/>
      <c r="NX1371" s="8"/>
      <c r="NY1371" s="8"/>
      <c r="NZ1371" s="8"/>
      <c r="OA1371" s="8"/>
      <c r="OB1371" s="8"/>
      <c r="OC1371" s="8"/>
      <c r="OD1371" s="8"/>
      <c r="OE1371" s="8"/>
      <c r="OF1371" s="8"/>
      <c r="OG1371" s="8"/>
      <c r="OH1371" s="8"/>
      <c r="OI1371" s="8"/>
      <c r="OJ1371" s="8"/>
      <c r="OK1371" s="8"/>
      <c r="OL1371" s="8"/>
      <c r="OM1371" s="8"/>
      <c r="ON1371" s="8"/>
      <c r="OO1371" s="8"/>
      <c r="OP1371" s="8"/>
      <c r="OQ1371" s="8"/>
      <c r="OR1371" s="8"/>
      <c r="OS1371" s="8"/>
      <c r="OT1371" s="8"/>
      <c r="OU1371" s="8"/>
      <c r="OV1371" s="8"/>
      <c r="OW1371" s="8"/>
      <c r="OX1371" s="8"/>
      <c r="OY1371" s="8"/>
      <c r="OZ1371" s="8"/>
      <c r="PA1371" s="8"/>
      <c r="PB1371" s="8"/>
      <c r="PC1371" s="8"/>
      <c r="PD1371" s="8"/>
      <c r="PE1371" s="8"/>
      <c r="PF1371" s="8"/>
      <c r="PG1371" s="8"/>
      <c r="PH1371" s="8"/>
      <c r="PI1371" s="8"/>
      <c r="PJ1371" s="8"/>
      <c r="PK1371" s="8"/>
      <c r="PL1371" s="8"/>
      <c r="PM1371" s="8"/>
      <c r="PN1371" s="8"/>
      <c r="PO1371" s="8"/>
      <c r="PP1371" s="8"/>
      <c r="PQ1371" s="8"/>
      <c r="PR1371" s="8"/>
      <c r="PS1371" s="8"/>
      <c r="PT1371" s="8"/>
      <c r="PU1371" s="8"/>
      <c r="PV1371" s="8"/>
      <c r="PW1371" s="8"/>
      <c r="PX1371" s="8"/>
      <c r="PY1371" s="8"/>
      <c r="PZ1371" s="8"/>
      <c r="QA1371" s="8"/>
      <c r="QB1371" s="8"/>
      <c r="QC1371" s="8"/>
      <c r="QD1371" s="8"/>
      <c r="QE1371" s="8"/>
      <c r="QF1371" s="8"/>
      <c r="QG1371" s="8"/>
      <c r="QH1371" s="8"/>
      <c r="QI1371" s="8"/>
      <c r="QJ1371" s="8"/>
      <c r="QK1371" s="8"/>
      <c r="QL1371" s="8"/>
      <c r="QM1371" s="8"/>
      <c r="QN1371" s="8"/>
      <c r="QO1371" s="8"/>
      <c r="QP1371" s="8"/>
      <c r="QQ1371" s="8"/>
      <c r="QR1371" s="8"/>
      <c r="QS1371" s="8"/>
      <c r="QT1371" s="8"/>
      <c r="QU1371" s="8"/>
      <c r="QV1371" s="8"/>
      <c r="QW1371" s="8"/>
      <c r="QX1371" s="8"/>
      <c r="QY1371" s="8"/>
      <c r="QZ1371" s="8"/>
      <c r="RA1371" s="8"/>
      <c r="RB1371" s="8"/>
      <c r="RC1371" s="8"/>
      <c r="RD1371" s="8"/>
      <c r="RE1371" s="8"/>
      <c r="RF1371" s="8"/>
      <c r="RG1371" s="8"/>
      <c r="RH1371" s="8"/>
      <c r="RI1371" s="8"/>
      <c r="RJ1371" s="8"/>
      <c r="RK1371" s="8"/>
      <c r="RL1371" s="8"/>
      <c r="RM1371" s="8"/>
      <c r="RN1371" s="8"/>
      <c r="RO1371" s="8"/>
      <c r="RP1371" s="8"/>
      <c r="RQ1371" s="8"/>
      <c r="RR1371" s="8"/>
      <c r="RS1371" s="8"/>
      <c r="RT1371" s="8"/>
      <c r="RU1371" s="8"/>
      <c r="RV1371" s="8"/>
      <c r="RW1371" s="8"/>
      <c r="RX1371" s="8"/>
      <c r="RY1371" s="8"/>
      <c r="RZ1371" s="8"/>
      <c r="SA1371" s="8"/>
      <c r="SB1371" s="8"/>
      <c r="SC1371" s="8"/>
      <c r="SD1371" s="8"/>
      <c r="SE1371" s="8"/>
      <c r="SF1371" s="8"/>
      <c r="SG1371" s="8"/>
      <c r="SH1371" s="8"/>
      <c r="SI1371" s="8"/>
      <c r="SJ1371" s="8"/>
      <c r="SK1371" s="8"/>
      <c r="SL1371" s="8"/>
      <c r="SM1371" s="8"/>
      <c r="SN1371" s="8"/>
      <c r="SO1371" s="8"/>
      <c r="SP1371" s="8"/>
      <c r="SQ1371" s="8"/>
      <c r="SR1371" s="8"/>
      <c r="SS1371" s="8"/>
      <c r="ST1371" s="8"/>
      <c r="SU1371" s="8"/>
      <c r="SV1371" s="8"/>
      <c r="SW1371" s="8"/>
      <c r="SX1371" s="8"/>
      <c r="SY1371" s="8"/>
      <c r="SZ1371" s="8"/>
      <c r="TA1371" s="8"/>
      <c r="TB1371" s="8"/>
      <c r="TC1371" s="8"/>
      <c r="TD1371" s="8"/>
      <c r="TE1371" s="8"/>
      <c r="TF1371" s="8"/>
      <c r="TG1371" s="8"/>
      <c r="TH1371" s="8"/>
      <c r="TI1371" s="8"/>
      <c r="TJ1371" s="8"/>
      <c r="TK1371" s="8"/>
      <c r="TL1371" s="8"/>
      <c r="TM1371" s="8"/>
      <c r="TN1371" s="8"/>
      <c r="TO1371" s="8"/>
      <c r="TP1371" s="8"/>
      <c r="TQ1371" s="8"/>
      <c r="TR1371" s="8"/>
      <c r="TS1371" s="8"/>
      <c r="TT1371" s="8"/>
      <c r="TU1371" s="8"/>
      <c r="TV1371" s="8"/>
      <c r="TW1371" s="8"/>
      <c r="TX1371" s="8"/>
      <c r="TY1371" s="8"/>
      <c r="TZ1371" s="8"/>
      <c r="UA1371" s="8"/>
      <c r="UB1371" s="8"/>
      <c r="UC1371" s="8"/>
      <c r="UD1371" s="8"/>
      <c r="UE1371" s="8"/>
      <c r="UF1371" s="8"/>
      <c r="UG1371" s="8"/>
      <c r="UH1371" s="8"/>
      <c r="UI1371" s="8"/>
      <c r="UJ1371" s="8"/>
      <c r="UK1371" s="8"/>
      <c r="UL1371" s="8"/>
      <c r="UM1371" s="8"/>
      <c r="UN1371" s="8"/>
      <c r="UO1371" s="8"/>
      <c r="UP1371" s="8"/>
      <c r="UQ1371" s="8"/>
      <c r="UR1371" s="8"/>
      <c r="US1371" s="8"/>
      <c r="UT1371" s="8"/>
      <c r="UU1371" s="8"/>
      <c r="UV1371" s="8"/>
      <c r="UW1371" s="8"/>
      <c r="UX1371" s="8"/>
      <c r="UY1371" s="8"/>
      <c r="UZ1371" s="8"/>
      <c r="VA1371" s="8"/>
      <c r="VB1371" s="8"/>
      <c r="VC1371" s="8"/>
      <c r="VD1371" s="8"/>
      <c r="VE1371" s="8"/>
      <c r="VF1371" s="8"/>
    </row>
    <row r="1372" spans="1:578" s="77" customFormat="1" ht="15">
      <c r="A1372" s="52"/>
      <c r="B1372" s="54"/>
      <c r="C1372" s="54"/>
      <c r="D1372" s="54"/>
      <c r="E1372" s="54"/>
      <c r="F1372" s="54"/>
      <c r="G1372" s="55"/>
      <c r="H1372" s="54"/>
      <c r="I1372" s="56"/>
      <c r="J1372" s="76"/>
      <c r="K1372" s="76"/>
      <c r="L1372" s="54"/>
      <c r="M1372" s="54"/>
      <c r="N1372" s="54"/>
      <c r="O1372" s="4"/>
      <c r="P1372" s="60"/>
      <c r="Q1372" s="54"/>
      <c r="R1372" s="54"/>
      <c r="S1372" s="57"/>
      <c r="T1372" s="57"/>
      <c r="U1372" s="57"/>
      <c r="V1372" s="57"/>
      <c r="W1372" s="57"/>
      <c r="X1372" s="57"/>
      <c r="Y1372" s="57"/>
      <c r="Z1372" s="57"/>
      <c r="AA1372" s="57"/>
      <c r="AB1372" s="62"/>
      <c r="AC1372" s="57"/>
      <c r="AD1372" s="57"/>
      <c r="AE1372" s="57"/>
      <c r="AF1372" s="57"/>
      <c r="AG1372" s="57"/>
      <c r="AH1372" s="57"/>
      <c r="AI1372" s="6"/>
      <c r="AJ1372" s="6"/>
      <c r="AK1372" s="6"/>
      <c r="AL1372" s="6"/>
      <c r="AM1372" s="6"/>
      <c r="AN1372" s="6"/>
      <c r="AO1372" s="6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  <c r="IW1372" s="8"/>
      <c r="IX1372" s="8"/>
      <c r="IY1372" s="8"/>
      <c r="IZ1372" s="8"/>
      <c r="JA1372" s="8"/>
      <c r="JB1372" s="8"/>
      <c r="JC1372" s="8"/>
      <c r="JD1372" s="8"/>
      <c r="JE1372" s="8"/>
      <c r="JF1372" s="8"/>
      <c r="JG1372" s="8"/>
      <c r="JH1372" s="8"/>
      <c r="JI1372" s="8"/>
      <c r="JJ1372" s="8"/>
      <c r="JK1372" s="8"/>
      <c r="JL1372" s="8"/>
      <c r="JM1372" s="8"/>
      <c r="JN1372" s="8"/>
      <c r="JO1372" s="8"/>
      <c r="JP1372" s="8"/>
      <c r="JQ1372" s="8"/>
      <c r="JR1372" s="8"/>
      <c r="JS1372" s="8"/>
      <c r="JT1372" s="8"/>
      <c r="JU1372" s="8"/>
      <c r="JV1372" s="8"/>
      <c r="JW1372" s="8"/>
      <c r="JX1372" s="8"/>
      <c r="JY1372" s="8"/>
      <c r="JZ1372" s="8"/>
      <c r="KA1372" s="8"/>
      <c r="KB1372" s="8"/>
      <c r="KC1372" s="8"/>
      <c r="KD1372" s="8"/>
      <c r="KE1372" s="8"/>
      <c r="KF1372" s="8"/>
      <c r="KG1372" s="8"/>
      <c r="KH1372" s="8"/>
      <c r="KI1372" s="8"/>
      <c r="KJ1372" s="8"/>
      <c r="KK1372" s="8"/>
      <c r="KL1372" s="8"/>
      <c r="KM1372" s="8"/>
      <c r="KN1372" s="8"/>
      <c r="KO1372" s="8"/>
      <c r="KP1372" s="8"/>
      <c r="KQ1372" s="8"/>
      <c r="KR1372" s="8"/>
      <c r="KS1372" s="8"/>
      <c r="KT1372" s="8"/>
      <c r="KU1372" s="8"/>
      <c r="KV1372" s="8"/>
      <c r="KW1372" s="8"/>
      <c r="KX1372" s="8"/>
      <c r="KY1372" s="8"/>
      <c r="KZ1372" s="8"/>
      <c r="LA1372" s="8"/>
      <c r="LB1372" s="8"/>
      <c r="LC1372" s="8"/>
      <c r="LD1372" s="8"/>
      <c r="LE1372" s="8"/>
      <c r="LF1372" s="8"/>
      <c r="LG1372" s="8"/>
      <c r="LH1372" s="8"/>
      <c r="LI1372" s="8"/>
      <c r="LJ1372" s="8"/>
      <c r="LK1372" s="8"/>
      <c r="LL1372" s="8"/>
      <c r="LM1372" s="8"/>
      <c r="LN1372" s="8"/>
      <c r="LO1372" s="8"/>
      <c r="LP1372" s="8"/>
      <c r="LQ1372" s="8"/>
      <c r="LR1372" s="8"/>
      <c r="LS1372" s="8"/>
      <c r="LT1372" s="8"/>
      <c r="LU1372" s="8"/>
      <c r="LV1372" s="8"/>
      <c r="LW1372" s="8"/>
      <c r="LX1372" s="8"/>
      <c r="LY1372" s="8"/>
      <c r="LZ1372" s="8"/>
      <c r="MA1372" s="8"/>
      <c r="MB1372" s="8"/>
      <c r="MC1372" s="8"/>
      <c r="MD1372" s="8"/>
      <c r="ME1372" s="8"/>
      <c r="MF1372" s="8"/>
      <c r="MG1372" s="8"/>
      <c r="MH1372" s="8"/>
      <c r="MI1372" s="8"/>
      <c r="MJ1372" s="8"/>
      <c r="MK1372" s="8"/>
      <c r="ML1372" s="8"/>
      <c r="MM1372" s="8"/>
      <c r="MN1372" s="8"/>
      <c r="MO1372" s="8"/>
      <c r="MP1372" s="8"/>
      <c r="MQ1372" s="8"/>
      <c r="MR1372" s="8"/>
      <c r="MS1372" s="8"/>
      <c r="MT1372" s="8"/>
      <c r="MU1372" s="8"/>
      <c r="MV1372" s="8"/>
      <c r="MW1372" s="8"/>
      <c r="MX1372" s="8"/>
      <c r="MY1372" s="8"/>
      <c r="MZ1372" s="8"/>
      <c r="NA1372" s="8"/>
      <c r="NB1372" s="8"/>
      <c r="NC1372" s="8"/>
      <c r="ND1372" s="8"/>
      <c r="NE1372" s="8"/>
      <c r="NF1372" s="8"/>
      <c r="NG1372" s="8"/>
      <c r="NH1372" s="8"/>
      <c r="NI1372" s="8"/>
      <c r="NJ1372" s="8"/>
      <c r="NK1372" s="8"/>
      <c r="NL1372" s="8"/>
      <c r="NM1372" s="8"/>
      <c r="NN1372" s="8"/>
      <c r="NO1372" s="8"/>
      <c r="NP1372" s="8"/>
      <c r="NQ1372" s="8"/>
      <c r="NR1372" s="8"/>
      <c r="NS1372" s="8"/>
      <c r="NT1372" s="8"/>
      <c r="NU1372" s="8"/>
      <c r="NV1372" s="8"/>
      <c r="NW1372" s="8"/>
      <c r="NX1372" s="8"/>
      <c r="NY1372" s="8"/>
      <c r="NZ1372" s="8"/>
      <c r="OA1372" s="8"/>
      <c r="OB1372" s="8"/>
      <c r="OC1372" s="8"/>
      <c r="OD1372" s="8"/>
      <c r="OE1372" s="8"/>
      <c r="OF1372" s="8"/>
      <c r="OG1372" s="8"/>
      <c r="OH1372" s="8"/>
      <c r="OI1372" s="8"/>
      <c r="OJ1372" s="8"/>
      <c r="OK1372" s="8"/>
      <c r="OL1372" s="8"/>
      <c r="OM1372" s="8"/>
      <c r="ON1372" s="8"/>
      <c r="OO1372" s="8"/>
      <c r="OP1372" s="8"/>
      <c r="OQ1372" s="8"/>
      <c r="OR1372" s="8"/>
      <c r="OS1372" s="8"/>
      <c r="OT1372" s="8"/>
      <c r="OU1372" s="8"/>
      <c r="OV1372" s="8"/>
      <c r="OW1372" s="8"/>
      <c r="OX1372" s="8"/>
      <c r="OY1372" s="8"/>
      <c r="OZ1372" s="8"/>
      <c r="PA1372" s="8"/>
      <c r="PB1372" s="8"/>
      <c r="PC1372" s="8"/>
      <c r="PD1372" s="8"/>
      <c r="PE1372" s="8"/>
      <c r="PF1372" s="8"/>
      <c r="PG1372" s="8"/>
      <c r="PH1372" s="8"/>
      <c r="PI1372" s="8"/>
      <c r="PJ1372" s="8"/>
      <c r="PK1372" s="8"/>
      <c r="PL1372" s="8"/>
      <c r="PM1372" s="8"/>
      <c r="PN1372" s="8"/>
      <c r="PO1372" s="8"/>
      <c r="PP1372" s="8"/>
      <c r="PQ1372" s="8"/>
      <c r="PR1372" s="8"/>
      <c r="PS1372" s="8"/>
      <c r="PT1372" s="8"/>
      <c r="PU1372" s="8"/>
      <c r="PV1372" s="8"/>
      <c r="PW1372" s="8"/>
      <c r="PX1372" s="8"/>
      <c r="PY1372" s="8"/>
      <c r="PZ1372" s="8"/>
      <c r="QA1372" s="8"/>
      <c r="QB1372" s="8"/>
      <c r="QC1372" s="8"/>
      <c r="QD1372" s="8"/>
      <c r="QE1372" s="8"/>
      <c r="QF1372" s="8"/>
      <c r="QG1372" s="8"/>
      <c r="QH1372" s="8"/>
      <c r="QI1372" s="8"/>
      <c r="QJ1372" s="8"/>
      <c r="QK1372" s="8"/>
      <c r="QL1372" s="8"/>
      <c r="QM1372" s="8"/>
      <c r="QN1372" s="8"/>
      <c r="QO1372" s="8"/>
      <c r="QP1372" s="8"/>
      <c r="QQ1372" s="8"/>
      <c r="QR1372" s="8"/>
      <c r="QS1372" s="8"/>
      <c r="QT1372" s="8"/>
      <c r="QU1372" s="8"/>
      <c r="QV1372" s="8"/>
      <c r="QW1372" s="8"/>
      <c r="QX1372" s="8"/>
      <c r="QY1372" s="8"/>
      <c r="QZ1372" s="8"/>
      <c r="RA1372" s="8"/>
      <c r="RB1372" s="8"/>
      <c r="RC1372" s="8"/>
      <c r="RD1372" s="8"/>
      <c r="RE1372" s="8"/>
      <c r="RF1372" s="8"/>
      <c r="RG1372" s="8"/>
      <c r="RH1372" s="8"/>
      <c r="RI1372" s="8"/>
      <c r="RJ1372" s="8"/>
      <c r="RK1372" s="8"/>
      <c r="RL1372" s="8"/>
      <c r="RM1372" s="8"/>
      <c r="RN1372" s="8"/>
      <c r="RO1372" s="8"/>
      <c r="RP1372" s="8"/>
      <c r="RQ1372" s="8"/>
      <c r="RR1372" s="8"/>
      <c r="RS1372" s="8"/>
      <c r="RT1372" s="8"/>
      <c r="RU1372" s="8"/>
      <c r="RV1372" s="8"/>
      <c r="RW1372" s="8"/>
      <c r="RX1372" s="8"/>
      <c r="RY1372" s="8"/>
      <c r="RZ1372" s="8"/>
      <c r="SA1372" s="8"/>
      <c r="SB1372" s="8"/>
      <c r="SC1372" s="8"/>
      <c r="SD1372" s="8"/>
      <c r="SE1372" s="8"/>
      <c r="SF1372" s="8"/>
      <c r="SG1372" s="8"/>
      <c r="SH1372" s="8"/>
      <c r="SI1372" s="8"/>
      <c r="SJ1372" s="8"/>
      <c r="SK1372" s="8"/>
      <c r="SL1372" s="8"/>
      <c r="SM1372" s="8"/>
      <c r="SN1372" s="8"/>
      <c r="SO1372" s="8"/>
      <c r="SP1372" s="8"/>
      <c r="SQ1372" s="8"/>
      <c r="SR1372" s="8"/>
      <c r="SS1372" s="8"/>
      <c r="ST1372" s="8"/>
      <c r="SU1372" s="8"/>
      <c r="SV1372" s="8"/>
      <c r="SW1372" s="8"/>
      <c r="SX1372" s="8"/>
      <c r="SY1372" s="8"/>
      <c r="SZ1372" s="8"/>
      <c r="TA1372" s="8"/>
      <c r="TB1372" s="8"/>
      <c r="TC1372" s="8"/>
      <c r="TD1372" s="8"/>
      <c r="TE1372" s="8"/>
      <c r="TF1372" s="8"/>
      <c r="TG1372" s="8"/>
      <c r="TH1372" s="8"/>
      <c r="TI1372" s="8"/>
      <c r="TJ1372" s="8"/>
      <c r="TK1372" s="8"/>
      <c r="TL1372" s="8"/>
      <c r="TM1372" s="8"/>
      <c r="TN1372" s="8"/>
      <c r="TO1372" s="8"/>
      <c r="TP1372" s="8"/>
      <c r="TQ1372" s="8"/>
      <c r="TR1372" s="8"/>
      <c r="TS1372" s="8"/>
      <c r="TT1372" s="8"/>
      <c r="TU1372" s="8"/>
      <c r="TV1372" s="8"/>
      <c r="TW1372" s="8"/>
      <c r="TX1372" s="8"/>
      <c r="TY1372" s="8"/>
      <c r="TZ1372" s="8"/>
      <c r="UA1372" s="8"/>
      <c r="UB1372" s="8"/>
      <c r="UC1372" s="8"/>
      <c r="UD1372" s="8"/>
      <c r="UE1372" s="8"/>
      <c r="UF1372" s="8"/>
      <c r="UG1372" s="8"/>
      <c r="UH1372" s="8"/>
      <c r="UI1372" s="8"/>
      <c r="UJ1372" s="8"/>
      <c r="UK1372" s="8"/>
      <c r="UL1372" s="8"/>
      <c r="UM1372" s="8"/>
      <c r="UN1372" s="8"/>
      <c r="UO1372" s="8"/>
      <c r="UP1372" s="8"/>
      <c r="UQ1372" s="8"/>
      <c r="UR1372" s="8"/>
      <c r="US1372" s="8"/>
      <c r="UT1372" s="8"/>
      <c r="UU1372" s="8"/>
      <c r="UV1372" s="8"/>
      <c r="UW1372" s="8"/>
      <c r="UX1372" s="8"/>
      <c r="UY1372" s="8"/>
      <c r="UZ1372" s="8"/>
      <c r="VA1372" s="8"/>
      <c r="VB1372" s="8"/>
      <c r="VC1372" s="8"/>
      <c r="VD1372" s="8"/>
      <c r="VE1372" s="8"/>
      <c r="VF1372" s="8"/>
    </row>
    <row r="1373" spans="1:578" s="77" customFormat="1" ht="15">
      <c r="A1373" s="52"/>
      <c r="B1373" s="54"/>
      <c r="C1373" s="54"/>
      <c r="D1373" s="54"/>
      <c r="E1373" s="54"/>
      <c r="F1373" s="54"/>
      <c r="G1373" s="55"/>
      <c r="H1373" s="54"/>
      <c r="I1373" s="56"/>
      <c r="J1373" s="76"/>
      <c r="K1373" s="76"/>
      <c r="L1373" s="54"/>
      <c r="M1373" s="54"/>
      <c r="N1373" s="54"/>
      <c r="O1373" s="4"/>
      <c r="P1373" s="60"/>
      <c r="Q1373" s="54"/>
      <c r="R1373" s="54"/>
      <c r="S1373" s="57"/>
      <c r="T1373" s="57"/>
      <c r="U1373" s="57"/>
      <c r="V1373" s="57"/>
      <c r="W1373" s="57"/>
      <c r="X1373" s="57"/>
      <c r="Y1373" s="57"/>
      <c r="Z1373" s="57"/>
      <c r="AA1373" s="57"/>
      <c r="AB1373" s="62"/>
      <c r="AC1373" s="57"/>
      <c r="AD1373" s="57"/>
      <c r="AE1373" s="57"/>
      <c r="AF1373" s="57"/>
      <c r="AG1373" s="57"/>
      <c r="AH1373" s="57"/>
      <c r="AI1373" s="6"/>
      <c r="AJ1373" s="6"/>
      <c r="AK1373" s="6"/>
      <c r="AL1373" s="6"/>
      <c r="AM1373" s="6"/>
      <c r="AN1373" s="6"/>
      <c r="AO1373" s="6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  <c r="IW1373" s="8"/>
      <c r="IX1373" s="8"/>
      <c r="IY1373" s="8"/>
      <c r="IZ1373" s="8"/>
      <c r="JA1373" s="8"/>
      <c r="JB1373" s="8"/>
      <c r="JC1373" s="8"/>
      <c r="JD1373" s="8"/>
      <c r="JE1373" s="8"/>
      <c r="JF1373" s="8"/>
      <c r="JG1373" s="8"/>
      <c r="JH1373" s="8"/>
      <c r="JI1373" s="8"/>
      <c r="JJ1373" s="8"/>
      <c r="JK1373" s="8"/>
      <c r="JL1373" s="8"/>
      <c r="JM1373" s="8"/>
      <c r="JN1373" s="8"/>
      <c r="JO1373" s="8"/>
      <c r="JP1373" s="8"/>
      <c r="JQ1373" s="8"/>
      <c r="JR1373" s="8"/>
      <c r="JS1373" s="8"/>
      <c r="JT1373" s="8"/>
      <c r="JU1373" s="8"/>
      <c r="JV1373" s="8"/>
      <c r="JW1373" s="8"/>
      <c r="JX1373" s="8"/>
      <c r="JY1373" s="8"/>
      <c r="JZ1373" s="8"/>
      <c r="KA1373" s="8"/>
      <c r="KB1373" s="8"/>
      <c r="KC1373" s="8"/>
      <c r="KD1373" s="8"/>
      <c r="KE1373" s="8"/>
      <c r="KF1373" s="8"/>
      <c r="KG1373" s="8"/>
      <c r="KH1373" s="8"/>
      <c r="KI1373" s="8"/>
      <c r="KJ1373" s="8"/>
      <c r="KK1373" s="8"/>
      <c r="KL1373" s="8"/>
      <c r="KM1373" s="8"/>
      <c r="KN1373" s="8"/>
      <c r="KO1373" s="8"/>
      <c r="KP1373" s="8"/>
      <c r="KQ1373" s="8"/>
      <c r="KR1373" s="8"/>
      <c r="KS1373" s="8"/>
      <c r="KT1373" s="8"/>
      <c r="KU1373" s="8"/>
      <c r="KV1373" s="8"/>
      <c r="KW1373" s="8"/>
      <c r="KX1373" s="8"/>
      <c r="KY1373" s="8"/>
      <c r="KZ1373" s="8"/>
      <c r="LA1373" s="8"/>
      <c r="LB1373" s="8"/>
      <c r="LC1373" s="8"/>
      <c r="LD1373" s="8"/>
      <c r="LE1373" s="8"/>
      <c r="LF1373" s="8"/>
      <c r="LG1373" s="8"/>
      <c r="LH1373" s="8"/>
      <c r="LI1373" s="8"/>
      <c r="LJ1373" s="8"/>
      <c r="LK1373" s="8"/>
      <c r="LL1373" s="8"/>
      <c r="LM1373" s="8"/>
      <c r="LN1373" s="8"/>
      <c r="LO1373" s="8"/>
      <c r="LP1373" s="8"/>
      <c r="LQ1373" s="8"/>
      <c r="LR1373" s="8"/>
      <c r="LS1373" s="8"/>
      <c r="LT1373" s="8"/>
      <c r="LU1373" s="8"/>
      <c r="LV1373" s="8"/>
      <c r="LW1373" s="8"/>
      <c r="LX1373" s="8"/>
      <c r="LY1373" s="8"/>
      <c r="LZ1373" s="8"/>
      <c r="MA1373" s="8"/>
      <c r="MB1373" s="8"/>
      <c r="MC1373" s="8"/>
      <c r="MD1373" s="8"/>
      <c r="ME1373" s="8"/>
      <c r="MF1373" s="8"/>
      <c r="MG1373" s="8"/>
      <c r="MH1373" s="8"/>
      <c r="MI1373" s="8"/>
      <c r="MJ1373" s="8"/>
      <c r="MK1373" s="8"/>
      <c r="ML1373" s="8"/>
      <c r="MM1373" s="8"/>
      <c r="MN1373" s="8"/>
      <c r="MO1373" s="8"/>
      <c r="MP1373" s="8"/>
      <c r="MQ1373" s="8"/>
      <c r="MR1373" s="8"/>
      <c r="MS1373" s="8"/>
      <c r="MT1373" s="8"/>
      <c r="MU1373" s="8"/>
      <c r="MV1373" s="8"/>
      <c r="MW1373" s="8"/>
      <c r="MX1373" s="8"/>
      <c r="MY1373" s="8"/>
      <c r="MZ1373" s="8"/>
      <c r="NA1373" s="8"/>
      <c r="NB1373" s="8"/>
      <c r="NC1373" s="8"/>
      <c r="ND1373" s="8"/>
      <c r="NE1373" s="8"/>
      <c r="NF1373" s="8"/>
      <c r="NG1373" s="8"/>
      <c r="NH1373" s="8"/>
      <c r="NI1373" s="8"/>
      <c r="NJ1373" s="8"/>
      <c r="NK1373" s="8"/>
      <c r="NL1373" s="8"/>
      <c r="NM1373" s="8"/>
      <c r="NN1373" s="8"/>
      <c r="NO1373" s="8"/>
      <c r="NP1373" s="8"/>
      <c r="NQ1373" s="8"/>
      <c r="NR1373" s="8"/>
      <c r="NS1373" s="8"/>
      <c r="NT1373" s="8"/>
      <c r="NU1373" s="8"/>
      <c r="NV1373" s="8"/>
      <c r="NW1373" s="8"/>
      <c r="NX1373" s="8"/>
      <c r="NY1373" s="8"/>
      <c r="NZ1373" s="8"/>
      <c r="OA1373" s="8"/>
      <c r="OB1373" s="8"/>
      <c r="OC1373" s="8"/>
      <c r="OD1373" s="8"/>
      <c r="OE1373" s="8"/>
      <c r="OF1373" s="8"/>
      <c r="OG1373" s="8"/>
      <c r="OH1373" s="8"/>
      <c r="OI1373" s="8"/>
      <c r="OJ1373" s="8"/>
      <c r="OK1373" s="8"/>
      <c r="OL1373" s="8"/>
      <c r="OM1373" s="8"/>
      <c r="ON1373" s="8"/>
      <c r="OO1373" s="8"/>
      <c r="OP1373" s="8"/>
      <c r="OQ1373" s="8"/>
      <c r="OR1373" s="8"/>
      <c r="OS1373" s="8"/>
      <c r="OT1373" s="8"/>
      <c r="OU1373" s="8"/>
      <c r="OV1373" s="8"/>
      <c r="OW1373" s="8"/>
      <c r="OX1373" s="8"/>
      <c r="OY1373" s="8"/>
      <c r="OZ1373" s="8"/>
      <c r="PA1373" s="8"/>
      <c r="PB1373" s="8"/>
      <c r="PC1373" s="8"/>
      <c r="PD1373" s="8"/>
      <c r="PE1373" s="8"/>
      <c r="PF1373" s="8"/>
      <c r="PG1373" s="8"/>
      <c r="PH1373" s="8"/>
      <c r="PI1373" s="8"/>
      <c r="PJ1373" s="8"/>
      <c r="PK1373" s="8"/>
      <c r="PL1373" s="8"/>
      <c r="PM1373" s="8"/>
      <c r="PN1373" s="8"/>
      <c r="PO1373" s="8"/>
      <c r="PP1373" s="8"/>
      <c r="PQ1373" s="8"/>
      <c r="PR1373" s="8"/>
      <c r="PS1373" s="8"/>
      <c r="PT1373" s="8"/>
      <c r="PU1373" s="8"/>
      <c r="PV1373" s="8"/>
      <c r="PW1373" s="8"/>
      <c r="PX1373" s="8"/>
      <c r="PY1373" s="8"/>
      <c r="PZ1373" s="8"/>
      <c r="QA1373" s="8"/>
      <c r="QB1373" s="8"/>
      <c r="QC1373" s="8"/>
      <c r="QD1373" s="8"/>
      <c r="QE1373" s="8"/>
      <c r="QF1373" s="8"/>
      <c r="QG1373" s="8"/>
      <c r="QH1373" s="8"/>
      <c r="QI1373" s="8"/>
      <c r="QJ1373" s="8"/>
      <c r="QK1373" s="8"/>
      <c r="QL1373" s="8"/>
      <c r="QM1373" s="8"/>
      <c r="QN1373" s="8"/>
      <c r="QO1373" s="8"/>
      <c r="QP1373" s="8"/>
      <c r="QQ1373" s="8"/>
      <c r="QR1373" s="8"/>
      <c r="QS1373" s="8"/>
      <c r="QT1373" s="8"/>
      <c r="QU1373" s="8"/>
      <c r="QV1373" s="8"/>
      <c r="QW1373" s="8"/>
      <c r="QX1373" s="8"/>
      <c r="QY1373" s="8"/>
      <c r="QZ1373" s="8"/>
      <c r="RA1373" s="8"/>
      <c r="RB1373" s="8"/>
      <c r="RC1373" s="8"/>
      <c r="RD1373" s="8"/>
      <c r="RE1373" s="8"/>
      <c r="RF1373" s="8"/>
      <c r="RG1373" s="8"/>
      <c r="RH1373" s="8"/>
      <c r="RI1373" s="8"/>
      <c r="RJ1373" s="8"/>
      <c r="RK1373" s="8"/>
      <c r="RL1373" s="8"/>
      <c r="RM1373" s="8"/>
      <c r="RN1373" s="8"/>
      <c r="RO1373" s="8"/>
      <c r="RP1373" s="8"/>
      <c r="RQ1373" s="8"/>
      <c r="RR1373" s="8"/>
      <c r="RS1373" s="8"/>
      <c r="RT1373" s="8"/>
      <c r="RU1373" s="8"/>
      <c r="RV1373" s="8"/>
      <c r="RW1373" s="8"/>
      <c r="RX1373" s="8"/>
      <c r="RY1373" s="8"/>
      <c r="RZ1373" s="8"/>
      <c r="SA1373" s="8"/>
      <c r="SB1373" s="8"/>
      <c r="SC1373" s="8"/>
      <c r="SD1373" s="8"/>
      <c r="SE1373" s="8"/>
      <c r="SF1373" s="8"/>
      <c r="SG1373" s="8"/>
      <c r="SH1373" s="8"/>
      <c r="SI1373" s="8"/>
      <c r="SJ1373" s="8"/>
      <c r="SK1373" s="8"/>
      <c r="SL1373" s="8"/>
      <c r="SM1373" s="8"/>
      <c r="SN1373" s="8"/>
      <c r="SO1373" s="8"/>
      <c r="SP1373" s="8"/>
      <c r="SQ1373" s="8"/>
      <c r="SR1373" s="8"/>
      <c r="SS1373" s="8"/>
      <c r="ST1373" s="8"/>
      <c r="SU1373" s="8"/>
      <c r="SV1373" s="8"/>
      <c r="SW1373" s="8"/>
      <c r="SX1373" s="8"/>
      <c r="SY1373" s="8"/>
      <c r="SZ1373" s="8"/>
      <c r="TA1373" s="8"/>
      <c r="TB1373" s="8"/>
      <c r="TC1373" s="8"/>
      <c r="TD1373" s="8"/>
      <c r="TE1373" s="8"/>
      <c r="TF1373" s="8"/>
      <c r="TG1373" s="8"/>
      <c r="TH1373" s="8"/>
      <c r="TI1373" s="8"/>
      <c r="TJ1373" s="8"/>
      <c r="TK1373" s="8"/>
      <c r="TL1373" s="8"/>
      <c r="TM1373" s="8"/>
      <c r="TN1373" s="8"/>
      <c r="TO1373" s="8"/>
      <c r="TP1373" s="8"/>
      <c r="TQ1373" s="8"/>
      <c r="TR1373" s="8"/>
      <c r="TS1373" s="8"/>
      <c r="TT1373" s="8"/>
      <c r="TU1373" s="8"/>
      <c r="TV1373" s="8"/>
      <c r="TW1373" s="8"/>
      <c r="TX1373" s="8"/>
      <c r="TY1373" s="8"/>
      <c r="TZ1373" s="8"/>
      <c r="UA1373" s="8"/>
      <c r="UB1373" s="8"/>
      <c r="UC1373" s="8"/>
      <c r="UD1373" s="8"/>
      <c r="UE1373" s="8"/>
      <c r="UF1373" s="8"/>
      <c r="UG1373" s="8"/>
      <c r="UH1373" s="8"/>
      <c r="UI1373" s="8"/>
      <c r="UJ1373" s="8"/>
      <c r="UK1373" s="8"/>
      <c r="UL1373" s="8"/>
      <c r="UM1373" s="8"/>
      <c r="UN1373" s="8"/>
      <c r="UO1373" s="8"/>
      <c r="UP1373" s="8"/>
      <c r="UQ1373" s="8"/>
      <c r="UR1373" s="8"/>
      <c r="US1373" s="8"/>
      <c r="UT1373" s="8"/>
      <c r="UU1373" s="8"/>
      <c r="UV1373" s="8"/>
      <c r="UW1373" s="8"/>
      <c r="UX1373" s="8"/>
      <c r="UY1373" s="8"/>
      <c r="UZ1373" s="8"/>
      <c r="VA1373" s="8"/>
      <c r="VB1373" s="8"/>
      <c r="VC1373" s="8"/>
      <c r="VD1373" s="8"/>
      <c r="VE1373" s="8"/>
      <c r="VF1373" s="8"/>
    </row>
    <row r="1374" spans="1:578" s="77" customFormat="1" ht="15">
      <c r="A1374" s="52"/>
      <c r="B1374" s="54"/>
      <c r="C1374" s="54"/>
      <c r="D1374" s="54"/>
      <c r="E1374" s="54"/>
      <c r="F1374" s="54"/>
      <c r="G1374" s="55"/>
      <c r="H1374" s="54"/>
      <c r="I1374" s="56"/>
      <c r="J1374" s="76"/>
      <c r="K1374" s="76"/>
      <c r="L1374" s="54"/>
      <c r="M1374" s="54"/>
      <c r="N1374" s="54"/>
      <c r="O1374" s="4"/>
      <c r="P1374" s="60"/>
      <c r="Q1374" s="54"/>
      <c r="R1374" s="54"/>
      <c r="S1374" s="57"/>
      <c r="T1374" s="57"/>
      <c r="U1374" s="57"/>
      <c r="V1374" s="57"/>
      <c r="W1374" s="57"/>
      <c r="X1374" s="57"/>
      <c r="Y1374" s="57"/>
      <c r="Z1374" s="57"/>
      <c r="AA1374" s="57"/>
      <c r="AB1374" s="62"/>
      <c r="AC1374" s="57"/>
      <c r="AD1374" s="57"/>
      <c r="AE1374" s="57"/>
      <c r="AF1374" s="57"/>
      <c r="AG1374" s="57"/>
      <c r="AH1374" s="57"/>
      <c r="AI1374" s="6"/>
      <c r="AJ1374" s="6"/>
      <c r="AK1374" s="6"/>
      <c r="AL1374" s="6"/>
      <c r="AM1374" s="6"/>
      <c r="AN1374" s="6"/>
      <c r="AO1374" s="6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  <c r="IW1374" s="8"/>
      <c r="IX1374" s="8"/>
      <c r="IY1374" s="8"/>
      <c r="IZ1374" s="8"/>
      <c r="JA1374" s="8"/>
      <c r="JB1374" s="8"/>
      <c r="JC1374" s="8"/>
      <c r="JD1374" s="8"/>
      <c r="JE1374" s="8"/>
      <c r="JF1374" s="8"/>
      <c r="JG1374" s="8"/>
      <c r="JH1374" s="8"/>
      <c r="JI1374" s="8"/>
      <c r="JJ1374" s="8"/>
      <c r="JK1374" s="8"/>
      <c r="JL1374" s="8"/>
      <c r="JM1374" s="8"/>
      <c r="JN1374" s="8"/>
      <c r="JO1374" s="8"/>
      <c r="JP1374" s="8"/>
      <c r="JQ1374" s="8"/>
      <c r="JR1374" s="8"/>
      <c r="JS1374" s="8"/>
      <c r="JT1374" s="8"/>
      <c r="JU1374" s="8"/>
      <c r="JV1374" s="8"/>
      <c r="JW1374" s="8"/>
      <c r="JX1374" s="8"/>
      <c r="JY1374" s="8"/>
      <c r="JZ1374" s="8"/>
      <c r="KA1374" s="8"/>
      <c r="KB1374" s="8"/>
      <c r="KC1374" s="8"/>
      <c r="KD1374" s="8"/>
      <c r="KE1374" s="8"/>
      <c r="KF1374" s="8"/>
      <c r="KG1374" s="8"/>
      <c r="KH1374" s="8"/>
      <c r="KI1374" s="8"/>
      <c r="KJ1374" s="8"/>
      <c r="KK1374" s="8"/>
      <c r="KL1374" s="8"/>
      <c r="KM1374" s="8"/>
      <c r="KN1374" s="8"/>
      <c r="KO1374" s="8"/>
      <c r="KP1374" s="8"/>
      <c r="KQ1374" s="8"/>
      <c r="KR1374" s="8"/>
      <c r="KS1374" s="8"/>
      <c r="KT1374" s="8"/>
      <c r="KU1374" s="8"/>
      <c r="KV1374" s="8"/>
      <c r="KW1374" s="8"/>
      <c r="KX1374" s="8"/>
      <c r="KY1374" s="8"/>
      <c r="KZ1374" s="8"/>
      <c r="LA1374" s="8"/>
      <c r="LB1374" s="8"/>
      <c r="LC1374" s="8"/>
      <c r="LD1374" s="8"/>
      <c r="LE1374" s="8"/>
      <c r="LF1374" s="8"/>
      <c r="LG1374" s="8"/>
      <c r="LH1374" s="8"/>
      <c r="LI1374" s="8"/>
      <c r="LJ1374" s="8"/>
      <c r="LK1374" s="8"/>
      <c r="LL1374" s="8"/>
      <c r="LM1374" s="8"/>
      <c r="LN1374" s="8"/>
      <c r="LO1374" s="8"/>
      <c r="LP1374" s="8"/>
      <c r="LQ1374" s="8"/>
      <c r="LR1374" s="8"/>
      <c r="LS1374" s="8"/>
      <c r="LT1374" s="8"/>
      <c r="LU1374" s="8"/>
      <c r="LV1374" s="8"/>
      <c r="LW1374" s="8"/>
      <c r="LX1374" s="8"/>
      <c r="LY1374" s="8"/>
      <c r="LZ1374" s="8"/>
      <c r="MA1374" s="8"/>
      <c r="MB1374" s="8"/>
      <c r="MC1374" s="8"/>
      <c r="MD1374" s="8"/>
      <c r="ME1374" s="8"/>
      <c r="MF1374" s="8"/>
      <c r="MG1374" s="8"/>
      <c r="MH1374" s="8"/>
      <c r="MI1374" s="8"/>
      <c r="MJ1374" s="8"/>
      <c r="MK1374" s="8"/>
      <c r="ML1374" s="8"/>
      <c r="MM1374" s="8"/>
      <c r="MN1374" s="8"/>
      <c r="MO1374" s="8"/>
      <c r="MP1374" s="8"/>
      <c r="MQ1374" s="8"/>
      <c r="MR1374" s="8"/>
      <c r="MS1374" s="8"/>
      <c r="MT1374" s="8"/>
      <c r="MU1374" s="8"/>
      <c r="MV1374" s="8"/>
      <c r="MW1374" s="8"/>
      <c r="MX1374" s="8"/>
      <c r="MY1374" s="8"/>
      <c r="MZ1374" s="8"/>
      <c r="NA1374" s="8"/>
      <c r="NB1374" s="8"/>
      <c r="NC1374" s="8"/>
      <c r="ND1374" s="8"/>
      <c r="NE1374" s="8"/>
      <c r="NF1374" s="8"/>
      <c r="NG1374" s="8"/>
      <c r="NH1374" s="8"/>
      <c r="NI1374" s="8"/>
      <c r="NJ1374" s="8"/>
      <c r="NK1374" s="8"/>
      <c r="NL1374" s="8"/>
      <c r="NM1374" s="8"/>
      <c r="NN1374" s="8"/>
      <c r="NO1374" s="8"/>
      <c r="NP1374" s="8"/>
      <c r="NQ1374" s="8"/>
      <c r="NR1374" s="8"/>
      <c r="NS1374" s="8"/>
      <c r="NT1374" s="8"/>
      <c r="NU1374" s="8"/>
      <c r="NV1374" s="8"/>
      <c r="NW1374" s="8"/>
      <c r="NX1374" s="8"/>
      <c r="NY1374" s="8"/>
      <c r="NZ1374" s="8"/>
      <c r="OA1374" s="8"/>
      <c r="OB1374" s="8"/>
      <c r="OC1374" s="8"/>
      <c r="OD1374" s="8"/>
      <c r="OE1374" s="8"/>
      <c r="OF1374" s="8"/>
      <c r="OG1374" s="8"/>
      <c r="OH1374" s="8"/>
      <c r="OI1374" s="8"/>
      <c r="OJ1374" s="8"/>
      <c r="OK1374" s="8"/>
      <c r="OL1374" s="8"/>
      <c r="OM1374" s="8"/>
      <c r="ON1374" s="8"/>
      <c r="OO1374" s="8"/>
      <c r="OP1374" s="8"/>
      <c r="OQ1374" s="8"/>
      <c r="OR1374" s="8"/>
      <c r="OS1374" s="8"/>
      <c r="OT1374" s="8"/>
      <c r="OU1374" s="8"/>
      <c r="OV1374" s="8"/>
      <c r="OW1374" s="8"/>
      <c r="OX1374" s="8"/>
      <c r="OY1374" s="8"/>
      <c r="OZ1374" s="8"/>
      <c r="PA1374" s="8"/>
      <c r="PB1374" s="8"/>
      <c r="PC1374" s="8"/>
      <c r="PD1374" s="8"/>
      <c r="PE1374" s="8"/>
      <c r="PF1374" s="8"/>
      <c r="PG1374" s="8"/>
      <c r="PH1374" s="8"/>
      <c r="PI1374" s="8"/>
      <c r="PJ1374" s="8"/>
      <c r="PK1374" s="8"/>
      <c r="PL1374" s="8"/>
      <c r="PM1374" s="8"/>
      <c r="PN1374" s="8"/>
      <c r="PO1374" s="8"/>
      <c r="PP1374" s="8"/>
      <c r="PQ1374" s="8"/>
      <c r="PR1374" s="8"/>
      <c r="PS1374" s="8"/>
      <c r="PT1374" s="8"/>
      <c r="PU1374" s="8"/>
      <c r="PV1374" s="8"/>
      <c r="PW1374" s="8"/>
      <c r="PX1374" s="8"/>
      <c r="PY1374" s="8"/>
      <c r="PZ1374" s="8"/>
      <c r="QA1374" s="8"/>
      <c r="QB1374" s="8"/>
      <c r="QC1374" s="8"/>
      <c r="QD1374" s="8"/>
      <c r="QE1374" s="8"/>
      <c r="QF1374" s="8"/>
      <c r="QG1374" s="8"/>
      <c r="QH1374" s="8"/>
      <c r="QI1374" s="8"/>
      <c r="QJ1374" s="8"/>
      <c r="QK1374" s="8"/>
      <c r="QL1374" s="8"/>
      <c r="QM1374" s="8"/>
      <c r="QN1374" s="8"/>
      <c r="QO1374" s="8"/>
      <c r="QP1374" s="8"/>
      <c r="QQ1374" s="8"/>
      <c r="QR1374" s="8"/>
      <c r="QS1374" s="8"/>
      <c r="QT1374" s="8"/>
      <c r="QU1374" s="8"/>
      <c r="QV1374" s="8"/>
      <c r="QW1374" s="8"/>
      <c r="QX1374" s="8"/>
      <c r="QY1374" s="8"/>
      <c r="QZ1374" s="8"/>
      <c r="RA1374" s="8"/>
      <c r="RB1374" s="8"/>
      <c r="RC1374" s="8"/>
      <c r="RD1374" s="8"/>
      <c r="RE1374" s="8"/>
      <c r="RF1374" s="8"/>
      <c r="RG1374" s="8"/>
      <c r="RH1374" s="8"/>
      <c r="RI1374" s="8"/>
      <c r="RJ1374" s="8"/>
      <c r="RK1374" s="8"/>
      <c r="RL1374" s="8"/>
      <c r="RM1374" s="8"/>
      <c r="RN1374" s="8"/>
      <c r="RO1374" s="8"/>
      <c r="RP1374" s="8"/>
      <c r="RQ1374" s="8"/>
      <c r="RR1374" s="8"/>
      <c r="RS1374" s="8"/>
      <c r="RT1374" s="8"/>
      <c r="RU1374" s="8"/>
      <c r="RV1374" s="8"/>
      <c r="RW1374" s="8"/>
      <c r="RX1374" s="8"/>
      <c r="RY1374" s="8"/>
      <c r="RZ1374" s="8"/>
      <c r="SA1374" s="8"/>
      <c r="SB1374" s="8"/>
      <c r="SC1374" s="8"/>
      <c r="SD1374" s="8"/>
      <c r="SE1374" s="8"/>
      <c r="SF1374" s="8"/>
      <c r="SG1374" s="8"/>
      <c r="SH1374" s="8"/>
      <c r="SI1374" s="8"/>
      <c r="SJ1374" s="8"/>
      <c r="SK1374" s="8"/>
      <c r="SL1374" s="8"/>
      <c r="SM1374" s="8"/>
      <c r="SN1374" s="8"/>
      <c r="SO1374" s="8"/>
      <c r="SP1374" s="8"/>
      <c r="SQ1374" s="8"/>
      <c r="SR1374" s="8"/>
      <c r="SS1374" s="8"/>
      <c r="ST1374" s="8"/>
      <c r="SU1374" s="8"/>
      <c r="SV1374" s="8"/>
      <c r="SW1374" s="8"/>
      <c r="SX1374" s="8"/>
      <c r="SY1374" s="8"/>
      <c r="SZ1374" s="8"/>
      <c r="TA1374" s="8"/>
      <c r="TB1374" s="8"/>
      <c r="TC1374" s="8"/>
      <c r="TD1374" s="8"/>
      <c r="TE1374" s="8"/>
      <c r="TF1374" s="8"/>
      <c r="TG1374" s="8"/>
      <c r="TH1374" s="8"/>
      <c r="TI1374" s="8"/>
      <c r="TJ1374" s="8"/>
      <c r="TK1374" s="8"/>
      <c r="TL1374" s="8"/>
      <c r="TM1374" s="8"/>
      <c r="TN1374" s="8"/>
      <c r="TO1374" s="8"/>
      <c r="TP1374" s="8"/>
      <c r="TQ1374" s="8"/>
      <c r="TR1374" s="8"/>
      <c r="TS1374" s="8"/>
      <c r="TT1374" s="8"/>
      <c r="TU1374" s="8"/>
      <c r="TV1374" s="8"/>
      <c r="TW1374" s="8"/>
      <c r="TX1374" s="8"/>
      <c r="TY1374" s="8"/>
      <c r="TZ1374" s="8"/>
      <c r="UA1374" s="8"/>
      <c r="UB1374" s="8"/>
      <c r="UC1374" s="8"/>
      <c r="UD1374" s="8"/>
      <c r="UE1374" s="8"/>
      <c r="UF1374" s="8"/>
      <c r="UG1374" s="8"/>
      <c r="UH1374" s="8"/>
      <c r="UI1374" s="8"/>
      <c r="UJ1374" s="8"/>
      <c r="UK1374" s="8"/>
      <c r="UL1374" s="8"/>
      <c r="UM1374" s="8"/>
      <c r="UN1374" s="8"/>
      <c r="UO1374" s="8"/>
      <c r="UP1374" s="8"/>
      <c r="UQ1374" s="8"/>
      <c r="UR1374" s="8"/>
      <c r="US1374" s="8"/>
      <c r="UT1374" s="8"/>
      <c r="UU1374" s="8"/>
      <c r="UV1374" s="8"/>
      <c r="UW1374" s="8"/>
      <c r="UX1374" s="8"/>
      <c r="UY1374" s="8"/>
      <c r="UZ1374" s="8"/>
      <c r="VA1374" s="8"/>
      <c r="VB1374" s="8"/>
      <c r="VC1374" s="8"/>
      <c r="VD1374" s="8"/>
      <c r="VE1374" s="8"/>
      <c r="VF1374" s="8"/>
    </row>
    <row r="1375" spans="1:578" s="77" customFormat="1" ht="15">
      <c r="A1375" s="52"/>
      <c r="B1375" s="54"/>
      <c r="C1375" s="54"/>
      <c r="D1375" s="54"/>
      <c r="E1375" s="54"/>
      <c r="F1375" s="54"/>
      <c r="G1375" s="55"/>
      <c r="H1375" s="54"/>
      <c r="I1375" s="56"/>
      <c r="J1375" s="76"/>
      <c r="K1375" s="76"/>
      <c r="L1375" s="54"/>
      <c r="M1375" s="54"/>
      <c r="N1375" s="54"/>
      <c r="O1375" s="4"/>
      <c r="P1375" s="60"/>
      <c r="Q1375" s="54"/>
      <c r="R1375" s="54"/>
      <c r="S1375" s="57"/>
      <c r="T1375" s="57"/>
      <c r="U1375" s="57"/>
      <c r="V1375" s="57"/>
      <c r="W1375" s="57"/>
      <c r="X1375" s="57"/>
      <c r="Y1375" s="57"/>
      <c r="Z1375" s="57"/>
      <c r="AA1375" s="57"/>
      <c r="AB1375" s="62"/>
      <c r="AC1375" s="57"/>
      <c r="AD1375" s="57"/>
      <c r="AE1375" s="57"/>
      <c r="AF1375" s="57"/>
      <c r="AG1375" s="57"/>
      <c r="AH1375" s="57"/>
      <c r="AI1375" s="6"/>
      <c r="AJ1375" s="6"/>
      <c r="AK1375" s="6"/>
      <c r="AL1375" s="6"/>
      <c r="AM1375" s="6"/>
      <c r="AN1375" s="6"/>
      <c r="AO1375" s="6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  <c r="IW1375" s="8"/>
      <c r="IX1375" s="8"/>
      <c r="IY1375" s="8"/>
      <c r="IZ1375" s="8"/>
      <c r="JA1375" s="8"/>
      <c r="JB1375" s="8"/>
      <c r="JC1375" s="8"/>
      <c r="JD1375" s="8"/>
      <c r="JE1375" s="8"/>
      <c r="JF1375" s="8"/>
      <c r="JG1375" s="8"/>
      <c r="JH1375" s="8"/>
      <c r="JI1375" s="8"/>
      <c r="JJ1375" s="8"/>
      <c r="JK1375" s="8"/>
      <c r="JL1375" s="8"/>
      <c r="JM1375" s="8"/>
      <c r="JN1375" s="8"/>
      <c r="JO1375" s="8"/>
      <c r="JP1375" s="8"/>
      <c r="JQ1375" s="8"/>
      <c r="JR1375" s="8"/>
      <c r="JS1375" s="8"/>
      <c r="JT1375" s="8"/>
      <c r="JU1375" s="8"/>
      <c r="JV1375" s="8"/>
      <c r="JW1375" s="8"/>
      <c r="JX1375" s="8"/>
      <c r="JY1375" s="8"/>
      <c r="JZ1375" s="8"/>
      <c r="KA1375" s="8"/>
      <c r="KB1375" s="8"/>
      <c r="KC1375" s="8"/>
      <c r="KD1375" s="8"/>
      <c r="KE1375" s="8"/>
      <c r="KF1375" s="8"/>
      <c r="KG1375" s="8"/>
      <c r="KH1375" s="8"/>
      <c r="KI1375" s="8"/>
      <c r="KJ1375" s="8"/>
      <c r="KK1375" s="8"/>
      <c r="KL1375" s="8"/>
      <c r="KM1375" s="8"/>
      <c r="KN1375" s="8"/>
      <c r="KO1375" s="8"/>
      <c r="KP1375" s="8"/>
      <c r="KQ1375" s="8"/>
      <c r="KR1375" s="8"/>
      <c r="KS1375" s="8"/>
      <c r="KT1375" s="8"/>
      <c r="KU1375" s="8"/>
      <c r="KV1375" s="8"/>
      <c r="KW1375" s="8"/>
      <c r="KX1375" s="8"/>
      <c r="KY1375" s="8"/>
      <c r="KZ1375" s="8"/>
      <c r="LA1375" s="8"/>
      <c r="LB1375" s="8"/>
      <c r="LC1375" s="8"/>
      <c r="LD1375" s="8"/>
      <c r="LE1375" s="8"/>
      <c r="LF1375" s="8"/>
      <c r="LG1375" s="8"/>
      <c r="LH1375" s="8"/>
      <c r="LI1375" s="8"/>
      <c r="LJ1375" s="8"/>
      <c r="LK1375" s="8"/>
      <c r="LL1375" s="8"/>
      <c r="LM1375" s="8"/>
      <c r="LN1375" s="8"/>
      <c r="LO1375" s="8"/>
      <c r="LP1375" s="8"/>
      <c r="LQ1375" s="8"/>
      <c r="LR1375" s="8"/>
      <c r="LS1375" s="8"/>
      <c r="LT1375" s="8"/>
      <c r="LU1375" s="8"/>
      <c r="LV1375" s="8"/>
      <c r="LW1375" s="8"/>
      <c r="LX1375" s="8"/>
      <c r="LY1375" s="8"/>
      <c r="LZ1375" s="8"/>
      <c r="MA1375" s="8"/>
      <c r="MB1375" s="8"/>
      <c r="MC1375" s="8"/>
      <c r="MD1375" s="8"/>
      <c r="ME1375" s="8"/>
      <c r="MF1375" s="8"/>
      <c r="MG1375" s="8"/>
      <c r="MH1375" s="8"/>
      <c r="MI1375" s="8"/>
      <c r="MJ1375" s="8"/>
      <c r="MK1375" s="8"/>
      <c r="ML1375" s="8"/>
      <c r="MM1375" s="8"/>
      <c r="MN1375" s="8"/>
      <c r="MO1375" s="8"/>
      <c r="MP1375" s="8"/>
      <c r="MQ1375" s="8"/>
      <c r="MR1375" s="8"/>
      <c r="MS1375" s="8"/>
      <c r="MT1375" s="8"/>
      <c r="MU1375" s="8"/>
      <c r="MV1375" s="8"/>
      <c r="MW1375" s="8"/>
      <c r="MX1375" s="8"/>
      <c r="MY1375" s="8"/>
      <c r="MZ1375" s="8"/>
      <c r="NA1375" s="8"/>
      <c r="NB1375" s="8"/>
      <c r="NC1375" s="8"/>
      <c r="ND1375" s="8"/>
      <c r="NE1375" s="8"/>
      <c r="NF1375" s="8"/>
      <c r="NG1375" s="8"/>
      <c r="NH1375" s="8"/>
      <c r="NI1375" s="8"/>
      <c r="NJ1375" s="8"/>
      <c r="NK1375" s="8"/>
      <c r="NL1375" s="8"/>
      <c r="NM1375" s="8"/>
      <c r="NN1375" s="8"/>
      <c r="NO1375" s="8"/>
      <c r="NP1375" s="8"/>
      <c r="NQ1375" s="8"/>
      <c r="NR1375" s="8"/>
      <c r="NS1375" s="8"/>
      <c r="NT1375" s="8"/>
      <c r="NU1375" s="8"/>
      <c r="NV1375" s="8"/>
      <c r="NW1375" s="8"/>
      <c r="NX1375" s="8"/>
      <c r="NY1375" s="8"/>
      <c r="NZ1375" s="8"/>
      <c r="OA1375" s="8"/>
      <c r="OB1375" s="8"/>
      <c r="OC1375" s="8"/>
      <c r="OD1375" s="8"/>
      <c r="OE1375" s="8"/>
      <c r="OF1375" s="8"/>
      <c r="OG1375" s="8"/>
      <c r="OH1375" s="8"/>
      <c r="OI1375" s="8"/>
      <c r="OJ1375" s="8"/>
      <c r="OK1375" s="8"/>
      <c r="OL1375" s="8"/>
      <c r="OM1375" s="8"/>
      <c r="ON1375" s="8"/>
      <c r="OO1375" s="8"/>
      <c r="OP1375" s="8"/>
      <c r="OQ1375" s="8"/>
      <c r="OR1375" s="8"/>
      <c r="OS1375" s="8"/>
      <c r="OT1375" s="8"/>
      <c r="OU1375" s="8"/>
      <c r="OV1375" s="8"/>
      <c r="OW1375" s="8"/>
      <c r="OX1375" s="8"/>
      <c r="OY1375" s="8"/>
      <c r="OZ1375" s="8"/>
      <c r="PA1375" s="8"/>
      <c r="PB1375" s="8"/>
      <c r="PC1375" s="8"/>
      <c r="PD1375" s="8"/>
      <c r="PE1375" s="8"/>
      <c r="PF1375" s="8"/>
      <c r="PG1375" s="8"/>
      <c r="PH1375" s="8"/>
      <c r="PI1375" s="8"/>
      <c r="PJ1375" s="8"/>
      <c r="PK1375" s="8"/>
      <c r="PL1375" s="8"/>
      <c r="PM1375" s="8"/>
      <c r="PN1375" s="8"/>
      <c r="PO1375" s="8"/>
      <c r="PP1375" s="8"/>
      <c r="PQ1375" s="8"/>
      <c r="PR1375" s="8"/>
      <c r="PS1375" s="8"/>
      <c r="PT1375" s="8"/>
      <c r="PU1375" s="8"/>
      <c r="PV1375" s="8"/>
      <c r="PW1375" s="8"/>
      <c r="PX1375" s="8"/>
      <c r="PY1375" s="8"/>
      <c r="PZ1375" s="8"/>
      <c r="QA1375" s="8"/>
      <c r="QB1375" s="8"/>
      <c r="QC1375" s="8"/>
      <c r="QD1375" s="8"/>
      <c r="QE1375" s="8"/>
      <c r="QF1375" s="8"/>
      <c r="QG1375" s="8"/>
      <c r="QH1375" s="8"/>
      <c r="QI1375" s="8"/>
      <c r="QJ1375" s="8"/>
      <c r="QK1375" s="8"/>
      <c r="QL1375" s="8"/>
      <c r="QM1375" s="8"/>
      <c r="QN1375" s="8"/>
      <c r="QO1375" s="8"/>
      <c r="QP1375" s="8"/>
      <c r="QQ1375" s="8"/>
      <c r="QR1375" s="8"/>
      <c r="QS1375" s="8"/>
      <c r="QT1375" s="8"/>
      <c r="QU1375" s="8"/>
      <c r="QV1375" s="8"/>
      <c r="QW1375" s="8"/>
      <c r="QX1375" s="8"/>
      <c r="QY1375" s="8"/>
      <c r="QZ1375" s="8"/>
      <c r="RA1375" s="8"/>
      <c r="RB1375" s="8"/>
      <c r="RC1375" s="8"/>
      <c r="RD1375" s="8"/>
      <c r="RE1375" s="8"/>
      <c r="RF1375" s="8"/>
      <c r="RG1375" s="8"/>
      <c r="RH1375" s="8"/>
      <c r="RI1375" s="8"/>
      <c r="RJ1375" s="8"/>
      <c r="RK1375" s="8"/>
      <c r="RL1375" s="8"/>
      <c r="RM1375" s="8"/>
      <c r="RN1375" s="8"/>
      <c r="RO1375" s="8"/>
      <c r="RP1375" s="8"/>
      <c r="RQ1375" s="8"/>
      <c r="RR1375" s="8"/>
      <c r="RS1375" s="8"/>
      <c r="RT1375" s="8"/>
      <c r="RU1375" s="8"/>
      <c r="RV1375" s="8"/>
      <c r="RW1375" s="8"/>
      <c r="RX1375" s="8"/>
      <c r="RY1375" s="8"/>
      <c r="RZ1375" s="8"/>
      <c r="SA1375" s="8"/>
      <c r="SB1375" s="8"/>
      <c r="SC1375" s="8"/>
      <c r="SD1375" s="8"/>
      <c r="SE1375" s="8"/>
      <c r="SF1375" s="8"/>
      <c r="SG1375" s="8"/>
      <c r="SH1375" s="8"/>
      <c r="SI1375" s="8"/>
      <c r="SJ1375" s="8"/>
      <c r="SK1375" s="8"/>
      <c r="SL1375" s="8"/>
      <c r="SM1375" s="8"/>
      <c r="SN1375" s="8"/>
      <c r="SO1375" s="8"/>
      <c r="SP1375" s="8"/>
      <c r="SQ1375" s="8"/>
      <c r="SR1375" s="8"/>
      <c r="SS1375" s="8"/>
      <c r="ST1375" s="8"/>
      <c r="SU1375" s="8"/>
      <c r="SV1375" s="8"/>
      <c r="SW1375" s="8"/>
      <c r="SX1375" s="8"/>
      <c r="SY1375" s="8"/>
      <c r="SZ1375" s="8"/>
      <c r="TA1375" s="8"/>
      <c r="TB1375" s="8"/>
      <c r="TC1375" s="8"/>
      <c r="TD1375" s="8"/>
      <c r="TE1375" s="8"/>
      <c r="TF1375" s="8"/>
      <c r="TG1375" s="8"/>
      <c r="TH1375" s="8"/>
      <c r="TI1375" s="8"/>
      <c r="TJ1375" s="8"/>
      <c r="TK1375" s="8"/>
      <c r="TL1375" s="8"/>
      <c r="TM1375" s="8"/>
      <c r="TN1375" s="8"/>
      <c r="TO1375" s="8"/>
      <c r="TP1375" s="8"/>
      <c r="TQ1375" s="8"/>
      <c r="TR1375" s="8"/>
      <c r="TS1375" s="8"/>
      <c r="TT1375" s="8"/>
      <c r="TU1375" s="8"/>
      <c r="TV1375" s="8"/>
      <c r="TW1375" s="8"/>
      <c r="TX1375" s="8"/>
      <c r="TY1375" s="8"/>
      <c r="TZ1375" s="8"/>
      <c r="UA1375" s="8"/>
      <c r="UB1375" s="8"/>
      <c r="UC1375" s="8"/>
      <c r="UD1375" s="8"/>
      <c r="UE1375" s="8"/>
      <c r="UF1375" s="8"/>
      <c r="UG1375" s="8"/>
      <c r="UH1375" s="8"/>
      <c r="UI1375" s="8"/>
      <c r="UJ1375" s="8"/>
      <c r="UK1375" s="8"/>
      <c r="UL1375" s="8"/>
      <c r="UM1375" s="8"/>
      <c r="UN1375" s="8"/>
      <c r="UO1375" s="8"/>
      <c r="UP1375" s="8"/>
      <c r="UQ1375" s="8"/>
      <c r="UR1375" s="8"/>
      <c r="US1375" s="8"/>
      <c r="UT1375" s="8"/>
      <c r="UU1375" s="8"/>
      <c r="UV1375" s="8"/>
      <c r="UW1375" s="8"/>
      <c r="UX1375" s="8"/>
      <c r="UY1375" s="8"/>
      <c r="UZ1375" s="8"/>
      <c r="VA1375" s="8"/>
      <c r="VB1375" s="8"/>
      <c r="VC1375" s="8"/>
      <c r="VD1375" s="8"/>
      <c r="VE1375" s="8"/>
      <c r="VF1375" s="8"/>
    </row>
    <row r="1376" spans="1:578" s="77" customFormat="1" ht="15">
      <c r="A1376" s="52"/>
      <c r="B1376" s="54"/>
      <c r="C1376" s="54"/>
      <c r="D1376" s="54"/>
      <c r="E1376" s="54"/>
      <c r="F1376" s="54"/>
      <c r="G1376" s="55"/>
      <c r="H1376" s="54"/>
      <c r="I1376" s="56"/>
      <c r="J1376" s="76"/>
      <c r="K1376" s="76"/>
      <c r="L1376" s="54"/>
      <c r="M1376" s="54"/>
      <c r="N1376" s="54"/>
      <c r="O1376" s="4"/>
      <c r="P1376" s="60"/>
      <c r="Q1376" s="54"/>
      <c r="R1376" s="54"/>
      <c r="S1376" s="57"/>
      <c r="T1376" s="57"/>
      <c r="U1376" s="57"/>
      <c r="V1376" s="57"/>
      <c r="W1376" s="57"/>
      <c r="X1376" s="57"/>
      <c r="Y1376" s="57"/>
      <c r="Z1376" s="57"/>
      <c r="AA1376" s="57"/>
      <c r="AB1376" s="62"/>
      <c r="AC1376" s="57"/>
      <c r="AD1376" s="57"/>
      <c r="AE1376" s="57"/>
      <c r="AF1376" s="57"/>
      <c r="AG1376" s="57"/>
      <c r="AH1376" s="57"/>
      <c r="AI1376" s="6"/>
      <c r="AJ1376" s="6"/>
      <c r="AK1376" s="6"/>
      <c r="AL1376" s="6"/>
      <c r="AM1376" s="6"/>
      <c r="AN1376" s="6"/>
      <c r="AO1376" s="6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  <c r="IW1376" s="8"/>
      <c r="IX1376" s="8"/>
      <c r="IY1376" s="8"/>
      <c r="IZ1376" s="8"/>
      <c r="JA1376" s="8"/>
      <c r="JB1376" s="8"/>
      <c r="JC1376" s="8"/>
      <c r="JD1376" s="8"/>
      <c r="JE1376" s="8"/>
      <c r="JF1376" s="8"/>
      <c r="JG1376" s="8"/>
      <c r="JH1376" s="8"/>
      <c r="JI1376" s="8"/>
      <c r="JJ1376" s="8"/>
      <c r="JK1376" s="8"/>
      <c r="JL1376" s="8"/>
      <c r="JM1376" s="8"/>
      <c r="JN1376" s="8"/>
      <c r="JO1376" s="8"/>
      <c r="JP1376" s="8"/>
      <c r="JQ1376" s="8"/>
      <c r="JR1376" s="8"/>
      <c r="JS1376" s="8"/>
      <c r="JT1376" s="8"/>
      <c r="JU1376" s="8"/>
      <c r="JV1376" s="8"/>
      <c r="JW1376" s="8"/>
      <c r="JX1376" s="8"/>
      <c r="JY1376" s="8"/>
      <c r="JZ1376" s="8"/>
      <c r="KA1376" s="8"/>
      <c r="KB1376" s="8"/>
      <c r="KC1376" s="8"/>
      <c r="KD1376" s="8"/>
      <c r="KE1376" s="8"/>
      <c r="KF1376" s="8"/>
      <c r="KG1376" s="8"/>
      <c r="KH1376" s="8"/>
      <c r="KI1376" s="8"/>
      <c r="KJ1376" s="8"/>
      <c r="KK1376" s="8"/>
      <c r="KL1376" s="8"/>
      <c r="KM1376" s="8"/>
      <c r="KN1376" s="8"/>
      <c r="KO1376" s="8"/>
      <c r="KP1376" s="8"/>
      <c r="KQ1376" s="8"/>
      <c r="KR1376" s="8"/>
      <c r="KS1376" s="8"/>
      <c r="KT1376" s="8"/>
      <c r="KU1376" s="8"/>
      <c r="KV1376" s="8"/>
      <c r="KW1376" s="8"/>
      <c r="KX1376" s="8"/>
      <c r="KY1376" s="8"/>
      <c r="KZ1376" s="8"/>
      <c r="LA1376" s="8"/>
      <c r="LB1376" s="8"/>
      <c r="LC1376" s="8"/>
      <c r="LD1376" s="8"/>
      <c r="LE1376" s="8"/>
      <c r="LF1376" s="8"/>
      <c r="LG1376" s="8"/>
      <c r="LH1376" s="8"/>
      <c r="LI1376" s="8"/>
      <c r="LJ1376" s="8"/>
      <c r="LK1376" s="8"/>
      <c r="LL1376" s="8"/>
      <c r="LM1376" s="8"/>
      <c r="LN1376" s="8"/>
      <c r="LO1376" s="8"/>
      <c r="LP1376" s="8"/>
      <c r="LQ1376" s="8"/>
      <c r="LR1376" s="8"/>
      <c r="LS1376" s="8"/>
      <c r="LT1376" s="8"/>
      <c r="LU1376" s="8"/>
      <c r="LV1376" s="8"/>
      <c r="LW1376" s="8"/>
      <c r="LX1376" s="8"/>
      <c r="LY1376" s="8"/>
      <c r="LZ1376" s="8"/>
      <c r="MA1376" s="8"/>
      <c r="MB1376" s="8"/>
      <c r="MC1376" s="8"/>
      <c r="MD1376" s="8"/>
      <c r="ME1376" s="8"/>
      <c r="MF1376" s="8"/>
      <c r="MG1376" s="8"/>
      <c r="MH1376" s="8"/>
      <c r="MI1376" s="8"/>
      <c r="MJ1376" s="8"/>
      <c r="MK1376" s="8"/>
      <c r="ML1376" s="8"/>
      <c r="MM1376" s="8"/>
      <c r="MN1376" s="8"/>
      <c r="MO1376" s="8"/>
      <c r="MP1376" s="8"/>
      <c r="MQ1376" s="8"/>
      <c r="MR1376" s="8"/>
      <c r="MS1376" s="8"/>
      <c r="MT1376" s="8"/>
      <c r="MU1376" s="8"/>
      <c r="MV1376" s="8"/>
      <c r="MW1376" s="8"/>
      <c r="MX1376" s="8"/>
      <c r="MY1376" s="8"/>
      <c r="MZ1376" s="8"/>
      <c r="NA1376" s="8"/>
      <c r="NB1376" s="8"/>
      <c r="NC1376" s="8"/>
      <c r="ND1376" s="8"/>
      <c r="NE1376" s="8"/>
      <c r="NF1376" s="8"/>
      <c r="NG1376" s="8"/>
      <c r="NH1376" s="8"/>
      <c r="NI1376" s="8"/>
      <c r="NJ1376" s="8"/>
      <c r="NK1376" s="8"/>
      <c r="NL1376" s="8"/>
      <c r="NM1376" s="8"/>
      <c r="NN1376" s="8"/>
      <c r="NO1376" s="8"/>
      <c r="NP1376" s="8"/>
      <c r="NQ1376" s="8"/>
      <c r="NR1376" s="8"/>
      <c r="NS1376" s="8"/>
      <c r="NT1376" s="8"/>
      <c r="NU1376" s="8"/>
      <c r="NV1376" s="8"/>
      <c r="NW1376" s="8"/>
      <c r="NX1376" s="8"/>
      <c r="NY1376" s="8"/>
      <c r="NZ1376" s="8"/>
      <c r="OA1376" s="8"/>
      <c r="OB1376" s="8"/>
      <c r="OC1376" s="8"/>
      <c r="OD1376" s="8"/>
      <c r="OE1376" s="8"/>
      <c r="OF1376" s="8"/>
      <c r="OG1376" s="8"/>
      <c r="OH1376" s="8"/>
      <c r="OI1376" s="8"/>
      <c r="OJ1376" s="8"/>
      <c r="OK1376" s="8"/>
      <c r="OL1376" s="8"/>
      <c r="OM1376" s="8"/>
      <c r="ON1376" s="8"/>
      <c r="OO1376" s="8"/>
      <c r="OP1376" s="8"/>
      <c r="OQ1376" s="8"/>
      <c r="OR1376" s="8"/>
      <c r="OS1376" s="8"/>
      <c r="OT1376" s="8"/>
      <c r="OU1376" s="8"/>
      <c r="OV1376" s="8"/>
      <c r="OW1376" s="8"/>
      <c r="OX1376" s="8"/>
      <c r="OY1376" s="8"/>
      <c r="OZ1376" s="8"/>
      <c r="PA1376" s="8"/>
      <c r="PB1376" s="8"/>
      <c r="PC1376" s="8"/>
      <c r="PD1376" s="8"/>
      <c r="PE1376" s="8"/>
      <c r="PF1376" s="8"/>
      <c r="PG1376" s="8"/>
      <c r="PH1376" s="8"/>
      <c r="PI1376" s="8"/>
      <c r="PJ1376" s="8"/>
      <c r="PK1376" s="8"/>
      <c r="PL1376" s="8"/>
      <c r="PM1376" s="8"/>
      <c r="PN1376" s="8"/>
      <c r="PO1376" s="8"/>
      <c r="PP1376" s="8"/>
      <c r="PQ1376" s="8"/>
      <c r="PR1376" s="8"/>
      <c r="PS1376" s="8"/>
      <c r="PT1376" s="8"/>
      <c r="PU1376" s="8"/>
      <c r="PV1376" s="8"/>
      <c r="PW1376" s="8"/>
      <c r="PX1376" s="8"/>
      <c r="PY1376" s="8"/>
      <c r="PZ1376" s="8"/>
      <c r="QA1376" s="8"/>
      <c r="QB1376" s="8"/>
      <c r="QC1376" s="8"/>
      <c r="QD1376" s="8"/>
      <c r="QE1376" s="8"/>
      <c r="QF1376" s="8"/>
      <c r="QG1376" s="8"/>
      <c r="QH1376" s="8"/>
      <c r="QI1376" s="8"/>
      <c r="QJ1376" s="8"/>
      <c r="QK1376" s="8"/>
      <c r="QL1376" s="8"/>
      <c r="QM1376" s="8"/>
      <c r="QN1376" s="8"/>
      <c r="QO1376" s="8"/>
      <c r="QP1376" s="8"/>
      <c r="QQ1376" s="8"/>
      <c r="QR1376" s="8"/>
      <c r="QS1376" s="8"/>
      <c r="QT1376" s="8"/>
      <c r="QU1376" s="8"/>
      <c r="QV1376" s="8"/>
      <c r="QW1376" s="8"/>
      <c r="QX1376" s="8"/>
      <c r="QY1376" s="8"/>
      <c r="QZ1376" s="8"/>
      <c r="RA1376" s="8"/>
      <c r="RB1376" s="8"/>
      <c r="RC1376" s="8"/>
      <c r="RD1376" s="8"/>
      <c r="RE1376" s="8"/>
      <c r="RF1376" s="8"/>
      <c r="RG1376" s="8"/>
      <c r="RH1376" s="8"/>
      <c r="RI1376" s="8"/>
      <c r="RJ1376" s="8"/>
      <c r="RK1376" s="8"/>
      <c r="RL1376" s="8"/>
      <c r="RM1376" s="8"/>
      <c r="RN1376" s="8"/>
      <c r="RO1376" s="8"/>
      <c r="RP1376" s="8"/>
      <c r="RQ1376" s="8"/>
      <c r="RR1376" s="8"/>
      <c r="RS1376" s="8"/>
      <c r="RT1376" s="8"/>
      <c r="RU1376" s="8"/>
      <c r="RV1376" s="8"/>
      <c r="RW1376" s="8"/>
      <c r="RX1376" s="8"/>
      <c r="RY1376" s="8"/>
      <c r="RZ1376" s="8"/>
      <c r="SA1376" s="8"/>
      <c r="SB1376" s="8"/>
      <c r="SC1376" s="8"/>
      <c r="SD1376" s="8"/>
      <c r="SE1376" s="8"/>
      <c r="SF1376" s="8"/>
      <c r="SG1376" s="8"/>
      <c r="SH1376" s="8"/>
      <c r="SI1376" s="8"/>
      <c r="SJ1376" s="8"/>
      <c r="SK1376" s="8"/>
      <c r="SL1376" s="8"/>
      <c r="SM1376" s="8"/>
      <c r="SN1376" s="8"/>
      <c r="SO1376" s="8"/>
      <c r="SP1376" s="8"/>
      <c r="SQ1376" s="8"/>
      <c r="SR1376" s="8"/>
      <c r="SS1376" s="8"/>
      <c r="ST1376" s="8"/>
      <c r="SU1376" s="8"/>
      <c r="SV1376" s="8"/>
      <c r="SW1376" s="8"/>
      <c r="SX1376" s="8"/>
      <c r="SY1376" s="8"/>
      <c r="SZ1376" s="8"/>
      <c r="TA1376" s="8"/>
      <c r="TB1376" s="8"/>
      <c r="TC1376" s="8"/>
      <c r="TD1376" s="8"/>
      <c r="TE1376" s="8"/>
      <c r="TF1376" s="8"/>
      <c r="TG1376" s="8"/>
      <c r="TH1376" s="8"/>
      <c r="TI1376" s="8"/>
      <c r="TJ1376" s="8"/>
      <c r="TK1376" s="8"/>
      <c r="TL1376" s="8"/>
      <c r="TM1376" s="8"/>
      <c r="TN1376" s="8"/>
      <c r="TO1376" s="8"/>
      <c r="TP1376" s="8"/>
      <c r="TQ1376" s="8"/>
      <c r="TR1376" s="8"/>
      <c r="TS1376" s="8"/>
      <c r="TT1376" s="8"/>
      <c r="TU1376" s="8"/>
      <c r="TV1376" s="8"/>
      <c r="TW1376" s="8"/>
      <c r="TX1376" s="8"/>
      <c r="TY1376" s="8"/>
      <c r="TZ1376" s="8"/>
      <c r="UA1376" s="8"/>
      <c r="UB1376" s="8"/>
      <c r="UC1376" s="8"/>
      <c r="UD1376" s="8"/>
      <c r="UE1376" s="8"/>
      <c r="UF1376" s="8"/>
      <c r="UG1376" s="8"/>
      <c r="UH1376" s="8"/>
      <c r="UI1376" s="8"/>
      <c r="UJ1376" s="8"/>
      <c r="UK1376" s="8"/>
      <c r="UL1376" s="8"/>
      <c r="UM1376" s="8"/>
      <c r="UN1376" s="8"/>
      <c r="UO1376" s="8"/>
      <c r="UP1376" s="8"/>
      <c r="UQ1376" s="8"/>
      <c r="UR1376" s="8"/>
      <c r="US1376" s="8"/>
      <c r="UT1376" s="8"/>
      <c r="UU1376" s="8"/>
      <c r="UV1376" s="8"/>
      <c r="UW1376" s="8"/>
      <c r="UX1376" s="8"/>
      <c r="UY1376" s="8"/>
      <c r="UZ1376" s="8"/>
      <c r="VA1376" s="8"/>
      <c r="VB1376" s="8"/>
      <c r="VC1376" s="8"/>
      <c r="VD1376" s="8"/>
      <c r="VE1376" s="8"/>
      <c r="VF1376" s="8"/>
    </row>
    <row r="1377" spans="1:578" s="77" customFormat="1" ht="15">
      <c r="A1377" s="52"/>
      <c r="B1377" s="54"/>
      <c r="C1377" s="54"/>
      <c r="D1377" s="54"/>
      <c r="E1377" s="54"/>
      <c r="F1377" s="54"/>
      <c r="G1377" s="55"/>
      <c r="H1377" s="54"/>
      <c r="I1377" s="56"/>
      <c r="J1377" s="76"/>
      <c r="K1377" s="76"/>
      <c r="L1377" s="54"/>
      <c r="M1377" s="54"/>
      <c r="N1377" s="54"/>
      <c r="O1377" s="4"/>
      <c r="P1377" s="60"/>
      <c r="Q1377" s="54"/>
      <c r="R1377" s="54"/>
      <c r="S1377" s="57"/>
      <c r="T1377" s="57"/>
      <c r="U1377" s="57"/>
      <c r="V1377" s="57"/>
      <c r="W1377" s="57"/>
      <c r="X1377" s="57"/>
      <c r="Y1377" s="57"/>
      <c r="Z1377" s="57"/>
      <c r="AA1377" s="57"/>
      <c r="AB1377" s="62"/>
      <c r="AC1377" s="57"/>
      <c r="AD1377" s="57"/>
      <c r="AE1377" s="57"/>
      <c r="AF1377" s="57"/>
      <c r="AG1377" s="57"/>
      <c r="AH1377" s="57"/>
      <c r="AI1377" s="6"/>
      <c r="AJ1377" s="6"/>
      <c r="AK1377" s="6"/>
      <c r="AL1377" s="6"/>
      <c r="AM1377" s="6"/>
      <c r="AN1377" s="6"/>
      <c r="AO1377" s="6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  <c r="IW1377" s="8"/>
      <c r="IX1377" s="8"/>
      <c r="IY1377" s="8"/>
      <c r="IZ1377" s="8"/>
      <c r="JA1377" s="8"/>
      <c r="JB1377" s="8"/>
      <c r="JC1377" s="8"/>
      <c r="JD1377" s="8"/>
      <c r="JE1377" s="8"/>
      <c r="JF1377" s="8"/>
      <c r="JG1377" s="8"/>
      <c r="JH1377" s="8"/>
      <c r="JI1377" s="8"/>
      <c r="JJ1377" s="8"/>
      <c r="JK1377" s="8"/>
      <c r="JL1377" s="8"/>
      <c r="JM1377" s="8"/>
      <c r="JN1377" s="8"/>
      <c r="JO1377" s="8"/>
      <c r="JP1377" s="8"/>
      <c r="JQ1377" s="8"/>
      <c r="JR1377" s="8"/>
      <c r="JS1377" s="8"/>
      <c r="JT1377" s="8"/>
      <c r="JU1377" s="8"/>
      <c r="JV1377" s="8"/>
      <c r="JW1377" s="8"/>
      <c r="JX1377" s="8"/>
      <c r="JY1377" s="8"/>
      <c r="JZ1377" s="8"/>
      <c r="KA1377" s="8"/>
      <c r="KB1377" s="8"/>
      <c r="KC1377" s="8"/>
      <c r="KD1377" s="8"/>
      <c r="KE1377" s="8"/>
      <c r="KF1377" s="8"/>
      <c r="KG1377" s="8"/>
      <c r="KH1377" s="8"/>
      <c r="KI1377" s="8"/>
      <c r="KJ1377" s="8"/>
      <c r="KK1377" s="8"/>
      <c r="KL1377" s="8"/>
      <c r="KM1377" s="8"/>
      <c r="KN1377" s="8"/>
      <c r="KO1377" s="8"/>
      <c r="KP1377" s="8"/>
      <c r="KQ1377" s="8"/>
      <c r="KR1377" s="8"/>
      <c r="KS1377" s="8"/>
      <c r="KT1377" s="8"/>
      <c r="KU1377" s="8"/>
      <c r="KV1377" s="8"/>
      <c r="KW1377" s="8"/>
      <c r="KX1377" s="8"/>
      <c r="KY1377" s="8"/>
      <c r="KZ1377" s="8"/>
      <c r="LA1377" s="8"/>
      <c r="LB1377" s="8"/>
      <c r="LC1377" s="8"/>
      <c r="LD1377" s="8"/>
      <c r="LE1377" s="8"/>
      <c r="LF1377" s="8"/>
      <c r="LG1377" s="8"/>
      <c r="LH1377" s="8"/>
      <c r="LI1377" s="8"/>
      <c r="LJ1377" s="8"/>
      <c r="LK1377" s="8"/>
      <c r="LL1377" s="8"/>
      <c r="LM1377" s="8"/>
      <c r="LN1377" s="8"/>
      <c r="LO1377" s="8"/>
      <c r="LP1377" s="8"/>
      <c r="LQ1377" s="8"/>
      <c r="LR1377" s="8"/>
      <c r="LS1377" s="8"/>
      <c r="LT1377" s="8"/>
      <c r="LU1377" s="8"/>
      <c r="LV1377" s="8"/>
      <c r="LW1377" s="8"/>
      <c r="LX1377" s="8"/>
      <c r="LY1377" s="8"/>
      <c r="LZ1377" s="8"/>
      <c r="MA1377" s="8"/>
      <c r="MB1377" s="8"/>
      <c r="MC1377" s="8"/>
      <c r="MD1377" s="8"/>
      <c r="ME1377" s="8"/>
      <c r="MF1377" s="8"/>
      <c r="MG1377" s="8"/>
      <c r="MH1377" s="8"/>
      <c r="MI1377" s="8"/>
      <c r="MJ1377" s="8"/>
      <c r="MK1377" s="8"/>
      <c r="ML1377" s="8"/>
      <c r="MM1377" s="8"/>
      <c r="MN1377" s="8"/>
      <c r="MO1377" s="8"/>
      <c r="MP1377" s="8"/>
      <c r="MQ1377" s="8"/>
      <c r="MR1377" s="8"/>
      <c r="MS1377" s="8"/>
      <c r="MT1377" s="8"/>
      <c r="MU1377" s="8"/>
      <c r="MV1377" s="8"/>
      <c r="MW1377" s="8"/>
      <c r="MX1377" s="8"/>
      <c r="MY1377" s="8"/>
      <c r="MZ1377" s="8"/>
      <c r="NA1377" s="8"/>
      <c r="NB1377" s="8"/>
      <c r="NC1377" s="8"/>
      <c r="ND1377" s="8"/>
      <c r="NE1377" s="8"/>
      <c r="NF1377" s="8"/>
      <c r="NG1377" s="8"/>
      <c r="NH1377" s="8"/>
      <c r="NI1377" s="8"/>
      <c r="NJ1377" s="8"/>
      <c r="NK1377" s="8"/>
      <c r="NL1377" s="8"/>
      <c r="NM1377" s="8"/>
      <c r="NN1377" s="8"/>
      <c r="NO1377" s="8"/>
      <c r="NP1377" s="8"/>
      <c r="NQ1377" s="8"/>
      <c r="NR1377" s="8"/>
      <c r="NS1377" s="8"/>
      <c r="NT1377" s="8"/>
      <c r="NU1377" s="8"/>
      <c r="NV1377" s="8"/>
      <c r="NW1377" s="8"/>
      <c r="NX1377" s="8"/>
      <c r="NY1377" s="8"/>
      <c r="NZ1377" s="8"/>
      <c r="OA1377" s="8"/>
      <c r="OB1377" s="8"/>
      <c r="OC1377" s="8"/>
      <c r="OD1377" s="8"/>
      <c r="OE1377" s="8"/>
      <c r="OF1377" s="8"/>
      <c r="OG1377" s="8"/>
      <c r="OH1377" s="8"/>
      <c r="OI1377" s="8"/>
      <c r="OJ1377" s="8"/>
      <c r="OK1377" s="8"/>
      <c r="OL1377" s="8"/>
      <c r="OM1377" s="8"/>
      <c r="ON1377" s="8"/>
      <c r="OO1377" s="8"/>
      <c r="OP1377" s="8"/>
      <c r="OQ1377" s="8"/>
      <c r="OR1377" s="8"/>
      <c r="OS1377" s="8"/>
      <c r="OT1377" s="8"/>
      <c r="OU1377" s="8"/>
      <c r="OV1377" s="8"/>
      <c r="OW1377" s="8"/>
      <c r="OX1377" s="8"/>
      <c r="OY1377" s="8"/>
      <c r="OZ1377" s="8"/>
      <c r="PA1377" s="8"/>
      <c r="PB1377" s="8"/>
      <c r="PC1377" s="8"/>
      <c r="PD1377" s="8"/>
      <c r="PE1377" s="8"/>
      <c r="PF1377" s="8"/>
      <c r="PG1377" s="8"/>
      <c r="PH1377" s="8"/>
      <c r="PI1377" s="8"/>
      <c r="PJ1377" s="8"/>
      <c r="PK1377" s="8"/>
      <c r="PL1377" s="8"/>
      <c r="PM1377" s="8"/>
      <c r="PN1377" s="8"/>
      <c r="PO1377" s="8"/>
      <c r="PP1377" s="8"/>
      <c r="PQ1377" s="8"/>
      <c r="PR1377" s="8"/>
      <c r="PS1377" s="8"/>
      <c r="PT1377" s="8"/>
      <c r="PU1377" s="8"/>
      <c r="PV1377" s="8"/>
      <c r="PW1377" s="8"/>
      <c r="PX1377" s="8"/>
      <c r="PY1377" s="8"/>
      <c r="PZ1377" s="8"/>
      <c r="QA1377" s="8"/>
      <c r="QB1377" s="8"/>
      <c r="QC1377" s="8"/>
      <c r="QD1377" s="8"/>
      <c r="QE1377" s="8"/>
      <c r="QF1377" s="8"/>
      <c r="QG1377" s="8"/>
      <c r="QH1377" s="8"/>
      <c r="QI1377" s="8"/>
      <c r="QJ1377" s="8"/>
      <c r="QK1377" s="8"/>
      <c r="QL1377" s="8"/>
      <c r="QM1377" s="8"/>
      <c r="QN1377" s="8"/>
      <c r="QO1377" s="8"/>
      <c r="QP1377" s="8"/>
      <c r="QQ1377" s="8"/>
      <c r="QR1377" s="8"/>
      <c r="QS1377" s="8"/>
      <c r="QT1377" s="8"/>
      <c r="QU1377" s="8"/>
      <c r="QV1377" s="8"/>
      <c r="QW1377" s="8"/>
      <c r="QX1377" s="8"/>
      <c r="QY1377" s="8"/>
      <c r="QZ1377" s="8"/>
      <c r="RA1377" s="8"/>
      <c r="RB1377" s="8"/>
      <c r="RC1377" s="8"/>
      <c r="RD1377" s="8"/>
      <c r="RE1377" s="8"/>
      <c r="RF1377" s="8"/>
      <c r="RG1377" s="8"/>
      <c r="RH1377" s="8"/>
      <c r="RI1377" s="8"/>
      <c r="RJ1377" s="8"/>
      <c r="RK1377" s="8"/>
      <c r="RL1377" s="8"/>
      <c r="RM1377" s="8"/>
      <c r="RN1377" s="8"/>
      <c r="RO1377" s="8"/>
      <c r="RP1377" s="8"/>
      <c r="RQ1377" s="8"/>
      <c r="RR1377" s="8"/>
      <c r="RS1377" s="8"/>
      <c r="RT1377" s="8"/>
      <c r="RU1377" s="8"/>
      <c r="RV1377" s="8"/>
      <c r="RW1377" s="8"/>
      <c r="RX1377" s="8"/>
      <c r="RY1377" s="8"/>
      <c r="RZ1377" s="8"/>
      <c r="SA1377" s="8"/>
      <c r="SB1377" s="8"/>
      <c r="SC1377" s="8"/>
      <c r="SD1377" s="8"/>
      <c r="SE1377" s="8"/>
      <c r="SF1377" s="8"/>
      <c r="SG1377" s="8"/>
      <c r="SH1377" s="8"/>
      <c r="SI1377" s="8"/>
      <c r="SJ1377" s="8"/>
      <c r="SK1377" s="8"/>
      <c r="SL1377" s="8"/>
      <c r="SM1377" s="8"/>
      <c r="SN1377" s="8"/>
      <c r="SO1377" s="8"/>
      <c r="SP1377" s="8"/>
      <c r="SQ1377" s="8"/>
      <c r="SR1377" s="8"/>
      <c r="SS1377" s="8"/>
      <c r="ST1377" s="8"/>
      <c r="SU1377" s="8"/>
      <c r="SV1377" s="8"/>
      <c r="SW1377" s="8"/>
      <c r="SX1377" s="8"/>
      <c r="SY1377" s="8"/>
      <c r="SZ1377" s="8"/>
      <c r="TA1377" s="8"/>
      <c r="TB1377" s="8"/>
      <c r="TC1377" s="8"/>
      <c r="TD1377" s="8"/>
      <c r="TE1377" s="8"/>
      <c r="TF1377" s="8"/>
      <c r="TG1377" s="8"/>
      <c r="TH1377" s="8"/>
      <c r="TI1377" s="8"/>
      <c r="TJ1377" s="8"/>
      <c r="TK1377" s="8"/>
      <c r="TL1377" s="8"/>
      <c r="TM1377" s="8"/>
      <c r="TN1377" s="8"/>
      <c r="TO1377" s="8"/>
      <c r="TP1377" s="8"/>
      <c r="TQ1377" s="8"/>
      <c r="TR1377" s="8"/>
      <c r="TS1377" s="8"/>
      <c r="TT1377" s="8"/>
      <c r="TU1377" s="8"/>
      <c r="TV1377" s="8"/>
      <c r="TW1377" s="8"/>
      <c r="TX1377" s="8"/>
      <c r="TY1377" s="8"/>
      <c r="TZ1377" s="8"/>
      <c r="UA1377" s="8"/>
      <c r="UB1377" s="8"/>
      <c r="UC1377" s="8"/>
      <c r="UD1377" s="8"/>
      <c r="UE1377" s="8"/>
      <c r="UF1377" s="8"/>
      <c r="UG1377" s="8"/>
      <c r="UH1377" s="8"/>
      <c r="UI1377" s="8"/>
      <c r="UJ1377" s="8"/>
      <c r="UK1377" s="8"/>
      <c r="UL1377" s="8"/>
      <c r="UM1377" s="8"/>
      <c r="UN1377" s="8"/>
      <c r="UO1377" s="8"/>
      <c r="UP1377" s="8"/>
      <c r="UQ1377" s="8"/>
      <c r="UR1377" s="8"/>
      <c r="US1377" s="8"/>
      <c r="UT1377" s="8"/>
      <c r="UU1377" s="8"/>
      <c r="UV1377" s="8"/>
      <c r="UW1377" s="8"/>
      <c r="UX1377" s="8"/>
      <c r="UY1377" s="8"/>
      <c r="UZ1377" s="8"/>
      <c r="VA1377" s="8"/>
      <c r="VB1377" s="8"/>
      <c r="VC1377" s="8"/>
      <c r="VD1377" s="8"/>
      <c r="VE1377" s="8"/>
      <c r="VF1377" s="8"/>
    </row>
    <row r="1378" spans="1:578" s="77" customFormat="1" ht="15">
      <c r="A1378" s="52"/>
      <c r="B1378" s="54"/>
      <c r="C1378" s="54"/>
      <c r="D1378" s="54"/>
      <c r="E1378" s="54"/>
      <c r="F1378" s="54"/>
      <c r="G1378" s="55"/>
      <c r="H1378" s="54"/>
      <c r="I1378" s="56"/>
      <c r="J1378" s="76"/>
      <c r="K1378" s="76"/>
      <c r="L1378" s="54"/>
      <c r="M1378" s="54"/>
      <c r="N1378" s="54"/>
      <c r="O1378" s="4"/>
      <c r="P1378" s="60"/>
      <c r="Q1378" s="54"/>
      <c r="R1378" s="54"/>
      <c r="S1378" s="57"/>
      <c r="T1378" s="57"/>
      <c r="U1378" s="57"/>
      <c r="V1378" s="57"/>
      <c r="W1378" s="57"/>
      <c r="X1378" s="57"/>
      <c r="Y1378" s="57"/>
      <c r="Z1378" s="57"/>
      <c r="AA1378" s="57"/>
      <c r="AB1378" s="62"/>
      <c r="AC1378" s="57"/>
      <c r="AD1378" s="57"/>
      <c r="AE1378" s="57"/>
      <c r="AF1378" s="57"/>
      <c r="AG1378" s="57"/>
      <c r="AH1378" s="57"/>
      <c r="AI1378" s="6"/>
      <c r="AJ1378" s="6"/>
      <c r="AK1378" s="6"/>
      <c r="AL1378" s="6"/>
      <c r="AM1378" s="6"/>
      <c r="AN1378" s="6"/>
      <c r="AO1378" s="6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  <c r="IW1378" s="8"/>
      <c r="IX1378" s="8"/>
      <c r="IY1378" s="8"/>
      <c r="IZ1378" s="8"/>
      <c r="JA1378" s="8"/>
      <c r="JB1378" s="8"/>
      <c r="JC1378" s="8"/>
      <c r="JD1378" s="8"/>
      <c r="JE1378" s="8"/>
      <c r="JF1378" s="8"/>
      <c r="JG1378" s="8"/>
      <c r="JH1378" s="8"/>
      <c r="JI1378" s="8"/>
      <c r="JJ1378" s="8"/>
      <c r="JK1378" s="8"/>
      <c r="JL1378" s="8"/>
      <c r="JM1378" s="8"/>
      <c r="JN1378" s="8"/>
      <c r="JO1378" s="8"/>
      <c r="JP1378" s="8"/>
      <c r="JQ1378" s="8"/>
      <c r="JR1378" s="8"/>
      <c r="JS1378" s="8"/>
      <c r="JT1378" s="8"/>
      <c r="JU1378" s="8"/>
      <c r="JV1378" s="8"/>
      <c r="JW1378" s="8"/>
      <c r="JX1378" s="8"/>
      <c r="JY1378" s="8"/>
      <c r="JZ1378" s="8"/>
      <c r="KA1378" s="8"/>
      <c r="KB1378" s="8"/>
      <c r="KC1378" s="8"/>
      <c r="KD1378" s="8"/>
      <c r="KE1378" s="8"/>
      <c r="KF1378" s="8"/>
      <c r="KG1378" s="8"/>
      <c r="KH1378" s="8"/>
      <c r="KI1378" s="8"/>
      <c r="KJ1378" s="8"/>
      <c r="KK1378" s="8"/>
      <c r="KL1378" s="8"/>
      <c r="KM1378" s="8"/>
      <c r="KN1378" s="8"/>
      <c r="KO1378" s="8"/>
      <c r="KP1378" s="8"/>
      <c r="KQ1378" s="8"/>
      <c r="KR1378" s="8"/>
      <c r="KS1378" s="8"/>
      <c r="KT1378" s="8"/>
      <c r="KU1378" s="8"/>
      <c r="KV1378" s="8"/>
      <c r="KW1378" s="8"/>
      <c r="KX1378" s="8"/>
      <c r="KY1378" s="8"/>
      <c r="KZ1378" s="8"/>
      <c r="LA1378" s="8"/>
      <c r="LB1378" s="8"/>
      <c r="LC1378" s="8"/>
      <c r="LD1378" s="8"/>
      <c r="LE1378" s="8"/>
      <c r="LF1378" s="8"/>
      <c r="LG1378" s="8"/>
      <c r="LH1378" s="8"/>
      <c r="LI1378" s="8"/>
      <c r="LJ1378" s="8"/>
      <c r="LK1378" s="8"/>
      <c r="LL1378" s="8"/>
      <c r="LM1378" s="8"/>
      <c r="LN1378" s="8"/>
      <c r="LO1378" s="8"/>
      <c r="LP1378" s="8"/>
      <c r="LQ1378" s="8"/>
      <c r="LR1378" s="8"/>
      <c r="LS1378" s="8"/>
      <c r="LT1378" s="8"/>
      <c r="LU1378" s="8"/>
      <c r="LV1378" s="8"/>
      <c r="LW1378" s="8"/>
      <c r="LX1378" s="8"/>
      <c r="LY1378" s="8"/>
      <c r="LZ1378" s="8"/>
      <c r="MA1378" s="8"/>
      <c r="MB1378" s="8"/>
      <c r="MC1378" s="8"/>
      <c r="MD1378" s="8"/>
      <c r="ME1378" s="8"/>
      <c r="MF1378" s="8"/>
      <c r="MG1378" s="8"/>
      <c r="MH1378" s="8"/>
      <c r="MI1378" s="8"/>
      <c r="MJ1378" s="8"/>
      <c r="MK1378" s="8"/>
      <c r="ML1378" s="8"/>
      <c r="MM1378" s="8"/>
      <c r="MN1378" s="8"/>
      <c r="MO1378" s="8"/>
      <c r="MP1378" s="8"/>
      <c r="MQ1378" s="8"/>
      <c r="MR1378" s="8"/>
      <c r="MS1378" s="8"/>
      <c r="MT1378" s="8"/>
      <c r="MU1378" s="8"/>
      <c r="MV1378" s="8"/>
      <c r="MW1378" s="8"/>
      <c r="MX1378" s="8"/>
      <c r="MY1378" s="8"/>
      <c r="MZ1378" s="8"/>
      <c r="NA1378" s="8"/>
      <c r="NB1378" s="8"/>
      <c r="NC1378" s="8"/>
      <c r="ND1378" s="8"/>
      <c r="NE1378" s="8"/>
      <c r="NF1378" s="8"/>
      <c r="NG1378" s="8"/>
      <c r="NH1378" s="8"/>
      <c r="NI1378" s="8"/>
      <c r="NJ1378" s="8"/>
      <c r="NK1378" s="8"/>
      <c r="NL1378" s="8"/>
      <c r="NM1378" s="8"/>
      <c r="NN1378" s="8"/>
      <c r="NO1378" s="8"/>
      <c r="NP1378" s="8"/>
      <c r="NQ1378" s="8"/>
      <c r="NR1378" s="8"/>
      <c r="NS1378" s="8"/>
      <c r="NT1378" s="8"/>
      <c r="NU1378" s="8"/>
      <c r="NV1378" s="8"/>
      <c r="NW1378" s="8"/>
      <c r="NX1378" s="8"/>
      <c r="NY1378" s="8"/>
      <c r="NZ1378" s="8"/>
      <c r="OA1378" s="8"/>
      <c r="OB1378" s="8"/>
      <c r="OC1378" s="8"/>
      <c r="OD1378" s="8"/>
      <c r="OE1378" s="8"/>
      <c r="OF1378" s="8"/>
      <c r="OG1378" s="8"/>
      <c r="OH1378" s="8"/>
      <c r="OI1378" s="8"/>
      <c r="OJ1378" s="8"/>
      <c r="OK1378" s="8"/>
      <c r="OL1378" s="8"/>
      <c r="OM1378" s="8"/>
      <c r="ON1378" s="8"/>
      <c r="OO1378" s="8"/>
      <c r="OP1378" s="8"/>
      <c r="OQ1378" s="8"/>
      <c r="OR1378" s="8"/>
      <c r="OS1378" s="8"/>
      <c r="OT1378" s="8"/>
      <c r="OU1378" s="8"/>
      <c r="OV1378" s="8"/>
      <c r="OW1378" s="8"/>
      <c r="OX1378" s="8"/>
      <c r="OY1378" s="8"/>
      <c r="OZ1378" s="8"/>
      <c r="PA1378" s="8"/>
      <c r="PB1378" s="8"/>
      <c r="PC1378" s="8"/>
      <c r="PD1378" s="8"/>
      <c r="PE1378" s="8"/>
      <c r="PF1378" s="8"/>
      <c r="PG1378" s="8"/>
      <c r="PH1378" s="8"/>
      <c r="PI1378" s="8"/>
      <c r="PJ1378" s="8"/>
      <c r="PK1378" s="8"/>
      <c r="PL1378" s="8"/>
      <c r="PM1378" s="8"/>
      <c r="PN1378" s="8"/>
      <c r="PO1378" s="8"/>
      <c r="PP1378" s="8"/>
      <c r="PQ1378" s="8"/>
      <c r="PR1378" s="8"/>
      <c r="PS1378" s="8"/>
      <c r="PT1378" s="8"/>
      <c r="PU1378" s="8"/>
      <c r="PV1378" s="8"/>
      <c r="PW1378" s="8"/>
      <c r="PX1378" s="8"/>
      <c r="PY1378" s="8"/>
      <c r="PZ1378" s="8"/>
      <c r="QA1378" s="8"/>
      <c r="QB1378" s="8"/>
      <c r="QC1378" s="8"/>
      <c r="QD1378" s="8"/>
      <c r="QE1378" s="8"/>
      <c r="QF1378" s="8"/>
      <c r="QG1378" s="8"/>
      <c r="QH1378" s="8"/>
      <c r="QI1378" s="8"/>
      <c r="QJ1378" s="8"/>
      <c r="QK1378" s="8"/>
      <c r="QL1378" s="8"/>
      <c r="QM1378" s="8"/>
      <c r="QN1378" s="8"/>
      <c r="QO1378" s="8"/>
      <c r="QP1378" s="8"/>
      <c r="QQ1378" s="8"/>
      <c r="QR1378" s="8"/>
      <c r="QS1378" s="8"/>
      <c r="QT1378" s="8"/>
      <c r="QU1378" s="8"/>
      <c r="QV1378" s="8"/>
      <c r="QW1378" s="8"/>
      <c r="QX1378" s="8"/>
      <c r="QY1378" s="8"/>
      <c r="QZ1378" s="8"/>
      <c r="RA1378" s="8"/>
      <c r="RB1378" s="8"/>
      <c r="RC1378" s="8"/>
      <c r="RD1378" s="8"/>
      <c r="RE1378" s="8"/>
      <c r="RF1378" s="8"/>
      <c r="RG1378" s="8"/>
      <c r="RH1378" s="8"/>
      <c r="RI1378" s="8"/>
      <c r="RJ1378" s="8"/>
      <c r="RK1378" s="8"/>
      <c r="RL1378" s="8"/>
      <c r="RM1378" s="8"/>
      <c r="RN1378" s="8"/>
      <c r="RO1378" s="8"/>
      <c r="RP1378" s="8"/>
      <c r="RQ1378" s="8"/>
      <c r="RR1378" s="8"/>
      <c r="RS1378" s="8"/>
      <c r="RT1378" s="8"/>
      <c r="RU1378" s="8"/>
      <c r="RV1378" s="8"/>
      <c r="RW1378" s="8"/>
      <c r="RX1378" s="8"/>
      <c r="RY1378" s="8"/>
      <c r="RZ1378" s="8"/>
      <c r="SA1378" s="8"/>
      <c r="SB1378" s="8"/>
      <c r="SC1378" s="8"/>
      <c r="SD1378" s="8"/>
      <c r="SE1378" s="8"/>
      <c r="SF1378" s="8"/>
      <c r="SG1378" s="8"/>
      <c r="SH1378" s="8"/>
      <c r="SI1378" s="8"/>
      <c r="SJ1378" s="8"/>
      <c r="SK1378" s="8"/>
      <c r="SL1378" s="8"/>
      <c r="SM1378" s="8"/>
      <c r="SN1378" s="8"/>
      <c r="SO1378" s="8"/>
      <c r="SP1378" s="8"/>
      <c r="SQ1378" s="8"/>
      <c r="SR1378" s="8"/>
      <c r="SS1378" s="8"/>
      <c r="ST1378" s="8"/>
      <c r="SU1378" s="8"/>
      <c r="SV1378" s="8"/>
      <c r="SW1378" s="8"/>
      <c r="SX1378" s="8"/>
      <c r="SY1378" s="8"/>
      <c r="SZ1378" s="8"/>
      <c r="TA1378" s="8"/>
      <c r="TB1378" s="8"/>
      <c r="TC1378" s="8"/>
      <c r="TD1378" s="8"/>
      <c r="TE1378" s="8"/>
      <c r="TF1378" s="8"/>
      <c r="TG1378" s="8"/>
      <c r="TH1378" s="8"/>
      <c r="TI1378" s="8"/>
      <c r="TJ1378" s="8"/>
      <c r="TK1378" s="8"/>
      <c r="TL1378" s="8"/>
      <c r="TM1378" s="8"/>
      <c r="TN1378" s="8"/>
      <c r="TO1378" s="8"/>
      <c r="TP1378" s="8"/>
      <c r="TQ1378" s="8"/>
      <c r="TR1378" s="8"/>
      <c r="TS1378" s="8"/>
      <c r="TT1378" s="8"/>
      <c r="TU1378" s="8"/>
      <c r="TV1378" s="8"/>
      <c r="TW1378" s="8"/>
      <c r="TX1378" s="8"/>
      <c r="TY1378" s="8"/>
      <c r="TZ1378" s="8"/>
      <c r="UA1378" s="8"/>
      <c r="UB1378" s="8"/>
      <c r="UC1378" s="8"/>
      <c r="UD1378" s="8"/>
      <c r="UE1378" s="8"/>
      <c r="UF1378" s="8"/>
      <c r="UG1378" s="8"/>
      <c r="UH1378" s="8"/>
      <c r="UI1378" s="8"/>
      <c r="UJ1378" s="8"/>
      <c r="UK1378" s="8"/>
      <c r="UL1378" s="8"/>
      <c r="UM1378" s="8"/>
      <c r="UN1378" s="8"/>
      <c r="UO1378" s="8"/>
      <c r="UP1378" s="8"/>
      <c r="UQ1378" s="8"/>
      <c r="UR1378" s="8"/>
      <c r="US1378" s="8"/>
      <c r="UT1378" s="8"/>
      <c r="UU1378" s="8"/>
      <c r="UV1378" s="8"/>
      <c r="UW1378" s="8"/>
      <c r="UX1378" s="8"/>
      <c r="UY1378" s="8"/>
      <c r="UZ1378" s="8"/>
      <c r="VA1378" s="8"/>
      <c r="VB1378" s="8"/>
      <c r="VC1378" s="8"/>
      <c r="VD1378" s="8"/>
      <c r="VE1378" s="8"/>
      <c r="VF1378" s="8"/>
    </row>
    <row r="1379" spans="1:578" s="77" customFormat="1" ht="15">
      <c r="A1379" s="52"/>
      <c r="B1379" s="54"/>
      <c r="C1379" s="54"/>
      <c r="D1379" s="54"/>
      <c r="E1379" s="54"/>
      <c r="F1379" s="54"/>
      <c r="G1379" s="55"/>
      <c r="H1379" s="54"/>
      <c r="I1379" s="56"/>
      <c r="J1379" s="76"/>
      <c r="K1379" s="76"/>
      <c r="L1379" s="54"/>
      <c r="M1379" s="54"/>
      <c r="N1379" s="54"/>
      <c r="O1379" s="4"/>
      <c r="P1379" s="60"/>
      <c r="Q1379" s="54"/>
      <c r="R1379" s="54"/>
      <c r="S1379" s="57"/>
      <c r="T1379" s="57"/>
      <c r="U1379" s="57"/>
      <c r="V1379" s="57"/>
      <c r="W1379" s="57"/>
      <c r="X1379" s="57"/>
      <c r="Y1379" s="57"/>
      <c r="Z1379" s="57"/>
      <c r="AA1379" s="57"/>
      <c r="AB1379" s="62"/>
      <c r="AC1379" s="57"/>
      <c r="AD1379" s="57"/>
      <c r="AE1379" s="57"/>
      <c r="AF1379" s="57"/>
      <c r="AG1379" s="57"/>
      <c r="AH1379" s="57"/>
      <c r="AI1379" s="6"/>
      <c r="AJ1379" s="6"/>
      <c r="AK1379" s="6"/>
      <c r="AL1379" s="6"/>
      <c r="AM1379" s="6"/>
      <c r="AN1379" s="6"/>
      <c r="AO1379" s="6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  <c r="IW1379" s="8"/>
      <c r="IX1379" s="8"/>
      <c r="IY1379" s="8"/>
      <c r="IZ1379" s="8"/>
      <c r="JA1379" s="8"/>
      <c r="JB1379" s="8"/>
      <c r="JC1379" s="8"/>
      <c r="JD1379" s="8"/>
      <c r="JE1379" s="8"/>
      <c r="JF1379" s="8"/>
      <c r="JG1379" s="8"/>
      <c r="JH1379" s="8"/>
      <c r="JI1379" s="8"/>
      <c r="JJ1379" s="8"/>
      <c r="JK1379" s="8"/>
      <c r="JL1379" s="8"/>
      <c r="JM1379" s="8"/>
      <c r="JN1379" s="8"/>
      <c r="JO1379" s="8"/>
      <c r="JP1379" s="8"/>
      <c r="JQ1379" s="8"/>
      <c r="JR1379" s="8"/>
      <c r="JS1379" s="8"/>
      <c r="JT1379" s="8"/>
      <c r="JU1379" s="8"/>
      <c r="JV1379" s="8"/>
      <c r="JW1379" s="8"/>
      <c r="JX1379" s="8"/>
      <c r="JY1379" s="8"/>
      <c r="JZ1379" s="8"/>
      <c r="KA1379" s="8"/>
      <c r="KB1379" s="8"/>
      <c r="KC1379" s="8"/>
      <c r="KD1379" s="8"/>
      <c r="KE1379" s="8"/>
      <c r="KF1379" s="8"/>
      <c r="KG1379" s="8"/>
      <c r="KH1379" s="8"/>
      <c r="KI1379" s="8"/>
      <c r="KJ1379" s="8"/>
      <c r="KK1379" s="8"/>
      <c r="KL1379" s="8"/>
      <c r="KM1379" s="8"/>
      <c r="KN1379" s="8"/>
      <c r="KO1379" s="8"/>
      <c r="KP1379" s="8"/>
      <c r="KQ1379" s="8"/>
      <c r="KR1379" s="8"/>
      <c r="KS1379" s="8"/>
      <c r="KT1379" s="8"/>
      <c r="KU1379" s="8"/>
      <c r="KV1379" s="8"/>
      <c r="KW1379" s="8"/>
      <c r="KX1379" s="8"/>
      <c r="KY1379" s="8"/>
      <c r="KZ1379" s="8"/>
      <c r="LA1379" s="8"/>
      <c r="LB1379" s="8"/>
      <c r="LC1379" s="8"/>
      <c r="LD1379" s="8"/>
      <c r="LE1379" s="8"/>
      <c r="LF1379" s="8"/>
      <c r="LG1379" s="8"/>
      <c r="LH1379" s="8"/>
      <c r="LI1379" s="8"/>
      <c r="LJ1379" s="8"/>
      <c r="LK1379" s="8"/>
      <c r="LL1379" s="8"/>
      <c r="LM1379" s="8"/>
      <c r="LN1379" s="8"/>
      <c r="LO1379" s="8"/>
      <c r="LP1379" s="8"/>
      <c r="LQ1379" s="8"/>
      <c r="LR1379" s="8"/>
      <c r="LS1379" s="8"/>
      <c r="LT1379" s="8"/>
      <c r="LU1379" s="8"/>
      <c r="LV1379" s="8"/>
      <c r="LW1379" s="8"/>
      <c r="LX1379" s="8"/>
      <c r="LY1379" s="8"/>
      <c r="LZ1379" s="8"/>
      <c r="MA1379" s="8"/>
      <c r="MB1379" s="8"/>
      <c r="MC1379" s="8"/>
      <c r="MD1379" s="8"/>
      <c r="ME1379" s="8"/>
      <c r="MF1379" s="8"/>
      <c r="MG1379" s="8"/>
      <c r="MH1379" s="8"/>
      <c r="MI1379" s="8"/>
      <c r="MJ1379" s="8"/>
      <c r="MK1379" s="8"/>
      <c r="ML1379" s="8"/>
      <c r="MM1379" s="8"/>
      <c r="MN1379" s="8"/>
      <c r="MO1379" s="8"/>
      <c r="MP1379" s="8"/>
      <c r="MQ1379" s="8"/>
      <c r="MR1379" s="8"/>
      <c r="MS1379" s="8"/>
      <c r="MT1379" s="8"/>
      <c r="MU1379" s="8"/>
      <c r="MV1379" s="8"/>
      <c r="MW1379" s="8"/>
      <c r="MX1379" s="8"/>
      <c r="MY1379" s="8"/>
      <c r="MZ1379" s="8"/>
      <c r="NA1379" s="8"/>
      <c r="NB1379" s="8"/>
      <c r="NC1379" s="8"/>
      <c r="ND1379" s="8"/>
      <c r="NE1379" s="8"/>
      <c r="NF1379" s="8"/>
      <c r="NG1379" s="8"/>
      <c r="NH1379" s="8"/>
      <c r="NI1379" s="8"/>
      <c r="NJ1379" s="8"/>
      <c r="NK1379" s="8"/>
      <c r="NL1379" s="8"/>
      <c r="NM1379" s="8"/>
      <c r="NN1379" s="8"/>
      <c r="NO1379" s="8"/>
      <c r="NP1379" s="8"/>
      <c r="NQ1379" s="8"/>
      <c r="NR1379" s="8"/>
      <c r="NS1379" s="8"/>
      <c r="NT1379" s="8"/>
      <c r="NU1379" s="8"/>
      <c r="NV1379" s="8"/>
      <c r="NW1379" s="8"/>
      <c r="NX1379" s="8"/>
      <c r="NY1379" s="8"/>
      <c r="NZ1379" s="8"/>
      <c r="OA1379" s="8"/>
      <c r="OB1379" s="8"/>
      <c r="OC1379" s="8"/>
      <c r="OD1379" s="8"/>
      <c r="OE1379" s="8"/>
      <c r="OF1379" s="8"/>
      <c r="OG1379" s="8"/>
      <c r="OH1379" s="8"/>
      <c r="OI1379" s="8"/>
      <c r="OJ1379" s="8"/>
      <c r="OK1379" s="8"/>
      <c r="OL1379" s="8"/>
      <c r="OM1379" s="8"/>
      <c r="ON1379" s="8"/>
      <c r="OO1379" s="8"/>
      <c r="OP1379" s="8"/>
      <c r="OQ1379" s="8"/>
      <c r="OR1379" s="8"/>
      <c r="OS1379" s="8"/>
      <c r="OT1379" s="8"/>
      <c r="OU1379" s="8"/>
      <c r="OV1379" s="8"/>
      <c r="OW1379" s="8"/>
      <c r="OX1379" s="8"/>
      <c r="OY1379" s="8"/>
      <c r="OZ1379" s="8"/>
      <c r="PA1379" s="8"/>
      <c r="PB1379" s="8"/>
      <c r="PC1379" s="8"/>
      <c r="PD1379" s="8"/>
      <c r="PE1379" s="8"/>
      <c r="PF1379" s="8"/>
      <c r="PG1379" s="8"/>
      <c r="PH1379" s="8"/>
      <c r="PI1379" s="8"/>
      <c r="PJ1379" s="8"/>
      <c r="PK1379" s="8"/>
      <c r="PL1379" s="8"/>
      <c r="PM1379" s="8"/>
      <c r="PN1379" s="8"/>
      <c r="PO1379" s="8"/>
      <c r="PP1379" s="8"/>
      <c r="PQ1379" s="8"/>
      <c r="PR1379" s="8"/>
      <c r="PS1379" s="8"/>
      <c r="PT1379" s="8"/>
      <c r="PU1379" s="8"/>
      <c r="PV1379" s="8"/>
      <c r="PW1379" s="8"/>
      <c r="PX1379" s="8"/>
      <c r="PY1379" s="8"/>
      <c r="PZ1379" s="8"/>
      <c r="QA1379" s="8"/>
      <c r="QB1379" s="8"/>
      <c r="QC1379" s="8"/>
      <c r="QD1379" s="8"/>
      <c r="QE1379" s="8"/>
      <c r="QF1379" s="8"/>
      <c r="QG1379" s="8"/>
      <c r="QH1379" s="8"/>
      <c r="QI1379" s="8"/>
      <c r="QJ1379" s="8"/>
      <c r="QK1379" s="8"/>
      <c r="QL1379" s="8"/>
      <c r="QM1379" s="8"/>
      <c r="QN1379" s="8"/>
      <c r="QO1379" s="8"/>
      <c r="QP1379" s="8"/>
      <c r="QQ1379" s="8"/>
      <c r="QR1379" s="8"/>
      <c r="QS1379" s="8"/>
      <c r="QT1379" s="8"/>
      <c r="QU1379" s="8"/>
      <c r="QV1379" s="8"/>
      <c r="QW1379" s="8"/>
      <c r="QX1379" s="8"/>
      <c r="QY1379" s="8"/>
      <c r="QZ1379" s="8"/>
      <c r="RA1379" s="8"/>
      <c r="RB1379" s="8"/>
      <c r="RC1379" s="8"/>
      <c r="RD1379" s="8"/>
      <c r="RE1379" s="8"/>
      <c r="RF1379" s="8"/>
      <c r="RG1379" s="8"/>
      <c r="RH1379" s="8"/>
      <c r="RI1379" s="8"/>
      <c r="RJ1379" s="8"/>
      <c r="RK1379" s="8"/>
      <c r="RL1379" s="8"/>
      <c r="RM1379" s="8"/>
      <c r="RN1379" s="8"/>
      <c r="RO1379" s="8"/>
      <c r="RP1379" s="8"/>
      <c r="RQ1379" s="8"/>
      <c r="RR1379" s="8"/>
      <c r="RS1379" s="8"/>
      <c r="RT1379" s="8"/>
      <c r="RU1379" s="8"/>
      <c r="RV1379" s="8"/>
      <c r="RW1379" s="8"/>
      <c r="RX1379" s="8"/>
      <c r="RY1379" s="8"/>
      <c r="RZ1379" s="8"/>
      <c r="SA1379" s="8"/>
      <c r="SB1379" s="8"/>
      <c r="SC1379" s="8"/>
      <c r="SD1379" s="8"/>
      <c r="SE1379" s="8"/>
      <c r="SF1379" s="8"/>
      <c r="SG1379" s="8"/>
      <c r="SH1379" s="8"/>
      <c r="SI1379" s="8"/>
      <c r="SJ1379" s="8"/>
      <c r="SK1379" s="8"/>
      <c r="SL1379" s="8"/>
      <c r="SM1379" s="8"/>
      <c r="SN1379" s="8"/>
      <c r="SO1379" s="8"/>
      <c r="SP1379" s="8"/>
      <c r="SQ1379" s="8"/>
      <c r="SR1379" s="8"/>
      <c r="SS1379" s="8"/>
      <c r="ST1379" s="8"/>
      <c r="SU1379" s="8"/>
      <c r="SV1379" s="8"/>
      <c r="SW1379" s="8"/>
      <c r="SX1379" s="8"/>
      <c r="SY1379" s="8"/>
      <c r="SZ1379" s="8"/>
      <c r="TA1379" s="8"/>
      <c r="TB1379" s="8"/>
      <c r="TC1379" s="8"/>
      <c r="TD1379" s="8"/>
      <c r="TE1379" s="8"/>
      <c r="TF1379" s="8"/>
      <c r="TG1379" s="8"/>
      <c r="TH1379" s="8"/>
      <c r="TI1379" s="8"/>
      <c r="TJ1379" s="8"/>
      <c r="TK1379" s="8"/>
      <c r="TL1379" s="8"/>
      <c r="TM1379" s="8"/>
      <c r="TN1379" s="8"/>
      <c r="TO1379" s="8"/>
      <c r="TP1379" s="8"/>
      <c r="TQ1379" s="8"/>
      <c r="TR1379" s="8"/>
      <c r="TS1379" s="8"/>
      <c r="TT1379" s="8"/>
      <c r="TU1379" s="8"/>
      <c r="TV1379" s="8"/>
      <c r="TW1379" s="8"/>
      <c r="TX1379" s="8"/>
      <c r="TY1379" s="8"/>
      <c r="TZ1379" s="8"/>
      <c r="UA1379" s="8"/>
      <c r="UB1379" s="8"/>
      <c r="UC1379" s="8"/>
      <c r="UD1379" s="8"/>
      <c r="UE1379" s="8"/>
      <c r="UF1379" s="8"/>
      <c r="UG1379" s="8"/>
      <c r="UH1379" s="8"/>
      <c r="UI1379" s="8"/>
      <c r="UJ1379" s="8"/>
      <c r="UK1379" s="8"/>
      <c r="UL1379" s="8"/>
      <c r="UM1379" s="8"/>
      <c r="UN1379" s="8"/>
      <c r="UO1379" s="8"/>
      <c r="UP1379" s="8"/>
      <c r="UQ1379" s="8"/>
      <c r="UR1379" s="8"/>
      <c r="US1379" s="8"/>
      <c r="UT1379" s="8"/>
      <c r="UU1379" s="8"/>
      <c r="UV1379" s="8"/>
      <c r="UW1379" s="8"/>
      <c r="UX1379" s="8"/>
      <c r="UY1379" s="8"/>
      <c r="UZ1379" s="8"/>
      <c r="VA1379" s="8"/>
      <c r="VB1379" s="8"/>
      <c r="VC1379" s="8"/>
      <c r="VD1379" s="8"/>
      <c r="VE1379" s="8"/>
      <c r="VF1379" s="8"/>
    </row>
    <row r="1380" spans="1:578" s="77" customFormat="1" ht="15">
      <c r="A1380" s="52"/>
      <c r="B1380" s="54"/>
      <c r="C1380" s="54"/>
      <c r="D1380" s="54"/>
      <c r="E1380" s="54"/>
      <c r="F1380" s="54"/>
      <c r="G1380" s="55"/>
      <c r="H1380" s="54"/>
      <c r="I1380" s="56"/>
      <c r="J1380" s="76"/>
      <c r="K1380" s="76"/>
      <c r="L1380" s="54"/>
      <c r="M1380" s="54"/>
      <c r="N1380" s="54"/>
      <c r="O1380" s="4"/>
      <c r="P1380" s="60"/>
      <c r="Q1380" s="54"/>
      <c r="R1380" s="54"/>
      <c r="S1380" s="57"/>
      <c r="T1380" s="57"/>
      <c r="U1380" s="57"/>
      <c r="V1380" s="57"/>
      <c r="W1380" s="57"/>
      <c r="X1380" s="57"/>
      <c r="Y1380" s="57"/>
      <c r="Z1380" s="57"/>
      <c r="AA1380" s="57"/>
      <c r="AB1380" s="62"/>
      <c r="AC1380" s="57"/>
      <c r="AD1380" s="57"/>
      <c r="AE1380" s="57"/>
      <c r="AF1380" s="57"/>
      <c r="AG1380" s="57"/>
      <c r="AH1380" s="57"/>
      <c r="AI1380" s="6"/>
      <c r="AJ1380" s="6"/>
      <c r="AK1380" s="6"/>
      <c r="AL1380" s="6"/>
      <c r="AM1380" s="6"/>
      <c r="AN1380" s="6"/>
      <c r="AO1380" s="6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  <c r="IW1380" s="8"/>
      <c r="IX1380" s="8"/>
      <c r="IY1380" s="8"/>
      <c r="IZ1380" s="8"/>
      <c r="JA1380" s="8"/>
      <c r="JB1380" s="8"/>
      <c r="JC1380" s="8"/>
      <c r="JD1380" s="8"/>
      <c r="JE1380" s="8"/>
      <c r="JF1380" s="8"/>
      <c r="JG1380" s="8"/>
      <c r="JH1380" s="8"/>
      <c r="JI1380" s="8"/>
      <c r="JJ1380" s="8"/>
      <c r="JK1380" s="8"/>
      <c r="JL1380" s="8"/>
      <c r="JM1380" s="8"/>
      <c r="JN1380" s="8"/>
      <c r="JO1380" s="8"/>
      <c r="JP1380" s="8"/>
      <c r="JQ1380" s="8"/>
      <c r="JR1380" s="8"/>
      <c r="JS1380" s="8"/>
      <c r="JT1380" s="8"/>
      <c r="JU1380" s="8"/>
      <c r="JV1380" s="8"/>
      <c r="JW1380" s="8"/>
      <c r="JX1380" s="8"/>
      <c r="JY1380" s="8"/>
      <c r="JZ1380" s="8"/>
      <c r="KA1380" s="8"/>
      <c r="KB1380" s="8"/>
      <c r="KC1380" s="8"/>
      <c r="KD1380" s="8"/>
      <c r="KE1380" s="8"/>
      <c r="KF1380" s="8"/>
      <c r="KG1380" s="8"/>
      <c r="KH1380" s="8"/>
      <c r="KI1380" s="8"/>
      <c r="KJ1380" s="8"/>
      <c r="KK1380" s="8"/>
      <c r="KL1380" s="8"/>
      <c r="KM1380" s="8"/>
      <c r="KN1380" s="8"/>
      <c r="KO1380" s="8"/>
      <c r="KP1380" s="8"/>
      <c r="KQ1380" s="8"/>
      <c r="KR1380" s="8"/>
      <c r="KS1380" s="8"/>
      <c r="KT1380" s="8"/>
      <c r="KU1380" s="8"/>
      <c r="KV1380" s="8"/>
      <c r="KW1380" s="8"/>
      <c r="KX1380" s="8"/>
      <c r="KY1380" s="8"/>
      <c r="KZ1380" s="8"/>
      <c r="LA1380" s="8"/>
      <c r="LB1380" s="8"/>
      <c r="LC1380" s="8"/>
      <c r="LD1380" s="8"/>
      <c r="LE1380" s="8"/>
      <c r="LF1380" s="8"/>
      <c r="LG1380" s="8"/>
      <c r="LH1380" s="8"/>
      <c r="LI1380" s="8"/>
      <c r="LJ1380" s="8"/>
      <c r="LK1380" s="8"/>
      <c r="LL1380" s="8"/>
      <c r="LM1380" s="8"/>
      <c r="LN1380" s="8"/>
      <c r="LO1380" s="8"/>
      <c r="LP1380" s="8"/>
      <c r="LQ1380" s="8"/>
      <c r="LR1380" s="8"/>
      <c r="LS1380" s="8"/>
      <c r="LT1380" s="8"/>
      <c r="LU1380" s="8"/>
      <c r="LV1380" s="8"/>
      <c r="LW1380" s="8"/>
      <c r="LX1380" s="8"/>
      <c r="LY1380" s="8"/>
      <c r="LZ1380" s="8"/>
      <c r="MA1380" s="8"/>
      <c r="MB1380" s="8"/>
      <c r="MC1380" s="8"/>
      <c r="MD1380" s="8"/>
      <c r="ME1380" s="8"/>
      <c r="MF1380" s="8"/>
      <c r="MG1380" s="8"/>
      <c r="MH1380" s="8"/>
      <c r="MI1380" s="8"/>
      <c r="MJ1380" s="8"/>
      <c r="MK1380" s="8"/>
      <c r="ML1380" s="8"/>
      <c r="MM1380" s="8"/>
      <c r="MN1380" s="8"/>
      <c r="MO1380" s="8"/>
      <c r="MP1380" s="8"/>
      <c r="MQ1380" s="8"/>
      <c r="MR1380" s="8"/>
      <c r="MS1380" s="8"/>
      <c r="MT1380" s="8"/>
      <c r="MU1380" s="8"/>
      <c r="MV1380" s="8"/>
      <c r="MW1380" s="8"/>
      <c r="MX1380" s="8"/>
      <c r="MY1380" s="8"/>
      <c r="MZ1380" s="8"/>
      <c r="NA1380" s="8"/>
      <c r="NB1380" s="8"/>
      <c r="NC1380" s="8"/>
      <c r="ND1380" s="8"/>
      <c r="NE1380" s="8"/>
      <c r="NF1380" s="8"/>
      <c r="NG1380" s="8"/>
      <c r="NH1380" s="8"/>
      <c r="NI1380" s="8"/>
      <c r="NJ1380" s="8"/>
      <c r="NK1380" s="8"/>
      <c r="NL1380" s="8"/>
      <c r="NM1380" s="8"/>
      <c r="NN1380" s="8"/>
      <c r="NO1380" s="8"/>
      <c r="NP1380" s="8"/>
      <c r="NQ1380" s="8"/>
      <c r="NR1380" s="8"/>
      <c r="NS1380" s="8"/>
      <c r="NT1380" s="8"/>
      <c r="NU1380" s="8"/>
      <c r="NV1380" s="8"/>
      <c r="NW1380" s="8"/>
      <c r="NX1380" s="8"/>
      <c r="NY1380" s="8"/>
      <c r="NZ1380" s="8"/>
      <c r="OA1380" s="8"/>
      <c r="OB1380" s="8"/>
      <c r="OC1380" s="8"/>
      <c r="OD1380" s="8"/>
      <c r="OE1380" s="8"/>
      <c r="OF1380" s="8"/>
      <c r="OG1380" s="8"/>
      <c r="OH1380" s="8"/>
      <c r="OI1380" s="8"/>
      <c r="OJ1380" s="8"/>
      <c r="OK1380" s="8"/>
      <c r="OL1380" s="8"/>
      <c r="OM1380" s="8"/>
      <c r="ON1380" s="8"/>
      <c r="OO1380" s="8"/>
      <c r="OP1380" s="8"/>
      <c r="OQ1380" s="8"/>
      <c r="OR1380" s="8"/>
      <c r="OS1380" s="8"/>
      <c r="OT1380" s="8"/>
      <c r="OU1380" s="8"/>
      <c r="OV1380" s="8"/>
      <c r="OW1380" s="8"/>
      <c r="OX1380" s="8"/>
      <c r="OY1380" s="8"/>
      <c r="OZ1380" s="8"/>
      <c r="PA1380" s="8"/>
      <c r="PB1380" s="8"/>
      <c r="PC1380" s="8"/>
      <c r="PD1380" s="8"/>
      <c r="PE1380" s="8"/>
      <c r="PF1380" s="8"/>
      <c r="PG1380" s="8"/>
      <c r="PH1380" s="8"/>
      <c r="PI1380" s="8"/>
      <c r="PJ1380" s="8"/>
      <c r="PK1380" s="8"/>
      <c r="PL1380" s="8"/>
      <c r="PM1380" s="8"/>
      <c r="PN1380" s="8"/>
      <c r="PO1380" s="8"/>
      <c r="PP1380" s="8"/>
      <c r="PQ1380" s="8"/>
      <c r="PR1380" s="8"/>
      <c r="PS1380" s="8"/>
      <c r="PT1380" s="8"/>
      <c r="PU1380" s="8"/>
      <c r="PV1380" s="8"/>
      <c r="PW1380" s="8"/>
      <c r="PX1380" s="8"/>
      <c r="PY1380" s="8"/>
      <c r="PZ1380" s="8"/>
      <c r="QA1380" s="8"/>
      <c r="QB1380" s="8"/>
      <c r="QC1380" s="8"/>
      <c r="QD1380" s="8"/>
      <c r="QE1380" s="8"/>
      <c r="QF1380" s="8"/>
      <c r="QG1380" s="8"/>
      <c r="QH1380" s="8"/>
      <c r="QI1380" s="8"/>
      <c r="QJ1380" s="8"/>
      <c r="QK1380" s="8"/>
      <c r="QL1380" s="8"/>
      <c r="QM1380" s="8"/>
      <c r="QN1380" s="8"/>
      <c r="QO1380" s="8"/>
      <c r="QP1380" s="8"/>
      <c r="QQ1380" s="8"/>
      <c r="QR1380" s="8"/>
      <c r="QS1380" s="8"/>
      <c r="QT1380" s="8"/>
      <c r="QU1380" s="8"/>
      <c r="QV1380" s="8"/>
      <c r="QW1380" s="8"/>
      <c r="QX1380" s="8"/>
      <c r="QY1380" s="8"/>
      <c r="QZ1380" s="8"/>
      <c r="RA1380" s="8"/>
      <c r="RB1380" s="8"/>
      <c r="RC1380" s="8"/>
      <c r="RD1380" s="8"/>
      <c r="RE1380" s="8"/>
      <c r="RF1380" s="8"/>
      <c r="RG1380" s="8"/>
      <c r="RH1380" s="8"/>
      <c r="RI1380" s="8"/>
      <c r="RJ1380" s="8"/>
      <c r="RK1380" s="8"/>
      <c r="RL1380" s="8"/>
      <c r="RM1380" s="8"/>
      <c r="RN1380" s="8"/>
      <c r="RO1380" s="8"/>
      <c r="RP1380" s="8"/>
      <c r="RQ1380" s="8"/>
      <c r="RR1380" s="8"/>
      <c r="RS1380" s="8"/>
      <c r="RT1380" s="8"/>
      <c r="RU1380" s="8"/>
      <c r="RV1380" s="8"/>
      <c r="RW1380" s="8"/>
      <c r="RX1380" s="8"/>
      <c r="RY1380" s="8"/>
      <c r="RZ1380" s="8"/>
      <c r="SA1380" s="8"/>
      <c r="SB1380" s="8"/>
      <c r="SC1380" s="8"/>
      <c r="SD1380" s="8"/>
      <c r="SE1380" s="8"/>
      <c r="SF1380" s="8"/>
      <c r="SG1380" s="8"/>
      <c r="SH1380" s="8"/>
      <c r="SI1380" s="8"/>
      <c r="SJ1380" s="8"/>
      <c r="SK1380" s="8"/>
      <c r="SL1380" s="8"/>
      <c r="SM1380" s="8"/>
      <c r="SN1380" s="8"/>
      <c r="SO1380" s="8"/>
      <c r="SP1380" s="8"/>
      <c r="SQ1380" s="8"/>
      <c r="SR1380" s="8"/>
      <c r="SS1380" s="8"/>
      <c r="ST1380" s="8"/>
      <c r="SU1380" s="8"/>
      <c r="SV1380" s="8"/>
      <c r="SW1380" s="8"/>
      <c r="SX1380" s="8"/>
      <c r="SY1380" s="8"/>
      <c r="SZ1380" s="8"/>
      <c r="TA1380" s="8"/>
      <c r="TB1380" s="8"/>
      <c r="TC1380" s="8"/>
      <c r="TD1380" s="8"/>
      <c r="TE1380" s="8"/>
      <c r="TF1380" s="8"/>
      <c r="TG1380" s="8"/>
      <c r="TH1380" s="8"/>
      <c r="TI1380" s="8"/>
      <c r="TJ1380" s="8"/>
      <c r="TK1380" s="8"/>
      <c r="TL1380" s="8"/>
      <c r="TM1380" s="8"/>
      <c r="TN1380" s="8"/>
      <c r="TO1380" s="8"/>
      <c r="TP1380" s="8"/>
      <c r="TQ1380" s="8"/>
      <c r="TR1380" s="8"/>
      <c r="TS1380" s="8"/>
      <c r="TT1380" s="8"/>
      <c r="TU1380" s="8"/>
      <c r="TV1380" s="8"/>
      <c r="TW1380" s="8"/>
      <c r="TX1380" s="8"/>
      <c r="TY1380" s="8"/>
      <c r="TZ1380" s="8"/>
      <c r="UA1380" s="8"/>
      <c r="UB1380" s="8"/>
      <c r="UC1380" s="8"/>
      <c r="UD1380" s="8"/>
      <c r="UE1380" s="8"/>
      <c r="UF1380" s="8"/>
      <c r="UG1380" s="8"/>
      <c r="UH1380" s="8"/>
      <c r="UI1380" s="8"/>
      <c r="UJ1380" s="8"/>
      <c r="UK1380" s="8"/>
      <c r="UL1380" s="8"/>
      <c r="UM1380" s="8"/>
      <c r="UN1380" s="8"/>
      <c r="UO1380" s="8"/>
      <c r="UP1380" s="8"/>
      <c r="UQ1380" s="8"/>
      <c r="UR1380" s="8"/>
      <c r="US1380" s="8"/>
      <c r="UT1380" s="8"/>
      <c r="UU1380" s="8"/>
      <c r="UV1380" s="8"/>
      <c r="UW1380" s="8"/>
      <c r="UX1380" s="8"/>
      <c r="UY1380" s="8"/>
      <c r="UZ1380" s="8"/>
      <c r="VA1380" s="8"/>
      <c r="VB1380" s="8"/>
      <c r="VC1380" s="8"/>
      <c r="VD1380" s="8"/>
      <c r="VE1380" s="8"/>
      <c r="VF1380" s="8"/>
    </row>
    <row r="1381" spans="1:578" s="77" customFormat="1" ht="15">
      <c r="A1381" s="52"/>
      <c r="B1381" s="54"/>
      <c r="C1381" s="54"/>
      <c r="D1381" s="54"/>
      <c r="E1381" s="54"/>
      <c r="F1381" s="54"/>
      <c r="G1381" s="55"/>
      <c r="H1381" s="54"/>
      <c r="I1381" s="56"/>
      <c r="J1381" s="76"/>
      <c r="K1381" s="76"/>
      <c r="L1381" s="54"/>
      <c r="M1381" s="54"/>
      <c r="N1381" s="54"/>
      <c r="O1381" s="4"/>
      <c r="P1381" s="60"/>
      <c r="Q1381" s="54"/>
      <c r="R1381" s="54"/>
      <c r="S1381" s="57"/>
      <c r="T1381" s="57"/>
      <c r="U1381" s="57"/>
      <c r="V1381" s="57"/>
      <c r="W1381" s="57"/>
      <c r="X1381" s="57"/>
      <c r="Y1381" s="57"/>
      <c r="Z1381" s="57"/>
      <c r="AA1381" s="57"/>
      <c r="AB1381" s="62"/>
      <c r="AC1381" s="57"/>
      <c r="AD1381" s="57"/>
      <c r="AE1381" s="57"/>
      <c r="AF1381" s="57"/>
      <c r="AG1381" s="57"/>
      <c r="AH1381" s="57"/>
      <c r="AI1381" s="6"/>
      <c r="AJ1381" s="6"/>
      <c r="AK1381" s="6"/>
      <c r="AL1381" s="6"/>
      <c r="AM1381" s="6"/>
      <c r="AN1381" s="6"/>
      <c r="AO1381" s="6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  <c r="IW1381" s="8"/>
      <c r="IX1381" s="8"/>
      <c r="IY1381" s="8"/>
      <c r="IZ1381" s="8"/>
      <c r="JA1381" s="8"/>
      <c r="JB1381" s="8"/>
      <c r="JC1381" s="8"/>
      <c r="JD1381" s="8"/>
      <c r="JE1381" s="8"/>
      <c r="JF1381" s="8"/>
      <c r="JG1381" s="8"/>
      <c r="JH1381" s="8"/>
      <c r="JI1381" s="8"/>
      <c r="JJ1381" s="8"/>
      <c r="JK1381" s="8"/>
      <c r="JL1381" s="8"/>
      <c r="JM1381" s="8"/>
      <c r="JN1381" s="8"/>
      <c r="JO1381" s="8"/>
      <c r="JP1381" s="8"/>
      <c r="JQ1381" s="8"/>
      <c r="JR1381" s="8"/>
      <c r="JS1381" s="8"/>
      <c r="JT1381" s="8"/>
      <c r="JU1381" s="8"/>
      <c r="JV1381" s="8"/>
      <c r="JW1381" s="8"/>
      <c r="JX1381" s="8"/>
      <c r="JY1381" s="8"/>
      <c r="JZ1381" s="8"/>
      <c r="KA1381" s="8"/>
      <c r="KB1381" s="8"/>
      <c r="KC1381" s="8"/>
      <c r="KD1381" s="8"/>
      <c r="KE1381" s="8"/>
      <c r="KF1381" s="8"/>
      <c r="KG1381" s="8"/>
      <c r="KH1381" s="8"/>
      <c r="KI1381" s="8"/>
      <c r="KJ1381" s="8"/>
      <c r="KK1381" s="8"/>
      <c r="KL1381" s="8"/>
      <c r="KM1381" s="8"/>
      <c r="KN1381" s="8"/>
      <c r="KO1381" s="8"/>
      <c r="KP1381" s="8"/>
      <c r="KQ1381" s="8"/>
      <c r="KR1381" s="8"/>
      <c r="KS1381" s="8"/>
      <c r="KT1381" s="8"/>
      <c r="KU1381" s="8"/>
      <c r="KV1381" s="8"/>
      <c r="KW1381" s="8"/>
      <c r="KX1381" s="8"/>
      <c r="KY1381" s="8"/>
      <c r="KZ1381" s="8"/>
      <c r="LA1381" s="8"/>
      <c r="LB1381" s="8"/>
      <c r="LC1381" s="8"/>
      <c r="LD1381" s="8"/>
      <c r="LE1381" s="8"/>
      <c r="LF1381" s="8"/>
      <c r="LG1381" s="8"/>
      <c r="LH1381" s="8"/>
      <c r="LI1381" s="8"/>
      <c r="LJ1381" s="8"/>
      <c r="LK1381" s="8"/>
      <c r="LL1381" s="8"/>
      <c r="LM1381" s="8"/>
      <c r="LN1381" s="8"/>
      <c r="LO1381" s="8"/>
      <c r="LP1381" s="8"/>
      <c r="LQ1381" s="8"/>
      <c r="LR1381" s="8"/>
      <c r="LS1381" s="8"/>
      <c r="LT1381" s="8"/>
      <c r="LU1381" s="8"/>
      <c r="LV1381" s="8"/>
      <c r="LW1381" s="8"/>
      <c r="LX1381" s="8"/>
      <c r="LY1381" s="8"/>
      <c r="LZ1381" s="8"/>
      <c r="MA1381" s="8"/>
      <c r="MB1381" s="8"/>
      <c r="MC1381" s="8"/>
      <c r="MD1381" s="8"/>
      <c r="ME1381" s="8"/>
      <c r="MF1381" s="8"/>
      <c r="MG1381" s="8"/>
      <c r="MH1381" s="8"/>
      <c r="MI1381" s="8"/>
      <c r="MJ1381" s="8"/>
      <c r="MK1381" s="8"/>
      <c r="ML1381" s="8"/>
      <c r="MM1381" s="8"/>
      <c r="MN1381" s="8"/>
      <c r="MO1381" s="8"/>
      <c r="MP1381" s="8"/>
      <c r="MQ1381" s="8"/>
      <c r="MR1381" s="8"/>
      <c r="MS1381" s="8"/>
      <c r="MT1381" s="8"/>
      <c r="MU1381" s="8"/>
      <c r="MV1381" s="8"/>
      <c r="MW1381" s="8"/>
      <c r="MX1381" s="8"/>
      <c r="MY1381" s="8"/>
      <c r="MZ1381" s="8"/>
      <c r="NA1381" s="8"/>
      <c r="NB1381" s="8"/>
      <c r="NC1381" s="8"/>
      <c r="ND1381" s="8"/>
      <c r="NE1381" s="8"/>
      <c r="NF1381" s="8"/>
      <c r="NG1381" s="8"/>
      <c r="NH1381" s="8"/>
      <c r="NI1381" s="8"/>
      <c r="NJ1381" s="8"/>
      <c r="NK1381" s="8"/>
      <c r="NL1381" s="8"/>
      <c r="NM1381" s="8"/>
      <c r="NN1381" s="8"/>
      <c r="NO1381" s="8"/>
      <c r="NP1381" s="8"/>
      <c r="NQ1381" s="8"/>
      <c r="NR1381" s="8"/>
      <c r="NS1381" s="8"/>
      <c r="NT1381" s="8"/>
      <c r="NU1381" s="8"/>
      <c r="NV1381" s="8"/>
      <c r="NW1381" s="8"/>
      <c r="NX1381" s="8"/>
      <c r="NY1381" s="8"/>
      <c r="NZ1381" s="8"/>
      <c r="OA1381" s="8"/>
      <c r="OB1381" s="8"/>
      <c r="OC1381" s="8"/>
      <c r="OD1381" s="8"/>
      <c r="OE1381" s="8"/>
      <c r="OF1381" s="8"/>
      <c r="OG1381" s="8"/>
      <c r="OH1381" s="8"/>
      <c r="OI1381" s="8"/>
      <c r="OJ1381" s="8"/>
      <c r="OK1381" s="8"/>
      <c r="OL1381" s="8"/>
      <c r="OM1381" s="8"/>
      <c r="ON1381" s="8"/>
      <c r="OO1381" s="8"/>
      <c r="OP1381" s="8"/>
      <c r="OQ1381" s="8"/>
      <c r="OR1381" s="8"/>
      <c r="OS1381" s="8"/>
      <c r="OT1381" s="8"/>
      <c r="OU1381" s="8"/>
      <c r="OV1381" s="8"/>
      <c r="OW1381" s="8"/>
      <c r="OX1381" s="8"/>
      <c r="OY1381" s="8"/>
      <c r="OZ1381" s="8"/>
      <c r="PA1381" s="8"/>
      <c r="PB1381" s="8"/>
      <c r="PC1381" s="8"/>
      <c r="PD1381" s="8"/>
      <c r="PE1381" s="8"/>
      <c r="PF1381" s="8"/>
      <c r="PG1381" s="8"/>
      <c r="PH1381" s="8"/>
      <c r="PI1381" s="8"/>
      <c r="PJ1381" s="8"/>
      <c r="PK1381" s="8"/>
      <c r="PL1381" s="8"/>
      <c r="PM1381" s="8"/>
      <c r="PN1381" s="8"/>
      <c r="PO1381" s="8"/>
      <c r="PP1381" s="8"/>
      <c r="PQ1381" s="8"/>
      <c r="PR1381" s="8"/>
      <c r="PS1381" s="8"/>
      <c r="PT1381" s="8"/>
      <c r="PU1381" s="8"/>
      <c r="PV1381" s="8"/>
      <c r="PW1381" s="8"/>
      <c r="PX1381" s="8"/>
      <c r="PY1381" s="8"/>
      <c r="PZ1381" s="8"/>
      <c r="QA1381" s="8"/>
      <c r="QB1381" s="8"/>
      <c r="QC1381" s="8"/>
      <c r="QD1381" s="8"/>
      <c r="QE1381" s="8"/>
      <c r="QF1381" s="8"/>
      <c r="QG1381" s="8"/>
      <c r="QH1381" s="8"/>
      <c r="QI1381" s="8"/>
      <c r="QJ1381" s="8"/>
      <c r="QK1381" s="8"/>
      <c r="QL1381" s="8"/>
      <c r="QM1381" s="8"/>
      <c r="QN1381" s="8"/>
      <c r="QO1381" s="8"/>
      <c r="QP1381" s="8"/>
      <c r="QQ1381" s="8"/>
      <c r="QR1381" s="8"/>
      <c r="QS1381" s="8"/>
      <c r="QT1381" s="8"/>
      <c r="QU1381" s="8"/>
      <c r="QV1381" s="8"/>
      <c r="QW1381" s="8"/>
      <c r="QX1381" s="8"/>
      <c r="QY1381" s="8"/>
      <c r="QZ1381" s="8"/>
      <c r="RA1381" s="8"/>
      <c r="RB1381" s="8"/>
      <c r="RC1381" s="8"/>
      <c r="RD1381" s="8"/>
      <c r="RE1381" s="8"/>
      <c r="RF1381" s="8"/>
      <c r="RG1381" s="8"/>
      <c r="RH1381" s="8"/>
      <c r="RI1381" s="8"/>
      <c r="RJ1381" s="8"/>
      <c r="RK1381" s="8"/>
      <c r="RL1381" s="8"/>
      <c r="RM1381" s="8"/>
      <c r="RN1381" s="8"/>
      <c r="RO1381" s="8"/>
      <c r="RP1381" s="8"/>
      <c r="RQ1381" s="8"/>
      <c r="RR1381" s="8"/>
      <c r="RS1381" s="8"/>
      <c r="RT1381" s="8"/>
      <c r="RU1381" s="8"/>
      <c r="RV1381" s="8"/>
      <c r="RW1381" s="8"/>
      <c r="RX1381" s="8"/>
      <c r="RY1381" s="8"/>
      <c r="RZ1381" s="8"/>
      <c r="SA1381" s="8"/>
      <c r="SB1381" s="8"/>
      <c r="SC1381" s="8"/>
      <c r="SD1381" s="8"/>
      <c r="SE1381" s="8"/>
      <c r="SF1381" s="8"/>
      <c r="SG1381" s="8"/>
      <c r="SH1381" s="8"/>
      <c r="SI1381" s="8"/>
      <c r="SJ1381" s="8"/>
      <c r="SK1381" s="8"/>
      <c r="SL1381" s="8"/>
      <c r="SM1381" s="8"/>
      <c r="SN1381" s="8"/>
      <c r="SO1381" s="8"/>
      <c r="SP1381" s="8"/>
      <c r="SQ1381" s="8"/>
      <c r="SR1381" s="8"/>
      <c r="SS1381" s="8"/>
      <c r="ST1381" s="8"/>
      <c r="SU1381" s="8"/>
      <c r="SV1381" s="8"/>
      <c r="SW1381" s="8"/>
      <c r="SX1381" s="8"/>
      <c r="SY1381" s="8"/>
      <c r="SZ1381" s="8"/>
      <c r="TA1381" s="8"/>
      <c r="TB1381" s="8"/>
      <c r="TC1381" s="8"/>
      <c r="TD1381" s="8"/>
      <c r="TE1381" s="8"/>
      <c r="TF1381" s="8"/>
      <c r="TG1381" s="8"/>
      <c r="TH1381" s="8"/>
      <c r="TI1381" s="8"/>
      <c r="TJ1381" s="8"/>
      <c r="TK1381" s="8"/>
      <c r="TL1381" s="8"/>
      <c r="TM1381" s="8"/>
      <c r="TN1381" s="8"/>
      <c r="TO1381" s="8"/>
      <c r="TP1381" s="8"/>
      <c r="TQ1381" s="8"/>
      <c r="TR1381" s="8"/>
      <c r="TS1381" s="8"/>
      <c r="TT1381" s="8"/>
      <c r="TU1381" s="8"/>
      <c r="TV1381" s="8"/>
      <c r="TW1381" s="8"/>
      <c r="TX1381" s="8"/>
      <c r="TY1381" s="8"/>
      <c r="TZ1381" s="8"/>
      <c r="UA1381" s="8"/>
      <c r="UB1381" s="8"/>
      <c r="UC1381" s="8"/>
      <c r="UD1381" s="8"/>
      <c r="UE1381" s="8"/>
      <c r="UF1381" s="8"/>
      <c r="UG1381" s="8"/>
      <c r="UH1381" s="8"/>
      <c r="UI1381" s="8"/>
      <c r="UJ1381" s="8"/>
      <c r="UK1381" s="8"/>
      <c r="UL1381" s="8"/>
      <c r="UM1381" s="8"/>
      <c r="UN1381" s="8"/>
      <c r="UO1381" s="8"/>
      <c r="UP1381" s="8"/>
      <c r="UQ1381" s="8"/>
      <c r="UR1381" s="8"/>
      <c r="US1381" s="8"/>
      <c r="UT1381" s="8"/>
      <c r="UU1381" s="8"/>
      <c r="UV1381" s="8"/>
      <c r="UW1381" s="8"/>
      <c r="UX1381" s="8"/>
      <c r="UY1381" s="8"/>
      <c r="UZ1381" s="8"/>
      <c r="VA1381" s="8"/>
      <c r="VB1381" s="8"/>
      <c r="VC1381" s="8"/>
      <c r="VD1381" s="8"/>
      <c r="VE1381" s="8"/>
      <c r="VF1381" s="8"/>
    </row>
    <row r="1382" spans="1:578" s="77" customFormat="1" ht="15">
      <c r="A1382" s="52"/>
      <c r="B1382" s="54"/>
      <c r="C1382" s="54"/>
      <c r="D1382" s="54"/>
      <c r="E1382" s="54"/>
      <c r="F1382" s="54"/>
      <c r="G1382" s="55"/>
      <c r="H1382" s="54"/>
      <c r="I1382" s="56"/>
      <c r="J1382" s="76"/>
      <c r="K1382" s="76"/>
      <c r="L1382" s="54"/>
      <c r="M1382" s="54"/>
      <c r="N1382" s="54"/>
      <c r="O1382" s="4"/>
      <c r="P1382" s="60"/>
      <c r="Q1382" s="54"/>
      <c r="R1382" s="54"/>
      <c r="S1382" s="57"/>
      <c r="T1382" s="57"/>
      <c r="U1382" s="57"/>
      <c r="V1382" s="57"/>
      <c r="W1382" s="57"/>
      <c r="X1382" s="57"/>
      <c r="Y1382" s="57"/>
      <c r="Z1382" s="57"/>
      <c r="AA1382" s="57"/>
      <c r="AB1382" s="62"/>
      <c r="AC1382" s="57"/>
      <c r="AD1382" s="57"/>
      <c r="AE1382" s="57"/>
      <c r="AF1382" s="57"/>
      <c r="AG1382" s="57"/>
      <c r="AH1382" s="57"/>
      <c r="AI1382" s="6"/>
      <c r="AJ1382" s="6"/>
      <c r="AK1382" s="6"/>
      <c r="AL1382" s="6"/>
      <c r="AM1382" s="6"/>
      <c r="AN1382" s="6"/>
      <c r="AO1382" s="6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  <c r="IW1382" s="8"/>
      <c r="IX1382" s="8"/>
      <c r="IY1382" s="8"/>
      <c r="IZ1382" s="8"/>
      <c r="JA1382" s="8"/>
      <c r="JB1382" s="8"/>
      <c r="JC1382" s="8"/>
      <c r="JD1382" s="8"/>
      <c r="JE1382" s="8"/>
      <c r="JF1382" s="8"/>
      <c r="JG1382" s="8"/>
      <c r="JH1382" s="8"/>
      <c r="JI1382" s="8"/>
      <c r="JJ1382" s="8"/>
      <c r="JK1382" s="8"/>
      <c r="JL1382" s="8"/>
      <c r="JM1382" s="8"/>
      <c r="JN1382" s="8"/>
      <c r="JO1382" s="8"/>
      <c r="JP1382" s="8"/>
      <c r="JQ1382" s="8"/>
      <c r="JR1382" s="8"/>
      <c r="JS1382" s="8"/>
      <c r="JT1382" s="8"/>
      <c r="JU1382" s="8"/>
      <c r="JV1382" s="8"/>
      <c r="JW1382" s="8"/>
      <c r="JX1382" s="8"/>
      <c r="JY1382" s="8"/>
      <c r="JZ1382" s="8"/>
      <c r="KA1382" s="8"/>
      <c r="KB1382" s="8"/>
      <c r="KC1382" s="8"/>
      <c r="KD1382" s="8"/>
      <c r="KE1382" s="8"/>
      <c r="KF1382" s="8"/>
      <c r="KG1382" s="8"/>
      <c r="KH1382" s="8"/>
      <c r="KI1382" s="8"/>
      <c r="KJ1382" s="8"/>
      <c r="KK1382" s="8"/>
      <c r="KL1382" s="8"/>
      <c r="KM1382" s="8"/>
      <c r="KN1382" s="8"/>
      <c r="KO1382" s="8"/>
      <c r="KP1382" s="8"/>
      <c r="KQ1382" s="8"/>
      <c r="KR1382" s="8"/>
      <c r="KS1382" s="8"/>
      <c r="KT1382" s="8"/>
      <c r="KU1382" s="8"/>
      <c r="KV1382" s="8"/>
      <c r="KW1382" s="8"/>
      <c r="KX1382" s="8"/>
      <c r="KY1382" s="8"/>
      <c r="KZ1382" s="8"/>
      <c r="LA1382" s="8"/>
      <c r="LB1382" s="8"/>
      <c r="LC1382" s="8"/>
      <c r="LD1382" s="8"/>
      <c r="LE1382" s="8"/>
      <c r="LF1382" s="8"/>
      <c r="LG1382" s="8"/>
      <c r="LH1382" s="8"/>
      <c r="LI1382" s="8"/>
      <c r="LJ1382" s="8"/>
      <c r="LK1382" s="8"/>
      <c r="LL1382" s="8"/>
      <c r="LM1382" s="8"/>
      <c r="LN1382" s="8"/>
      <c r="LO1382" s="8"/>
      <c r="LP1382" s="8"/>
      <c r="LQ1382" s="8"/>
      <c r="LR1382" s="8"/>
      <c r="LS1382" s="8"/>
      <c r="LT1382" s="8"/>
      <c r="LU1382" s="8"/>
      <c r="LV1382" s="8"/>
      <c r="LW1382" s="8"/>
      <c r="LX1382" s="8"/>
      <c r="LY1382" s="8"/>
      <c r="LZ1382" s="8"/>
      <c r="MA1382" s="8"/>
      <c r="MB1382" s="8"/>
      <c r="MC1382" s="8"/>
      <c r="MD1382" s="8"/>
      <c r="ME1382" s="8"/>
      <c r="MF1382" s="8"/>
      <c r="MG1382" s="8"/>
      <c r="MH1382" s="8"/>
      <c r="MI1382" s="8"/>
      <c r="MJ1382" s="8"/>
      <c r="MK1382" s="8"/>
      <c r="ML1382" s="8"/>
      <c r="MM1382" s="8"/>
      <c r="MN1382" s="8"/>
      <c r="MO1382" s="8"/>
      <c r="MP1382" s="8"/>
      <c r="MQ1382" s="8"/>
      <c r="MR1382" s="8"/>
      <c r="MS1382" s="8"/>
      <c r="MT1382" s="8"/>
      <c r="MU1382" s="8"/>
      <c r="MV1382" s="8"/>
      <c r="MW1382" s="8"/>
      <c r="MX1382" s="8"/>
      <c r="MY1382" s="8"/>
      <c r="MZ1382" s="8"/>
      <c r="NA1382" s="8"/>
      <c r="NB1382" s="8"/>
      <c r="NC1382" s="8"/>
      <c r="ND1382" s="8"/>
      <c r="NE1382" s="8"/>
      <c r="NF1382" s="8"/>
      <c r="NG1382" s="8"/>
      <c r="NH1382" s="8"/>
      <c r="NI1382" s="8"/>
      <c r="NJ1382" s="8"/>
      <c r="NK1382" s="8"/>
      <c r="NL1382" s="8"/>
      <c r="NM1382" s="8"/>
      <c r="NN1382" s="8"/>
      <c r="NO1382" s="8"/>
      <c r="NP1382" s="8"/>
      <c r="NQ1382" s="8"/>
      <c r="NR1382" s="8"/>
      <c r="NS1382" s="8"/>
      <c r="NT1382" s="8"/>
      <c r="NU1382" s="8"/>
      <c r="NV1382" s="8"/>
      <c r="NW1382" s="8"/>
      <c r="NX1382" s="8"/>
      <c r="NY1382" s="8"/>
      <c r="NZ1382" s="8"/>
      <c r="OA1382" s="8"/>
      <c r="OB1382" s="8"/>
      <c r="OC1382" s="8"/>
      <c r="OD1382" s="8"/>
      <c r="OE1382" s="8"/>
      <c r="OF1382" s="8"/>
      <c r="OG1382" s="8"/>
      <c r="OH1382" s="8"/>
      <c r="OI1382" s="8"/>
      <c r="OJ1382" s="8"/>
      <c r="OK1382" s="8"/>
      <c r="OL1382" s="8"/>
      <c r="OM1382" s="8"/>
      <c r="ON1382" s="8"/>
      <c r="OO1382" s="8"/>
      <c r="OP1382" s="8"/>
      <c r="OQ1382" s="8"/>
      <c r="OR1382" s="8"/>
      <c r="OS1382" s="8"/>
      <c r="OT1382" s="8"/>
      <c r="OU1382" s="8"/>
      <c r="OV1382" s="8"/>
      <c r="OW1382" s="8"/>
      <c r="OX1382" s="8"/>
      <c r="OY1382" s="8"/>
      <c r="OZ1382" s="8"/>
      <c r="PA1382" s="8"/>
      <c r="PB1382" s="8"/>
      <c r="PC1382" s="8"/>
      <c r="PD1382" s="8"/>
      <c r="PE1382" s="8"/>
      <c r="PF1382" s="8"/>
      <c r="PG1382" s="8"/>
      <c r="PH1382" s="8"/>
      <c r="PI1382" s="8"/>
      <c r="PJ1382" s="8"/>
      <c r="PK1382" s="8"/>
      <c r="PL1382" s="8"/>
      <c r="PM1382" s="8"/>
      <c r="PN1382" s="8"/>
      <c r="PO1382" s="8"/>
      <c r="PP1382" s="8"/>
      <c r="PQ1382" s="8"/>
      <c r="PR1382" s="8"/>
      <c r="PS1382" s="8"/>
      <c r="PT1382" s="8"/>
      <c r="PU1382" s="8"/>
      <c r="PV1382" s="8"/>
      <c r="PW1382" s="8"/>
      <c r="PX1382" s="8"/>
      <c r="PY1382" s="8"/>
      <c r="PZ1382" s="8"/>
      <c r="QA1382" s="8"/>
      <c r="QB1382" s="8"/>
      <c r="QC1382" s="8"/>
      <c r="QD1382" s="8"/>
      <c r="QE1382" s="8"/>
      <c r="QF1382" s="8"/>
      <c r="QG1382" s="8"/>
      <c r="QH1382" s="8"/>
      <c r="QI1382" s="8"/>
      <c r="QJ1382" s="8"/>
      <c r="QK1382" s="8"/>
      <c r="QL1382" s="8"/>
      <c r="QM1382" s="8"/>
      <c r="QN1382" s="8"/>
      <c r="QO1382" s="8"/>
      <c r="QP1382" s="8"/>
      <c r="QQ1382" s="8"/>
      <c r="QR1382" s="8"/>
      <c r="QS1382" s="8"/>
      <c r="QT1382" s="8"/>
      <c r="QU1382" s="8"/>
      <c r="QV1382" s="8"/>
      <c r="QW1382" s="8"/>
      <c r="QX1382" s="8"/>
      <c r="QY1382" s="8"/>
      <c r="QZ1382" s="8"/>
      <c r="RA1382" s="8"/>
      <c r="RB1382" s="8"/>
      <c r="RC1382" s="8"/>
      <c r="RD1382" s="8"/>
      <c r="RE1382" s="8"/>
      <c r="RF1382" s="8"/>
      <c r="RG1382" s="8"/>
      <c r="RH1382" s="8"/>
      <c r="RI1382" s="8"/>
      <c r="RJ1382" s="8"/>
      <c r="RK1382" s="8"/>
      <c r="RL1382" s="8"/>
      <c r="RM1382" s="8"/>
      <c r="RN1382" s="8"/>
      <c r="RO1382" s="8"/>
      <c r="RP1382" s="8"/>
      <c r="RQ1382" s="8"/>
      <c r="RR1382" s="8"/>
      <c r="RS1382" s="8"/>
      <c r="RT1382" s="8"/>
      <c r="RU1382" s="8"/>
      <c r="RV1382" s="8"/>
      <c r="RW1382" s="8"/>
      <c r="RX1382" s="8"/>
      <c r="RY1382" s="8"/>
      <c r="RZ1382" s="8"/>
      <c r="SA1382" s="8"/>
      <c r="SB1382" s="8"/>
      <c r="SC1382" s="8"/>
      <c r="SD1382" s="8"/>
      <c r="SE1382" s="8"/>
      <c r="SF1382" s="8"/>
      <c r="SG1382" s="8"/>
      <c r="SH1382" s="8"/>
      <c r="SI1382" s="8"/>
      <c r="SJ1382" s="8"/>
      <c r="SK1382" s="8"/>
      <c r="SL1382" s="8"/>
      <c r="SM1382" s="8"/>
      <c r="SN1382" s="8"/>
      <c r="SO1382" s="8"/>
      <c r="SP1382" s="8"/>
      <c r="SQ1382" s="8"/>
      <c r="SR1382" s="8"/>
      <c r="SS1382" s="8"/>
      <c r="ST1382" s="8"/>
      <c r="SU1382" s="8"/>
      <c r="SV1382" s="8"/>
      <c r="SW1382" s="8"/>
      <c r="SX1382" s="8"/>
      <c r="SY1382" s="8"/>
      <c r="SZ1382" s="8"/>
      <c r="TA1382" s="8"/>
      <c r="TB1382" s="8"/>
      <c r="TC1382" s="8"/>
      <c r="TD1382" s="8"/>
      <c r="TE1382" s="8"/>
      <c r="TF1382" s="8"/>
      <c r="TG1382" s="8"/>
      <c r="TH1382" s="8"/>
      <c r="TI1382" s="8"/>
      <c r="TJ1382" s="8"/>
      <c r="TK1382" s="8"/>
      <c r="TL1382" s="8"/>
      <c r="TM1382" s="8"/>
      <c r="TN1382" s="8"/>
      <c r="TO1382" s="8"/>
      <c r="TP1382" s="8"/>
      <c r="TQ1382" s="8"/>
      <c r="TR1382" s="8"/>
      <c r="TS1382" s="8"/>
      <c r="TT1382" s="8"/>
      <c r="TU1382" s="8"/>
      <c r="TV1382" s="8"/>
      <c r="TW1382" s="8"/>
      <c r="TX1382" s="8"/>
      <c r="TY1382" s="8"/>
      <c r="TZ1382" s="8"/>
      <c r="UA1382" s="8"/>
      <c r="UB1382" s="8"/>
      <c r="UC1382" s="8"/>
      <c r="UD1382" s="8"/>
      <c r="UE1382" s="8"/>
      <c r="UF1382" s="8"/>
      <c r="UG1382" s="8"/>
      <c r="UH1382" s="8"/>
      <c r="UI1382" s="8"/>
      <c r="UJ1382" s="8"/>
      <c r="UK1382" s="8"/>
      <c r="UL1382" s="8"/>
      <c r="UM1382" s="8"/>
      <c r="UN1382" s="8"/>
      <c r="UO1382" s="8"/>
      <c r="UP1382" s="8"/>
      <c r="UQ1382" s="8"/>
      <c r="UR1382" s="8"/>
      <c r="US1382" s="8"/>
      <c r="UT1382" s="8"/>
      <c r="UU1382" s="8"/>
      <c r="UV1382" s="8"/>
      <c r="UW1382" s="8"/>
      <c r="UX1382" s="8"/>
      <c r="UY1382" s="8"/>
      <c r="UZ1382" s="8"/>
      <c r="VA1382" s="8"/>
      <c r="VB1382" s="8"/>
      <c r="VC1382" s="8"/>
      <c r="VD1382" s="8"/>
      <c r="VE1382" s="8"/>
      <c r="VF1382" s="8"/>
    </row>
    <row r="1383" spans="1:578" s="77" customFormat="1" ht="15">
      <c r="A1383" s="52"/>
      <c r="B1383" s="54"/>
      <c r="C1383" s="54"/>
      <c r="D1383" s="54"/>
      <c r="E1383" s="54"/>
      <c r="F1383" s="54"/>
      <c r="G1383" s="55"/>
      <c r="H1383" s="54"/>
      <c r="I1383" s="56"/>
      <c r="J1383" s="76"/>
      <c r="K1383" s="76"/>
      <c r="L1383" s="54"/>
      <c r="M1383" s="54"/>
      <c r="N1383" s="54"/>
      <c r="O1383" s="4"/>
      <c r="P1383" s="60"/>
      <c r="Q1383" s="54"/>
      <c r="R1383" s="54"/>
      <c r="S1383" s="57"/>
      <c r="T1383" s="57"/>
      <c r="U1383" s="57"/>
      <c r="V1383" s="57"/>
      <c r="W1383" s="57"/>
      <c r="X1383" s="57"/>
      <c r="Y1383" s="57"/>
      <c r="Z1383" s="57"/>
      <c r="AA1383" s="57"/>
      <c r="AB1383" s="62"/>
      <c r="AC1383" s="57"/>
      <c r="AD1383" s="57"/>
      <c r="AE1383" s="57"/>
      <c r="AF1383" s="57"/>
      <c r="AG1383" s="57"/>
      <c r="AH1383" s="57"/>
      <c r="AI1383" s="6"/>
      <c r="AJ1383" s="6"/>
      <c r="AK1383" s="6"/>
      <c r="AL1383" s="6"/>
      <c r="AM1383" s="6"/>
      <c r="AN1383" s="6"/>
      <c r="AO1383" s="6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  <c r="IW1383" s="8"/>
      <c r="IX1383" s="8"/>
      <c r="IY1383" s="8"/>
      <c r="IZ1383" s="8"/>
      <c r="JA1383" s="8"/>
      <c r="JB1383" s="8"/>
      <c r="JC1383" s="8"/>
      <c r="JD1383" s="8"/>
      <c r="JE1383" s="8"/>
      <c r="JF1383" s="8"/>
      <c r="JG1383" s="8"/>
      <c r="JH1383" s="8"/>
      <c r="JI1383" s="8"/>
      <c r="JJ1383" s="8"/>
      <c r="JK1383" s="8"/>
      <c r="JL1383" s="8"/>
      <c r="JM1383" s="8"/>
      <c r="JN1383" s="8"/>
      <c r="JO1383" s="8"/>
      <c r="JP1383" s="8"/>
      <c r="JQ1383" s="8"/>
      <c r="JR1383" s="8"/>
      <c r="JS1383" s="8"/>
      <c r="JT1383" s="8"/>
      <c r="JU1383" s="8"/>
      <c r="JV1383" s="8"/>
      <c r="JW1383" s="8"/>
      <c r="JX1383" s="8"/>
      <c r="JY1383" s="8"/>
      <c r="JZ1383" s="8"/>
      <c r="KA1383" s="8"/>
      <c r="KB1383" s="8"/>
      <c r="KC1383" s="8"/>
      <c r="KD1383" s="8"/>
      <c r="KE1383" s="8"/>
      <c r="KF1383" s="8"/>
      <c r="KG1383" s="8"/>
      <c r="KH1383" s="8"/>
      <c r="KI1383" s="8"/>
      <c r="KJ1383" s="8"/>
      <c r="KK1383" s="8"/>
      <c r="KL1383" s="8"/>
      <c r="KM1383" s="8"/>
      <c r="KN1383" s="8"/>
      <c r="KO1383" s="8"/>
      <c r="KP1383" s="8"/>
      <c r="KQ1383" s="8"/>
      <c r="KR1383" s="8"/>
      <c r="KS1383" s="8"/>
      <c r="KT1383" s="8"/>
      <c r="KU1383" s="8"/>
      <c r="KV1383" s="8"/>
      <c r="KW1383" s="8"/>
      <c r="KX1383" s="8"/>
      <c r="KY1383" s="8"/>
      <c r="KZ1383" s="8"/>
      <c r="LA1383" s="8"/>
      <c r="LB1383" s="8"/>
      <c r="LC1383" s="8"/>
      <c r="LD1383" s="8"/>
      <c r="LE1383" s="8"/>
      <c r="LF1383" s="8"/>
      <c r="LG1383" s="8"/>
      <c r="LH1383" s="8"/>
      <c r="LI1383" s="8"/>
      <c r="LJ1383" s="8"/>
      <c r="LK1383" s="8"/>
      <c r="LL1383" s="8"/>
      <c r="LM1383" s="8"/>
      <c r="LN1383" s="8"/>
      <c r="LO1383" s="8"/>
      <c r="LP1383" s="8"/>
      <c r="LQ1383" s="8"/>
      <c r="LR1383" s="8"/>
      <c r="LS1383" s="8"/>
      <c r="LT1383" s="8"/>
      <c r="LU1383" s="8"/>
      <c r="LV1383" s="8"/>
      <c r="LW1383" s="8"/>
      <c r="LX1383" s="8"/>
      <c r="LY1383" s="8"/>
      <c r="LZ1383" s="8"/>
      <c r="MA1383" s="8"/>
      <c r="MB1383" s="8"/>
      <c r="MC1383" s="8"/>
      <c r="MD1383" s="8"/>
      <c r="ME1383" s="8"/>
      <c r="MF1383" s="8"/>
      <c r="MG1383" s="8"/>
      <c r="MH1383" s="8"/>
      <c r="MI1383" s="8"/>
      <c r="MJ1383" s="8"/>
      <c r="MK1383" s="8"/>
      <c r="ML1383" s="8"/>
      <c r="MM1383" s="8"/>
      <c r="MN1383" s="8"/>
      <c r="MO1383" s="8"/>
      <c r="MP1383" s="8"/>
      <c r="MQ1383" s="8"/>
      <c r="MR1383" s="8"/>
      <c r="MS1383" s="8"/>
      <c r="MT1383" s="8"/>
      <c r="MU1383" s="8"/>
      <c r="MV1383" s="8"/>
      <c r="MW1383" s="8"/>
      <c r="MX1383" s="8"/>
      <c r="MY1383" s="8"/>
      <c r="MZ1383" s="8"/>
      <c r="NA1383" s="8"/>
      <c r="NB1383" s="8"/>
      <c r="NC1383" s="8"/>
      <c r="ND1383" s="8"/>
      <c r="NE1383" s="8"/>
      <c r="NF1383" s="8"/>
      <c r="NG1383" s="8"/>
      <c r="NH1383" s="8"/>
      <c r="NI1383" s="8"/>
      <c r="NJ1383" s="8"/>
      <c r="NK1383" s="8"/>
      <c r="NL1383" s="8"/>
      <c r="NM1383" s="8"/>
      <c r="NN1383" s="8"/>
      <c r="NO1383" s="8"/>
      <c r="NP1383" s="8"/>
      <c r="NQ1383" s="8"/>
      <c r="NR1383" s="8"/>
      <c r="NS1383" s="8"/>
      <c r="NT1383" s="8"/>
      <c r="NU1383" s="8"/>
      <c r="NV1383" s="8"/>
      <c r="NW1383" s="8"/>
      <c r="NX1383" s="8"/>
      <c r="NY1383" s="8"/>
      <c r="NZ1383" s="8"/>
      <c r="OA1383" s="8"/>
      <c r="OB1383" s="8"/>
      <c r="OC1383" s="8"/>
      <c r="OD1383" s="8"/>
      <c r="OE1383" s="8"/>
      <c r="OF1383" s="8"/>
      <c r="OG1383" s="8"/>
      <c r="OH1383" s="8"/>
      <c r="OI1383" s="8"/>
      <c r="OJ1383" s="8"/>
      <c r="OK1383" s="8"/>
      <c r="OL1383" s="8"/>
      <c r="OM1383" s="8"/>
      <c r="ON1383" s="8"/>
      <c r="OO1383" s="8"/>
      <c r="OP1383" s="8"/>
      <c r="OQ1383" s="8"/>
      <c r="OR1383" s="8"/>
      <c r="OS1383" s="8"/>
      <c r="OT1383" s="8"/>
      <c r="OU1383" s="8"/>
      <c r="OV1383" s="8"/>
      <c r="OW1383" s="8"/>
      <c r="OX1383" s="8"/>
      <c r="OY1383" s="8"/>
      <c r="OZ1383" s="8"/>
      <c r="PA1383" s="8"/>
      <c r="PB1383" s="8"/>
      <c r="PC1383" s="8"/>
      <c r="PD1383" s="8"/>
      <c r="PE1383" s="8"/>
      <c r="PF1383" s="8"/>
      <c r="PG1383" s="8"/>
      <c r="PH1383" s="8"/>
      <c r="PI1383" s="8"/>
      <c r="PJ1383" s="8"/>
      <c r="PK1383" s="8"/>
      <c r="PL1383" s="8"/>
      <c r="PM1383" s="8"/>
      <c r="PN1383" s="8"/>
      <c r="PO1383" s="8"/>
      <c r="PP1383" s="8"/>
      <c r="PQ1383" s="8"/>
      <c r="PR1383" s="8"/>
      <c r="PS1383" s="8"/>
      <c r="PT1383" s="8"/>
      <c r="PU1383" s="8"/>
      <c r="PV1383" s="8"/>
      <c r="PW1383" s="8"/>
      <c r="PX1383" s="8"/>
      <c r="PY1383" s="8"/>
      <c r="PZ1383" s="8"/>
      <c r="QA1383" s="8"/>
      <c r="QB1383" s="8"/>
      <c r="QC1383" s="8"/>
      <c r="QD1383" s="8"/>
      <c r="QE1383" s="8"/>
      <c r="QF1383" s="8"/>
      <c r="QG1383" s="8"/>
      <c r="QH1383" s="8"/>
      <c r="QI1383" s="8"/>
      <c r="QJ1383" s="8"/>
      <c r="QK1383" s="8"/>
      <c r="QL1383" s="8"/>
      <c r="QM1383" s="8"/>
      <c r="QN1383" s="8"/>
      <c r="QO1383" s="8"/>
      <c r="QP1383" s="8"/>
      <c r="QQ1383" s="8"/>
      <c r="QR1383" s="8"/>
      <c r="QS1383" s="8"/>
      <c r="QT1383" s="8"/>
      <c r="QU1383" s="8"/>
      <c r="QV1383" s="8"/>
      <c r="QW1383" s="8"/>
      <c r="QX1383" s="8"/>
      <c r="QY1383" s="8"/>
      <c r="QZ1383" s="8"/>
      <c r="RA1383" s="8"/>
      <c r="RB1383" s="8"/>
      <c r="RC1383" s="8"/>
      <c r="RD1383" s="8"/>
      <c r="RE1383" s="8"/>
      <c r="RF1383" s="8"/>
      <c r="RG1383" s="8"/>
      <c r="RH1383" s="8"/>
      <c r="RI1383" s="8"/>
      <c r="RJ1383" s="8"/>
      <c r="RK1383" s="8"/>
      <c r="RL1383" s="8"/>
      <c r="RM1383" s="8"/>
      <c r="RN1383" s="8"/>
      <c r="RO1383" s="8"/>
      <c r="RP1383" s="8"/>
      <c r="RQ1383" s="8"/>
      <c r="RR1383" s="8"/>
      <c r="RS1383" s="8"/>
      <c r="RT1383" s="8"/>
      <c r="RU1383" s="8"/>
      <c r="RV1383" s="8"/>
      <c r="RW1383" s="8"/>
      <c r="RX1383" s="8"/>
      <c r="RY1383" s="8"/>
      <c r="RZ1383" s="8"/>
      <c r="SA1383" s="8"/>
      <c r="SB1383" s="8"/>
      <c r="SC1383" s="8"/>
      <c r="SD1383" s="8"/>
      <c r="SE1383" s="8"/>
      <c r="SF1383" s="8"/>
      <c r="SG1383" s="8"/>
      <c r="SH1383" s="8"/>
      <c r="SI1383" s="8"/>
      <c r="SJ1383" s="8"/>
      <c r="SK1383" s="8"/>
      <c r="SL1383" s="8"/>
      <c r="SM1383" s="8"/>
      <c r="SN1383" s="8"/>
      <c r="SO1383" s="8"/>
      <c r="SP1383" s="8"/>
      <c r="SQ1383" s="8"/>
      <c r="SR1383" s="8"/>
      <c r="SS1383" s="8"/>
      <c r="ST1383" s="8"/>
      <c r="SU1383" s="8"/>
      <c r="SV1383" s="8"/>
      <c r="SW1383" s="8"/>
      <c r="SX1383" s="8"/>
      <c r="SY1383" s="8"/>
      <c r="SZ1383" s="8"/>
      <c r="TA1383" s="8"/>
      <c r="TB1383" s="8"/>
      <c r="TC1383" s="8"/>
      <c r="TD1383" s="8"/>
      <c r="TE1383" s="8"/>
      <c r="TF1383" s="8"/>
      <c r="TG1383" s="8"/>
      <c r="TH1383" s="8"/>
      <c r="TI1383" s="8"/>
      <c r="TJ1383" s="8"/>
      <c r="TK1383" s="8"/>
      <c r="TL1383" s="8"/>
      <c r="TM1383" s="8"/>
      <c r="TN1383" s="8"/>
      <c r="TO1383" s="8"/>
      <c r="TP1383" s="8"/>
      <c r="TQ1383" s="8"/>
      <c r="TR1383" s="8"/>
      <c r="TS1383" s="8"/>
      <c r="TT1383" s="8"/>
      <c r="TU1383" s="8"/>
      <c r="TV1383" s="8"/>
      <c r="TW1383" s="8"/>
      <c r="TX1383" s="8"/>
      <c r="TY1383" s="8"/>
      <c r="TZ1383" s="8"/>
      <c r="UA1383" s="8"/>
      <c r="UB1383" s="8"/>
      <c r="UC1383" s="8"/>
      <c r="UD1383" s="8"/>
      <c r="UE1383" s="8"/>
      <c r="UF1383" s="8"/>
      <c r="UG1383" s="8"/>
      <c r="UH1383" s="8"/>
      <c r="UI1383" s="8"/>
      <c r="UJ1383" s="8"/>
      <c r="UK1383" s="8"/>
      <c r="UL1383" s="8"/>
      <c r="UM1383" s="8"/>
      <c r="UN1383" s="8"/>
      <c r="UO1383" s="8"/>
      <c r="UP1383" s="8"/>
      <c r="UQ1383" s="8"/>
      <c r="UR1383" s="8"/>
      <c r="US1383" s="8"/>
      <c r="UT1383" s="8"/>
      <c r="UU1383" s="8"/>
      <c r="UV1383" s="8"/>
      <c r="UW1383" s="8"/>
      <c r="UX1383" s="8"/>
      <c r="UY1383" s="8"/>
      <c r="UZ1383" s="8"/>
      <c r="VA1383" s="8"/>
      <c r="VB1383" s="8"/>
      <c r="VC1383" s="8"/>
      <c r="VD1383" s="8"/>
      <c r="VE1383" s="8"/>
      <c r="VF1383" s="8"/>
    </row>
    <row r="1384" spans="1:578" s="77" customFormat="1" ht="15">
      <c r="A1384" s="52"/>
      <c r="B1384" s="54"/>
      <c r="C1384" s="54"/>
      <c r="D1384" s="54"/>
      <c r="E1384" s="54"/>
      <c r="F1384" s="54"/>
      <c r="G1384" s="55"/>
      <c r="H1384" s="54"/>
      <c r="I1384" s="56"/>
      <c r="J1384" s="76"/>
      <c r="K1384" s="76"/>
      <c r="L1384" s="54"/>
      <c r="M1384" s="54"/>
      <c r="N1384" s="54"/>
      <c r="O1384" s="4"/>
      <c r="P1384" s="60"/>
      <c r="Q1384" s="54"/>
      <c r="R1384" s="54"/>
      <c r="S1384" s="57"/>
      <c r="T1384" s="57"/>
      <c r="U1384" s="57"/>
      <c r="V1384" s="57"/>
      <c r="W1384" s="57"/>
      <c r="X1384" s="57"/>
      <c r="Y1384" s="57"/>
      <c r="Z1384" s="57"/>
      <c r="AA1384" s="57"/>
      <c r="AB1384" s="62"/>
      <c r="AC1384" s="57"/>
      <c r="AD1384" s="57"/>
      <c r="AE1384" s="57"/>
      <c r="AF1384" s="57"/>
      <c r="AG1384" s="57"/>
      <c r="AH1384" s="57"/>
      <c r="AI1384" s="6"/>
      <c r="AJ1384" s="6"/>
      <c r="AK1384" s="6"/>
      <c r="AL1384" s="6"/>
      <c r="AM1384" s="6"/>
      <c r="AN1384" s="6"/>
      <c r="AO1384" s="6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  <c r="IW1384" s="8"/>
      <c r="IX1384" s="8"/>
      <c r="IY1384" s="8"/>
      <c r="IZ1384" s="8"/>
      <c r="JA1384" s="8"/>
      <c r="JB1384" s="8"/>
      <c r="JC1384" s="8"/>
      <c r="JD1384" s="8"/>
      <c r="JE1384" s="8"/>
      <c r="JF1384" s="8"/>
      <c r="JG1384" s="8"/>
      <c r="JH1384" s="8"/>
      <c r="JI1384" s="8"/>
      <c r="JJ1384" s="8"/>
      <c r="JK1384" s="8"/>
      <c r="JL1384" s="8"/>
      <c r="JM1384" s="8"/>
      <c r="JN1384" s="8"/>
      <c r="JO1384" s="8"/>
      <c r="JP1384" s="8"/>
      <c r="JQ1384" s="8"/>
      <c r="JR1384" s="8"/>
      <c r="JS1384" s="8"/>
      <c r="JT1384" s="8"/>
      <c r="JU1384" s="8"/>
      <c r="JV1384" s="8"/>
      <c r="JW1384" s="8"/>
      <c r="JX1384" s="8"/>
      <c r="JY1384" s="8"/>
      <c r="JZ1384" s="8"/>
      <c r="KA1384" s="8"/>
      <c r="KB1384" s="8"/>
      <c r="KC1384" s="8"/>
      <c r="KD1384" s="8"/>
      <c r="KE1384" s="8"/>
      <c r="KF1384" s="8"/>
      <c r="KG1384" s="8"/>
      <c r="KH1384" s="8"/>
      <c r="KI1384" s="8"/>
      <c r="KJ1384" s="8"/>
      <c r="KK1384" s="8"/>
      <c r="KL1384" s="8"/>
      <c r="KM1384" s="8"/>
      <c r="KN1384" s="8"/>
      <c r="KO1384" s="8"/>
      <c r="KP1384" s="8"/>
      <c r="KQ1384" s="8"/>
      <c r="KR1384" s="8"/>
      <c r="KS1384" s="8"/>
      <c r="KT1384" s="8"/>
      <c r="KU1384" s="8"/>
      <c r="KV1384" s="8"/>
      <c r="KW1384" s="8"/>
      <c r="KX1384" s="8"/>
      <c r="KY1384" s="8"/>
      <c r="KZ1384" s="8"/>
      <c r="LA1384" s="8"/>
      <c r="LB1384" s="8"/>
      <c r="LC1384" s="8"/>
      <c r="LD1384" s="8"/>
      <c r="LE1384" s="8"/>
      <c r="LF1384" s="8"/>
      <c r="LG1384" s="8"/>
      <c r="LH1384" s="8"/>
      <c r="LI1384" s="8"/>
      <c r="LJ1384" s="8"/>
      <c r="LK1384" s="8"/>
      <c r="LL1384" s="8"/>
      <c r="LM1384" s="8"/>
      <c r="LN1384" s="8"/>
      <c r="LO1384" s="8"/>
      <c r="LP1384" s="8"/>
      <c r="LQ1384" s="8"/>
      <c r="LR1384" s="8"/>
      <c r="LS1384" s="8"/>
      <c r="LT1384" s="8"/>
      <c r="LU1384" s="8"/>
      <c r="LV1384" s="8"/>
      <c r="LW1384" s="8"/>
      <c r="LX1384" s="8"/>
      <c r="LY1384" s="8"/>
      <c r="LZ1384" s="8"/>
      <c r="MA1384" s="8"/>
      <c r="MB1384" s="8"/>
      <c r="MC1384" s="8"/>
      <c r="MD1384" s="8"/>
      <c r="ME1384" s="8"/>
      <c r="MF1384" s="8"/>
      <c r="MG1384" s="8"/>
      <c r="MH1384" s="8"/>
      <c r="MI1384" s="8"/>
      <c r="MJ1384" s="8"/>
      <c r="MK1384" s="8"/>
      <c r="ML1384" s="8"/>
      <c r="MM1384" s="8"/>
      <c r="MN1384" s="8"/>
      <c r="MO1384" s="8"/>
      <c r="MP1384" s="8"/>
      <c r="MQ1384" s="8"/>
      <c r="MR1384" s="8"/>
      <c r="MS1384" s="8"/>
      <c r="MT1384" s="8"/>
      <c r="MU1384" s="8"/>
      <c r="MV1384" s="8"/>
      <c r="MW1384" s="8"/>
      <c r="MX1384" s="8"/>
      <c r="MY1384" s="8"/>
      <c r="MZ1384" s="8"/>
      <c r="NA1384" s="8"/>
      <c r="NB1384" s="8"/>
      <c r="NC1384" s="8"/>
      <c r="ND1384" s="8"/>
      <c r="NE1384" s="8"/>
      <c r="NF1384" s="8"/>
      <c r="NG1384" s="8"/>
      <c r="NH1384" s="8"/>
      <c r="NI1384" s="8"/>
      <c r="NJ1384" s="8"/>
      <c r="NK1384" s="8"/>
      <c r="NL1384" s="8"/>
      <c r="NM1384" s="8"/>
      <c r="NN1384" s="8"/>
      <c r="NO1384" s="8"/>
      <c r="NP1384" s="8"/>
      <c r="NQ1384" s="8"/>
      <c r="NR1384" s="8"/>
      <c r="NS1384" s="8"/>
      <c r="NT1384" s="8"/>
      <c r="NU1384" s="8"/>
      <c r="NV1384" s="8"/>
      <c r="NW1384" s="8"/>
      <c r="NX1384" s="8"/>
      <c r="NY1384" s="8"/>
      <c r="NZ1384" s="8"/>
      <c r="OA1384" s="8"/>
      <c r="OB1384" s="8"/>
      <c r="OC1384" s="8"/>
      <c r="OD1384" s="8"/>
      <c r="OE1384" s="8"/>
      <c r="OF1384" s="8"/>
      <c r="OG1384" s="8"/>
      <c r="OH1384" s="8"/>
      <c r="OI1384" s="8"/>
      <c r="OJ1384" s="8"/>
      <c r="OK1384" s="8"/>
      <c r="OL1384" s="8"/>
      <c r="OM1384" s="8"/>
      <c r="ON1384" s="8"/>
      <c r="OO1384" s="8"/>
      <c r="OP1384" s="8"/>
      <c r="OQ1384" s="8"/>
      <c r="OR1384" s="8"/>
      <c r="OS1384" s="8"/>
      <c r="OT1384" s="8"/>
      <c r="OU1384" s="8"/>
      <c r="OV1384" s="8"/>
      <c r="OW1384" s="8"/>
      <c r="OX1384" s="8"/>
      <c r="OY1384" s="8"/>
      <c r="OZ1384" s="8"/>
      <c r="PA1384" s="8"/>
      <c r="PB1384" s="8"/>
      <c r="PC1384" s="8"/>
      <c r="PD1384" s="8"/>
      <c r="PE1384" s="8"/>
      <c r="PF1384" s="8"/>
      <c r="PG1384" s="8"/>
      <c r="PH1384" s="8"/>
      <c r="PI1384" s="8"/>
      <c r="PJ1384" s="8"/>
      <c r="PK1384" s="8"/>
      <c r="PL1384" s="8"/>
      <c r="PM1384" s="8"/>
      <c r="PN1384" s="8"/>
      <c r="PO1384" s="8"/>
      <c r="PP1384" s="8"/>
      <c r="PQ1384" s="8"/>
      <c r="PR1384" s="8"/>
      <c r="PS1384" s="8"/>
      <c r="PT1384" s="8"/>
      <c r="PU1384" s="8"/>
      <c r="PV1384" s="8"/>
      <c r="PW1384" s="8"/>
      <c r="PX1384" s="8"/>
      <c r="PY1384" s="8"/>
      <c r="PZ1384" s="8"/>
      <c r="QA1384" s="8"/>
      <c r="QB1384" s="8"/>
      <c r="QC1384" s="8"/>
      <c r="QD1384" s="8"/>
      <c r="QE1384" s="8"/>
      <c r="QF1384" s="8"/>
      <c r="QG1384" s="8"/>
      <c r="QH1384" s="8"/>
      <c r="QI1384" s="8"/>
      <c r="QJ1384" s="8"/>
      <c r="QK1384" s="8"/>
      <c r="QL1384" s="8"/>
      <c r="QM1384" s="8"/>
      <c r="QN1384" s="8"/>
      <c r="QO1384" s="8"/>
      <c r="QP1384" s="8"/>
      <c r="QQ1384" s="8"/>
      <c r="QR1384" s="8"/>
      <c r="QS1384" s="8"/>
      <c r="QT1384" s="8"/>
      <c r="QU1384" s="8"/>
      <c r="QV1384" s="8"/>
      <c r="QW1384" s="8"/>
      <c r="QX1384" s="8"/>
      <c r="QY1384" s="8"/>
      <c r="QZ1384" s="8"/>
      <c r="RA1384" s="8"/>
      <c r="RB1384" s="8"/>
      <c r="RC1384" s="8"/>
      <c r="RD1384" s="8"/>
      <c r="RE1384" s="8"/>
      <c r="RF1384" s="8"/>
      <c r="RG1384" s="8"/>
      <c r="RH1384" s="8"/>
      <c r="RI1384" s="8"/>
      <c r="RJ1384" s="8"/>
      <c r="RK1384" s="8"/>
      <c r="RL1384" s="8"/>
      <c r="RM1384" s="8"/>
      <c r="RN1384" s="8"/>
      <c r="RO1384" s="8"/>
      <c r="RP1384" s="8"/>
      <c r="RQ1384" s="8"/>
      <c r="RR1384" s="8"/>
      <c r="RS1384" s="8"/>
      <c r="RT1384" s="8"/>
      <c r="RU1384" s="8"/>
      <c r="RV1384" s="8"/>
      <c r="RW1384" s="8"/>
      <c r="RX1384" s="8"/>
      <c r="RY1384" s="8"/>
      <c r="RZ1384" s="8"/>
      <c r="SA1384" s="8"/>
      <c r="SB1384" s="8"/>
      <c r="SC1384" s="8"/>
      <c r="SD1384" s="8"/>
      <c r="SE1384" s="8"/>
      <c r="SF1384" s="8"/>
      <c r="SG1384" s="8"/>
      <c r="SH1384" s="8"/>
      <c r="SI1384" s="8"/>
      <c r="SJ1384" s="8"/>
      <c r="SK1384" s="8"/>
      <c r="SL1384" s="8"/>
      <c r="SM1384" s="8"/>
      <c r="SN1384" s="8"/>
      <c r="SO1384" s="8"/>
      <c r="SP1384" s="8"/>
      <c r="SQ1384" s="8"/>
      <c r="SR1384" s="8"/>
      <c r="SS1384" s="8"/>
      <c r="ST1384" s="8"/>
      <c r="SU1384" s="8"/>
      <c r="SV1384" s="8"/>
      <c r="SW1384" s="8"/>
      <c r="SX1384" s="8"/>
      <c r="SY1384" s="8"/>
      <c r="SZ1384" s="8"/>
      <c r="TA1384" s="8"/>
      <c r="TB1384" s="8"/>
      <c r="TC1384" s="8"/>
      <c r="TD1384" s="8"/>
      <c r="TE1384" s="8"/>
      <c r="TF1384" s="8"/>
      <c r="TG1384" s="8"/>
      <c r="TH1384" s="8"/>
      <c r="TI1384" s="8"/>
      <c r="TJ1384" s="8"/>
      <c r="TK1384" s="8"/>
      <c r="TL1384" s="8"/>
      <c r="TM1384" s="8"/>
      <c r="TN1384" s="8"/>
      <c r="TO1384" s="8"/>
      <c r="TP1384" s="8"/>
      <c r="TQ1384" s="8"/>
      <c r="TR1384" s="8"/>
      <c r="TS1384" s="8"/>
      <c r="TT1384" s="8"/>
      <c r="TU1384" s="8"/>
      <c r="TV1384" s="8"/>
      <c r="TW1384" s="8"/>
      <c r="TX1384" s="8"/>
      <c r="TY1384" s="8"/>
      <c r="TZ1384" s="8"/>
      <c r="UA1384" s="8"/>
      <c r="UB1384" s="8"/>
      <c r="UC1384" s="8"/>
      <c r="UD1384" s="8"/>
      <c r="UE1384" s="8"/>
      <c r="UF1384" s="8"/>
      <c r="UG1384" s="8"/>
      <c r="UH1384" s="8"/>
      <c r="UI1384" s="8"/>
      <c r="UJ1384" s="8"/>
      <c r="UK1384" s="8"/>
      <c r="UL1384" s="8"/>
      <c r="UM1384" s="8"/>
      <c r="UN1384" s="8"/>
      <c r="UO1384" s="8"/>
      <c r="UP1384" s="8"/>
      <c r="UQ1384" s="8"/>
      <c r="UR1384" s="8"/>
      <c r="US1384" s="8"/>
      <c r="UT1384" s="8"/>
      <c r="UU1384" s="8"/>
      <c r="UV1384" s="8"/>
      <c r="UW1384" s="8"/>
      <c r="UX1384" s="8"/>
      <c r="UY1384" s="8"/>
      <c r="UZ1384" s="8"/>
      <c r="VA1384" s="8"/>
      <c r="VB1384" s="8"/>
      <c r="VC1384" s="8"/>
      <c r="VD1384" s="8"/>
      <c r="VE1384" s="8"/>
      <c r="VF1384" s="8"/>
    </row>
    <row r="1385" spans="1:578" s="77" customFormat="1" ht="15">
      <c r="A1385" s="52"/>
      <c r="B1385" s="54"/>
      <c r="C1385" s="54"/>
      <c r="D1385" s="54"/>
      <c r="E1385" s="54"/>
      <c r="F1385" s="54"/>
      <c r="G1385" s="55"/>
      <c r="H1385" s="54"/>
      <c r="I1385" s="56"/>
      <c r="J1385" s="76"/>
      <c r="K1385" s="76"/>
      <c r="L1385" s="54"/>
      <c r="M1385" s="54"/>
      <c r="N1385" s="54"/>
      <c r="O1385" s="4"/>
      <c r="P1385" s="60"/>
      <c r="Q1385" s="54"/>
      <c r="R1385" s="54"/>
      <c r="S1385" s="57"/>
      <c r="T1385" s="57"/>
      <c r="U1385" s="57"/>
      <c r="V1385" s="57"/>
      <c r="W1385" s="57"/>
      <c r="X1385" s="57"/>
      <c r="Y1385" s="57"/>
      <c r="Z1385" s="57"/>
      <c r="AA1385" s="57"/>
      <c r="AB1385" s="62"/>
      <c r="AC1385" s="57"/>
      <c r="AD1385" s="57"/>
      <c r="AE1385" s="57"/>
      <c r="AF1385" s="57"/>
      <c r="AG1385" s="57"/>
      <c r="AH1385" s="57"/>
      <c r="AI1385" s="6"/>
      <c r="AJ1385" s="6"/>
      <c r="AK1385" s="6"/>
      <c r="AL1385" s="6"/>
      <c r="AM1385" s="6"/>
      <c r="AN1385" s="6"/>
      <c r="AO1385" s="6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  <c r="IW1385" s="8"/>
      <c r="IX1385" s="8"/>
      <c r="IY1385" s="8"/>
      <c r="IZ1385" s="8"/>
      <c r="JA1385" s="8"/>
      <c r="JB1385" s="8"/>
      <c r="JC1385" s="8"/>
      <c r="JD1385" s="8"/>
      <c r="JE1385" s="8"/>
      <c r="JF1385" s="8"/>
      <c r="JG1385" s="8"/>
      <c r="JH1385" s="8"/>
      <c r="JI1385" s="8"/>
      <c r="JJ1385" s="8"/>
      <c r="JK1385" s="8"/>
      <c r="JL1385" s="8"/>
      <c r="JM1385" s="8"/>
      <c r="JN1385" s="8"/>
      <c r="JO1385" s="8"/>
      <c r="JP1385" s="8"/>
      <c r="JQ1385" s="8"/>
      <c r="JR1385" s="8"/>
      <c r="JS1385" s="8"/>
      <c r="JT1385" s="8"/>
      <c r="JU1385" s="8"/>
      <c r="JV1385" s="8"/>
      <c r="JW1385" s="8"/>
      <c r="JX1385" s="8"/>
      <c r="JY1385" s="8"/>
      <c r="JZ1385" s="8"/>
      <c r="KA1385" s="8"/>
      <c r="KB1385" s="8"/>
      <c r="KC1385" s="8"/>
      <c r="KD1385" s="8"/>
      <c r="KE1385" s="8"/>
      <c r="KF1385" s="8"/>
      <c r="KG1385" s="8"/>
      <c r="KH1385" s="8"/>
      <c r="KI1385" s="8"/>
      <c r="KJ1385" s="8"/>
      <c r="KK1385" s="8"/>
      <c r="KL1385" s="8"/>
      <c r="KM1385" s="8"/>
      <c r="KN1385" s="8"/>
      <c r="KO1385" s="8"/>
      <c r="KP1385" s="8"/>
      <c r="KQ1385" s="8"/>
      <c r="KR1385" s="8"/>
      <c r="KS1385" s="8"/>
      <c r="KT1385" s="8"/>
      <c r="KU1385" s="8"/>
      <c r="KV1385" s="8"/>
      <c r="KW1385" s="8"/>
      <c r="KX1385" s="8"/>
      <c r="KY1385" s="8"/>
      <c r="KZ1385" s="8"/>
      <c r="LA1385" s="8"/>
      <c r="LB1385" s="8"/>
      <c r="LC1385" s="8"/>
      <c r="LD1385" s="8"/>
      <c r="LE1385" s="8"/>
      <c r="LF1385" s="8"/>
      <c r="LG1385" s="8"/>
      <c r="LH1385" s="8"/>
      <c r="LI1385" s="8"/>
      <c r="LJ1385" s="8"/>
      <c r="LK1385" s="8"/>
      <c r="LL1385" s="8"/>
      <c r="LM1385" s="8"/>
      <c r="LN1385" s="8"/>
      <c r="LO1385" s="8"/>
      <c r="LP1385" s="8"/>
      <c r="LQ1385" s="8"/>
      <c r="LR1385" s="8"/>
      <c r="LS1385" s="8"/>
      <c r="LT1385" s="8"/>
      <c r="LU1385" s="8"/>
      <c r="LV1385" s="8"/>
      <c r="LW1385" s="8"/>
      <c r="LX1385" s="8"/>
      <c r="LY1385" s="8"/>
      <c r="LZ1385" s="8"/>
      <c r="MA1385" s="8"/>
      <c r="MB1385" s="8"/>
      <c r="MC1385" s="8"/>
      <c r="MD1385" s="8"/>
      <c r="ME1385" s="8"/>
      <c r="MF1385" s="8"/>
      <c r="MG1385" s="8"/>
      <c r="MH1385" s="8"/>
      <c r="MI1385" s="8"/>
      <c r="MJ1385" s="8"/>
      <c r="MK1385" s="8"/>
      <c r="ML1385" s="8"/>
      <c r="MM1385" s="8"/>
      <c r="MN1385" s="8"/>
      <c r="MO1385" s="8"/>
      <c r="MP1385" s="8"/>
      <c r="MQ1385" s="8"/>
      <c r="MR1385" s="8"/>
      <c r="MS1385" s="8"/>
      <c r="MT1385" s="8"/>
      <c r="MU1385" s="8"/>
      <c r="MV1385" s="8"/>
      <c r="MW1385" s="8"/>
      <c r="MX1385" s="8"/>
      <c r="MY1385" s="8"/>
      <c r="MZ1385" s="8"/>
      <c r="NA1385" s="8"/>
      <c r="NB1385" s="8"/>
      <c r="NC1385" s="8"/>
      <c r="ND1385" s="8"/>
      <c r="NE1385" s="8"/>
      <c r="NF1385" s="8"/>
      <c r="NG1385" s="8"/>
      <c r="NH1385" s="8"/>
      <c r="NI1385" s="8"/>
      <c r="NJ1385" s="8"/>
      <c r="NK1385" s="8"/>
      <c r="NL1385" s="8"/>
      <c r="NM1385" s="8"/>
      <c r="NN1385" s="8"/>
      <c r="NO1385" s="8"/>
      <c r="NP1385" s="8"/>
      <c r="NQ1385" s="8"/>
      <c r="NR1385" s="8"/>
      <c r="NS1385" s="8"/>
      <c r="NT1385" s="8"/>
      <c r="NU1385" s="8"/>
      <c r="NV1385" s="8"/>
      <c r="NW1385" s="8"/>
      <c r="NX1385" s="8"/>
      <c r="NY1385" s="8"/>
      <c r="NZ1385" s="8"/>
      <c r="OA1385" s="8"/>
      <c r="OB1385" s="8"/>
      <c r="OC1385" s="8"/>
      <c r="OD1385" s="8"/>
      <c r="OE1385" s="8"/>
      <c r="OF1385" s="8"/>
      <c r="OG1385" s="8"/>
      <c r="OH1385" s="8"/>
      <c r="OI1385" s="8"/>
      <c r="OJ1385" s="8"/>
      <c r="OK1385" s="8"/>
      <c r="OL1385" s="8"/>
      <c r="OM1385" s="8"/>
      <c r="ON1385" s="8"/>
      <c r="OO1385" s="8"/>
      <c r="OP1385" s="8"/>
      <c r="OQ1385" s="8"/>
      <c r="OR1385" s="8"/>
      <c r="OS1385" s="8"/>
      <c r="OT1385" s="8"/>
      <c r="OU1385" s="8"/>
      <c r="OV1385" s="8"/>
      <c r="OW1385" s="8"/>
      <c r="OX1385" s="8"/>
      <c r="OY1385" s="8"/>
      <c r="OZ1385" s="8"/>
      <c r="PA1385" s="8"/>
      <c r="PB1385" s="8"/>
      <c r="PC1385" s="8"/>
      <c r="PD1385" s="8"/>
      <c r="PE1385" s="8"/>
      <c r="PF1385" s="8"/>
      <c r="PG1385" s="8"/>
      <c r="PH1385" s="8"/>
      <c r="PI1385" s="8"/>
      <c r="PJ1385" s="8"/>
      <c r="PK1385" s="8"/>
      <c r="PL1385" s="8"/>
      <c r="PM1385" s="8"/>
      <c r="PN1385" s="8"/>
      <c r="PO1385" s="8"/>
      <c r="PP1385" s="8"/>
      <c r="PQ1385" s="8"/>
      <c r="PR1385" s="8"/>
      <c r="PS1385" s="8"/>
      <c r="PT1385" s="8"/>
      <c r="PU1385" s="8"/>
      <c r="PV1385" s="8"/>
      <c r="PW1385" s="8"/>
      <c r="PX1385" s="8"/>
      <c r="PY1385" s="8"/>
      <c r="PZ1385" s="8"/>
      <c r="QA1385" s="8"/>
      <c r="QB1385" s="8"/>
      <c r="QC1385" s="8"/>
      <c r="QD1385" s="8"/>
      <c r="QE1385" s="8"/>
      <c r="QF1385" s="8"/>
      <c r="QG1385" s="8"/>
      <c r="QH1385" s="8"/>
      <c r="QI1385" s="8"/>
      <c r="QJ1385" s="8"/>
      <c r="QK1385" s="8"/>
      <c r="QL1385" s="8"/>
      <c r="QM1385" s="8"/>
      <c r="QN1385" s="8"/>
      <c r="QO1385" s="8"/>
      <c r="QP1385" s="8"/>
      <c r="QQ1385" s="8"/>
      <c r="QR1385" s="8"/>
      <c r="QS1385" s="8"/>
      <c r="QT1385" s="8"/>
      <c r="QU1385" s="8"/>
      <c r="QV1385" s="8"/>
      <c r="QW1385" s="8"/>
      <c r="QX1385" s="8"/>
      <c r="QY1385" s="8"/>
      <c r="QZ1385" s="8"/>
      <c r="RA1385" s="8"/>
      <c r="RB1385" s="8"/>
      <c r="RC1385" s="8"/>
      <c r="RD1385" s="8"/>
      <c r="RE1385" s="8"/>
      <c r="RF1385" s="8"/>
      <c r="RG1385" s="8"/>
      <c r="RH1385" s="8"/>
      <c r="RI1385" s="8"/>
      <c r="RJ1385" s="8"/>
      <c r="RK1385" s="8"/>
      <c r="RL1385" s="8"/>
      <c r="RM1385" s="8"/>
      <c r="RN1385" s="8"/>
      <c r="RO1385" s="8"/>
      <c r="RP1385" s="8"/>
      <c r="RQ1385" s="8"/>
      <c r="RR1385" s="8"/>
      <c r="RS1385" s="8"/>
      <c r="RT1385" s="8"/>
      <c r="RU1385" s="8"/>
      <c r="RV1385" s="8"/>
      <c r="RW1385" s="8"/>
      <c r="RX1385" s="8"/>
      <c r="RY1385" s="8"/>
      <c r="RZ1385" s="8"/>
      <c r="SA1385" s="8"/>
      <c r="SB1385" s="8"/>
      <c r="SC1385" s="8"/>
      <c r="SD1385" s="8"/>
      <c r="SE1385" s="8"/>
      <c r="SF1385" s="8"/>
      <c r="SG1385" s="8"/>
      <c r="SH1385" s="8"/>
      <c r="SI1385" s="8"/>
      <c r="SJ1385" s="8"/>
      <c r="SK1385" s="8"/>
      <c r="SL1385" s="8"/>
      <c r="SM1385" s="8"/>
      <c r="SN1385" s="8"/>
      <c r="SO1385" s="8"/>
      <c r="SP1385" s="8"/>
      <c r="SQ1385" s="8"/>
      <c r="SR1385" s="8"/>
      <c r="SS1385" s="8"/>
      <c r="ST1385" s="8"/>
      <c r="SU1385" s="8"/>
      <c r="SV1385" s="8"/>
      <c r="SW1385" s="8"/>
      <c r="SX1385" s="8"/>
      <c r="SY1385" s="8"/>
      <c r="SZ1385" s="8"/>
      <c r="TA1385" s="8"/>
      <c r="TB1385" s="8"/>
      <c r="TC1385" s="8"/>
      <c r="TD1385" s="8"/>
      <c r="TE1385" s="8"/>
      <c r="TF1385" s="8"/>
      <c r="TG1385" s="8"/>
      <c r="TH1385" s="8"/>
      <c r="TI1385" s="8"/>
      <c r="TJ1385" s="8"/>
      <c r="TK1385" s="8"/>
      <c r="TL1385" s="8"/>
      <c r="TM1385" s="8"/>
      <c r="TN1385" s="8"/>
      <c r="TO1385" s="8"/>
      <c r="TP1385" s="8"/>
      <c r="TQ1385" s="8"/>
      <c r="TR1385" s="8"/>
      <c r="TS1385" s="8"/>
      <c r="TT1385" s="8"/>
      <c r="TU1385" s="8"/>
      <c r="TV1385" s="8"/>
      <c r="TW1385" s="8"/>
      <c r="TX1385" s="8"/>
      <c r="TY1385" s="8"/>
      <c r="TZ1385" s="8"/>
      <c r="UA1385" s="8"/>
      <c r="UB1385" s="8"/>
      <c r="UC1385" s="8"/>
      <c r="UD1385" s="8"/>
      <c r="UE1385" s="8"/>
      <c r="UF1385" s="8"/>
      <c r="UG1385" s="8"/>
      <c r="UH1385" s="8"/>
      <c r="UI1385" s="8"/>
      <c r="UJ1385" s="8"/>
      <c r="UK1385" s="8"/>
      <c r="UL1385" s="8"/>
      <c r="UM1385" s="8"/>
      <c r="UN1385" s="8"/>
      <c r="UO1385" s="8"/>
      <c r="UP1385" s="8"/>
      <c r="UQ1385" s="8"/>
      <c r="UR1385" s="8"/>
      <c r="US1385" s="8"/>
      <c r="UT1385" s="8"/>
      <c r="UU1385" s="8"/>
      <c r="UV1385" s="8"/>
      <c r="UW1385" s="8"/>
      <c r="UX1385" s="8"/>
      <c r="UY1385" s="8"/>
      <c r="UZ1385" s="8"/>
      <c r="VA1385" s="8"/>
      <c r="VB1385" s="8"/>
      <c r="VC1385" s="8"/>
      <c r="VD1385" s="8"/>
      <c r="VE1385" s="8"/>
      <c r="VF1385" s="8"/>
    </row>
    <row r="1386" spans="1:578" s="77" customFormat="1" ht="15">
      <c r="A1386" s="52"/>
      <c r="B1386" s="54"/>
      <c r="C1386" s="54"/>
      <c r="D1386" s="54"/>
      <c r="E1386" s="54"/>
      <c r="F1386" s="54"/>
      <c r="G1386" s="55"/>
      <c r="H1386" s="54"/>
      <c r="I1386" s="56"/>
      <c r="J1386" s="76"/>
      <c r="K1386" s="76"/>
      <c r="L1386" s="54"/>
      <c r="M1386" s="54"/>
      <c r="N1386" s="54"/>
      <c r="O1386" s="4"/>
      <c r="P1386" s="60"/>
      <c r="Q1386" s="54"/>
      <c r="R1386" s="54"/>
      <c r="S1386" s="57"/>
      <c r="T1386" s="57"/>
      <c r="U1386" s="57"/>
      <c r="V1386" s="57"/>
      <c r="W1386" s="57"/>
      <c r="X1386" s="57"/>
      <c r="Y1386" s="57"/>
      <c r="Z1386" s="57"/>
      <c r="AA1386" s="57"/>
      <c r="AB1386" s="62"/>
      <c r="AC1386" s="57"/>
      <c r="AD1386" s="57"/>
      <c r="AE1386" s="57"/>
      <c r="AF1386" s="57"/>
      <c r="AG1386" s="57"/>
      <c r="AH1386" s="57"/>
      <c r="AI1386" s="6"/>
      <c r="AJ1386" s="6"/>
      <c r="AK1386" s="6"/>
      <c r="AL1386" s="6"/>
      <c r="AM1386" s="6"/>
      <c r="AN1386" s="6"/>
      <c r="AO1386" s="6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  <c r="IW1386" s="8"/>
      <c r="IX1386" s="8"/>
      <c r="IY1386" s="8"/>
      <c r="IZ1386" s="8"/>
      <c r="JA1386" s="8"/>
      <c r="JB1386" s="8"/>
      <c r="JC1386" s="8"/>
      <c r="JD1386" s="8"/>
      <c r="JE1386" s="8"/>
      <c r="JF1386" s="8"/>
      <c r="JG1386" s="8"/>
      <c r="JH1386" s="8"/>
      <c r="JI1386" s="8"/>
      <c r="JJ1386" s="8"/>
      <c r="JK1386" s="8"/>
      <c r="JL1386" s="8"/>
      <c r="JM1386" s="8"/>
      <c r="JN1386" s="8"/>
      <c r="JO1386" s="8"/>
      <c r="JP1386" s="8"/>
      <c r="JQ1386" s="8"/>
      <c r="JR1386" s="8"/>
      <c r="JS1386" s="8"/>
      <c r="JT1386" s="8"/>
      <c r="JU1386" s="8"/>
      <c r="JV1386" s="8"/>
      <c r="JW1386" s="8"/>
      <c r="JX1386" s="8"/>
      <c r="JY1386" s="8"/>
      <c r="JZ1386" s="8"/>
      <c r="KA1386" s="8"/>
      <c r="KB1386" s="8"/>
      <c r="KC1386" s="8"/>
      <c r="KD1386" s="8"/>
      <c r="KE1386" s="8"/>
      <c r="KF1386" s="8"/>
      <c r="KG1386" s="8"/>
      <c r="KH1386" s="8"/>
      <c r="KI1386" s="8"/>
      <c r="KJ1386" s="8"/>
      <c r="KK1386" s="8"/>
      <c r="KL1386" s="8"/>
      <c r="KM1386" s="8"/>
      <c r="KN1386" s="8"/>
      <c r="KO1386" s="8"/>
      <c r="KP1386" s="8"/>
      <c r="KQ1386" s="8"/>
      <c r="KR1386" s="8"/>
      <c r="KS1386" s="8"/>
      <c r="KT1386" s="8"/>
      <c r="KU1386" s="8"/>
      <c r="KV1386" s="8"/>
      <c r="KW1386" s="8"/>
      <c r="KX1386" s="8"/>
      <c r="KY1386" s="8"/>
      <c r="KZ1386" s="8"/>
      <c r="LA1386" s="8"/>
      <c r="LB1386" s="8"/>
      <c r="LC1386" s="8"/>
      <c r="LD1386" s="8"/>
      <c r="LE1386" s="8"/>
      <c r="LF1386" s="8"/>
      <c r="LG1386" s="8"/>
      <c r="LH1386" s="8"/>
      <c r="LI1386" s="8"/>
      <c r="LJ1386" s="8"/>
      <c r="LK1386" s="8"/>
      <c r="LL1386" s="8"/>
      <c r="LM1386" s="8"/>
      <c r="LN1386" s="8"/>
      <c r="LO1386" s="8"/>
      <c r="LP1386" s="8"/>
      <c r="LQ1386" s="8"/>
      <c r="LR1386" s="8"/>
      <c r="LS1386" s="8"/>
      <c r="LT1386" s="8"/>
      <c r="LU1386" s="8"/>
      <c r="LV1386" s="8"/>
      <c r="LW1386" s="8"/>
      <c r="LX1386" s="8"/>
      <c r="LY1386" s="8"/>
      <c r="LZ1386" s="8"/>
      <c r="MA1386" s="8"/>
      <c r="MB1386" s="8"/>
      <c r="MC1386" s="8"/>
      <c r="MD1386" s="8"/>
      <c r="ME1386" s="8"/>
      <c r="MF1386" s="8"/>
      <c r="MG1386" s="8"/>
      <c r="MH1386" s="8"/>
      <c r="MI1386" s="8"/>
      <c r="MJ1386" s="8"/>
      <c r="MK1386" s="8"/>
      <c r="ML1386" s="8"/>
      <c r="MM1386" s="8"/>
      <c r="MN1386" s="8"/>
      <c r="MO1386" s="8"/>
      <c r="MP1386" s="8"/>
      <c r="MQ1386" s="8"/>
      <c r="MR1386" s="8"/>
      <c r="MS1386" s="8"/>
      <c r="MT1386" s="8"/>
      <c r="MU1386" s="8"/>
      <c r="MV1386" s="8"/>
      <c r="MW1386" s="8"/>
      <c r="MX1386" s="8"/>
      <c r="MY1386" s="8"/>
      <c r="MZ1386" s="8"/>
      <c r="NA1386" s="8"/>
      <c r="NB1386" s="8"/>
      <c r="NC1386" s="8"/>
      <c r="ND1386" s="8"/>
      <c r="NE1386" s="8"/>
      <c r="NF1386" s="8"/>
      <c r="NG1386" s="8"/>
      <c r="NH1386" s="8"/>
      <c r="NI1386" s="8"/>
      <c r="NJ1386" s="8"/>
      <c r="NK1386" s="8"/>
      <c r="NL1386" s="8"/>
      <c r="NM1386" s="8"/>
      <c r="NN1386" s="8"/>
      <c r="NO1386" s="8"/>
      <c r="NP1386" s="8"/>
      <c r="NQ1386" s="8"/>
      <c r="NR1386" s="8"/>
      <c r="NS1386" s="8"/>
      <c r="NT1386" s="8"/>
      <c r="NU1386" s="8"/>
      <c r="NV1386" s="8"/>
      <c r="NW1386" s="8"/>
      <c r="NX1386" s="8"/>
      <c r="NY1386" s="8"/>
      <c r="NZ1386" s="8"/>
      <c r="OA1386" s="8"/>
      <c r="OB1386" s="8"/>
      <c r="OC1386" s="8"/>
      <c r="OD1386" s="8"/>
      <c r="OE1386" s="8"/>
      <c r="OF1386" s="8"/>
      <c r="OG1386" s="8"/>
      <c r="OH1386" s="8"/>
      <c r="OI1386" s="8"/>
      <c r="OJ1386" s="8"/>
      <c r="OK1386" s="8"/>
      <c r="OL1386" s="8"/>
      <c r="OM1386" s="8"/>
      <c r="ON1386" s="8"/>
      <c r="OO1386" s="8"/>
      <c r="OP1386" s="8"/>
      <c r="OQ1386" s="8"/>
      <c r="OR1386" s="8"/>
      <c r="OS1386" s="8"/>
      <c r="OT1386" s="8"/>
      <c r="OU1386" s="8"/>
      <c r="OV1386" s="8"/>
      <c r="OW1386" s="8"/>
      <c r="OX1386" s="8"/>
      <c r="OY1386" s="8"/>
      <c r="OZ1386" s="8"/>
      <c r="PA1386" s="8"/>
      <c r="PB1386" s="8"/>
      <c r="PC1386" s="8"/>
      <c r="PD1386" s="8"/>
      <c r="PE1386" s="8"/>
      <c r="PF1386" s="8"/>
      <c r="PG1386" s="8"/>
      <c r="PH1386" s="8"/>
      <c r="PI1386" s="8"/>
      <c r="PJ1386" s="8"/>
      <c r="PK1386" s="8"/>
      <c r="PL1386" s="8"/>
      <c r="PM1386" s="8"/>
      <c r="PN1386" s="8"/>
      <c r="PO1386" s="8"/>
      <c r="PP1386" s="8"/>
      <c r="PQ1386" s="8"/>
      <c r="PR1386" s="8"/>
      <c r="PS1386" s="8"/>
      <c r="PT1386" s="8"/>
      <c r="PU1386" s="8"/>
      <c r="PV1386" s="8"/>
      <c r="PW1386" s="8"/>
      <c r="PX1386" s="8"/>
      <c r="PY1386" s="8"/>
      <c r="PZ1386" s="8"/>
      <c r="QA1386" s="8"/>
      <c r="QB1386" s="8"/>
      <c r="QC1386" s="8"/>
      <c r="QD1386" s="8"/>
      <c r="QE1386" s="8"/>
      <c r="QF1386" s="8"/>
      <c r="QG1386" s="8"/>
      <c r="QH1386" s="8"/>
      <c r="QI1386" s="8"/>
      <c r="QJ1386" s="8"/>
      <c r="QK1386" s="8"/>
      <c r="QL1386" s="8"/>
      <c r="QM1386" s="8"/>
      <c r="QN1386" s="8"/>
      <c r="QO1386" s="8"/>
      <c r="QP1386" s="8"/>
      <c r="QQ1386" s="8"/>
      <c r="QR1386" s="8"/>
      <c r="QS1386" s="8"/>
      <c r="QT1386" s="8"/>
      <c r="QU1386" s="8"/>
      <c r="QV1386" s="8"/>
      <c r="QW1386" s="8"/>
      <c r="QX1386" s="8"/>
      <c r="QY1386" s="8"/>
      <c r="QZ1386" s="8"/>
      <c r="RA1386" s="8"/>
      <c r="RB1386" s="8"/>
      <c r="RC1386" s="8"/>
      <c r="RD1386" s="8"/>
      <c r="RE1386" s="8"/>
      <c r="RF1386" s="8"/>
      <c r="RG1386" s="8"/>
      <c r="RH1386" s="8"/>
      <c r="RI1386" s="8"/>
      <c r="RJ1386" s="8"/>
      <c r="RK1386" s="8"/>
      <c r="RL1386" s="8"/>
      <c r="RM1386" s="8"/>
      <c r="RN1386" s="8"/>
      <c r="RO1386" s="8"/>
      <c r="RP1386" s="8"/>
      <c r="RQ1386" s="8"/>
      <c r="RR1386" s="8"/>
      <c r="RS1386" s="8"/>
      <c r="RT1386" s="8"/>
      <c r="RU1386" s="8"/>
      <c r="RV1386" s="8"/>
      <c r="RW1386" s="8"/>
      <c r="RX1386" s="8"/>
      <c r="RY1386" s="8"/>
      <c r="RZ1386" s="8"/>
      <c r="SA1386" s="8"/>
      <c r="SB1386" s="8"/>
      <c r="SC1386" s="8"/>
      <c r="SD1386" s="8"/>
      <c r="SE1386" s="8"/>
      <c r="SF1386" s="8"/>
      <c r="SG1386" s="8"/>
      <c r="SH1386" s="8"/>
      <c r="SI1386" s="8"/>
      <c r="SJ1386" s="8"/>
      <c r="SK1386" s="8"/>
      <c r="SL1386" s="8"/>
      <c r="SM1386" s="8"/>
      <c r="SN1386" s="8"/>
      <c r="SO1386" s="8"/>
      <c r="SP1386" s="8"/>
      <c r="SQ1386" s="8"/>
      <c r="SR1386" s="8"/>
      <c r="SS1386" s="8"/>
      <c r="ST1386" s="8"/>
      <c r="SU1386" s="8"/>
      <c r="SV1386" s="8"/>
      <c r="SW1386" s="8"/>
      <c r="SX1386" s="8"/>
      <c r="SY1386" s="8"/>
      <c r="SZ1386" s="8"/>
      <c r="TA1386" s="8"/>
      <c r="TB1386" s="8"/>
      <c r="TC1386" s="8"/>
      <c r="TD1386" s="8"/>
      <c r="TE1386" s="8"/>
      <c r="TF1386" s="8"/>
      <c r="TG1386" s="8"/>
      <c r="TH1386" s="8"/>
      <c r="TI1386" s="8"/>
      <c r="TJ1386" s="8"/>
      <c r="TK1386" s="8"/>
      <c r="TL1386" s="8"/>
      <c r="TM1386" s="8"/>
      <c r="TN1386" s="8"/>
      <c r="TO1386" s="8"/>
      <c r="TP1386" s="8"/>
      <c r="TQ1386" s="8"/>
      <c r="TR1386" s="8"/>
      <c r="TS1386" s="8"/>
      <c r="TT1386" s="8"/>
      <c r="TU1386" s="8"/>
      <c r="TV1386" s="8"/>
      <c r="TW1386" s="8"/>
      <c r="TX1386" s="8"/>
      <c r="TY1386" s="8"/>
      <c r="TZ1386" s="8"/>
      <c r="UA1386" s="8"/>
      <c r="UB1386" s="8"/>
      <c r="UC1386" s="8"/>
      <c r="UD1386" s="8"/>
      <c r="UE1386" s="8"/>
      <c r="UF1386" s="8"/>
      <c r="UG1386" s="8"/>
      <c r="UH1386" s="8"/>
      <c r="UI1386" s="8"/>
      <c r="UJ1386" s="8"/>
      <c r="UK1386" s="8"/>
      <c r="UL1386" s="8"/>
      <c r="UM1386" s="8"/>
      <c r="UN1386" s="8"/>
      <c r="UO1386" s="8"/>
      <c r="UP1386" s="8"/>
      <c r="UQ1386" s="8"/>
      <c r="UR1386" s="8"/>
      <c r="US1386" s="8"/>
      <c r="UT1386" s="8"/>
      <c r="UU1386" s="8"/>
      <c r="UV1386" s="8"/>
      <c r="UW1386" s="8"/>
      <c r="UX1386" s="8"/>
      <c r="UY1386" s="8"/>
      <c r="UZ1386" s="8"/>
      <c r="VA1386" s="8"/>
      <c r="VB1386" s="8"/>
      <c r="VC1386" s="8"/>
      <c r="VD1386" s="8"/>
      <c r="VE1386" s="8"/>
      <c r="VF1386" s="8"/>
    </row>
    <row r="1387" spans="1:578" s="77" customFormat="1" ht="15">
      <c r="A1387" s="52"/>
      <c r="B1387" s="54"/>
      <c r="C1387" s="54"/>
      <c r="D1387" s="54"/>
      <c r="E1387" s="54"/>
      <c r="F1387" s="54"/>
      <c r="G1387" s="55"/>
      <c r="H1387" s="54"/>
      <c r="I1387" s="56"/>
      <c r="J1387" s="76"/>
      <c r="K1387" s="76"/>
      <c r="L1387" s="54"/>
      <c r="M1387" s="54"/>
      <c r="N1387" s="54"/>
      <c r="O1387" s="4"/>
      <c r="P1387" s="60"/>
      <c r="Q1387" s="54"/>
      <c r="R1387" s="54"/>
      <c r="S1387" s="57"/>
      <c r="T1387" s="57"/>
      <c r="U1387" s="57"/>
      <c r="V1387" s="57"/>
      <c r="W1387" s="57"/>
      <c r="X1387" s="57"/>
      <c r="Y1387" s="57"/>
      <c r="Z1387" s="57"/>
      <c r="AA1387" s="57"/>
      <c r="AB1387" s="62"/>
      <c r="AC1387" s="57"/>
      <c r="AD1387" s="57"/>
      <c r="AE1387" s="57"/>
      <c r="AF1387" s="57"/>
      <c r="AG1387" s="57"/>
      <c r="AH1387" s="57"/>
      <c r="AI1387" s="6"/>
      <c r="AJ1387" s="6"/>
      <c r="AK1387" s="6"/>
      <c r="AL1387" s="6"/>
      <c r="AM1387" s="6"/>
      <c r="AN1387" s="6"/>
      <c r="AO1387" s="6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  <c r="IW1387" s="8"/>
      <c r="IX1387" s="8"/>
      <c r="IY1387" s="8"/>
      <c r="IZ1387" s="8"/>
      <c r="JA1387" s="8"/>
      <c r="JB1387" s="8"/>
      <c r="JC1387" s="8"/>
      <c r="JD1387" s="8"/>
      <c r="JE1387" s="8"/>
      <c r="JF1387" s="8"/>
      <c r="JG1387" s="8"/>
      <c r="JH1387" s="8"/>
      <c r="JI1387" s="8"/>
      <c r="JJ1387" s="8"/>
      <c r="JK1387" s="8"/>
      <c r="JL1387" s="8"/>
      <c r="JM1387" s="8"/>
      <c r="JN1387" s="8"/>
      <c r="JO1387" s="8"/>
      <c r="JP1387" s="8"/>
      <c r="JQ1387" s="8"/>
      <c r="JR1387" s="8"/>
      <c r="JS1387" s="8"/>
      <c r="JT1387" s="8"/>
      <c r="JU1387" s="8"/>
      <c r="JV1387" s="8"/>
      <c r="JW1387" s="8"/>
      <c r="JX1387" s="8"/>
      <c r="JY1387" s="8"/>
      <c r="JZ1387" s="8"/>
      <c r="KA1387" s="8"/>
      <c r="KB1387" s="8"/>
      <c r="KC1387" s="8"/>
      <c r="KD1387" s="8"/>
      <c r="KE1387" s="8"/>
      <c r="KF1387" s="8"/>
      <c r="KG1387" s="8"/>
      <c r="KH1387" s="8"/>
      <c r="KI1387" s="8"/>
      <c r="KJ1387" s="8"/>
      <c r="KK1387" s="8"/>
      <c r="KL1387" s="8"/>
      <c r="KM1387" s="8"/>
      <c r="KN1387" s="8"/>
      <c r="KO1387" s="8"/>
      <c r="KP1387" s="8"/>
      <c r="KQ1387" s="8"/>
      <c r="KR1387" s="8"/>
      <c r="KS1387" s="8"/>
      <c r="KT1387" s="8"/>
      <c r="KU1387" s="8"/>
      <c r="KV1387" s="8"/>
      <c r="KW1387" s="8"/>
      <c r="KX1387" s="8"/>
      <c r="KY1387" s="8"/>
      <c r="KZ1387" s="8"/>
      <c r="LA1387" s="8"/>
      <c r="LB1387" s="8"/>
      <c r="LC1387" s="8"/>
      <c r="LD1387" s="8"/>
      <c r="LE1387" s="8"/>
      <c r="LF1387" s="8"/>
      <c r="LG1387" s="8"/>
      <c r="LH1387" s="8"/>
      <c r="LI1387" s="8"/>
      <c r="LJ1387" s="8"/>
      <c r="LK1387" s="8"/>
      <c r="LL1387" s="8"/>
      <c r="LM1387" s="8"/>
      <c r="LN1387" s="8"/>
      <c r="LO1387" s="8"/>
      <c r="LP1387" s="8"/>
      <c r="LQ1387" s="8"/>
      <c r="LR1387" s="8"/>
      <c r="LS1387" s="8"/>
      <c r="LT1387" s="8"/>
      <c r="LU1387" s="8"/>
      <c r="LV1387" s="8"/>
      <c r="LW1387" s="8"/>
      <c r="LX1387" s="8"/>
      <c r="LY1387" s="8"/>
      <c r="LZ1387" s="8"/>
      <c r="MA1387" s="8"/>
      <c r="MB1387" s="8"/>
      <c r="MC1387" s="8"/>
      <c r="MD1387" s="8"/>
      <c r="ME1387" s="8"/>
      <c r="MF1387" s="8"/>
      <c r="MG1387" s="8"/>
      <c r="MH1387" s="8"/>
      <c r="MI1387" s="8"/>
      <c r="MJ1387" s="8"/>
      <c r="MK1387" s="8"/>
      <c r="ML1387" s="8"/>
      <c r="MM1387" s="8"/>
      <c r="MN1387" s="8"/>
      <c r="MO1387" s="8"/>
      <c r="MP1387" s="8"/>
      <c r="MQ1387" s="8"/>
      <c r="MR1387" s="8"/>
      <c r="MS1387" s="8"/>
      <c r="MT1387" s="8"/>
      <c r="MU1387" s="8"/>
      <c r="MV1387" s="8"/>
      <c r="MW1387" s="8"/>
      <c r="MX1387" s="8"/>
      <c r="MY1387" s="8"/>
      <c r="MZ1387" s="8"/>
      <c r="NA1387" s="8"/>
      <c r="NB1387" s="8"/>
      <c r="NC1387" s="8"/>
      <c r="ND1387" s="8"/>
      <c r="NE1387" s="8"/>
      <c r="NF1387" s="8"/>
      <c r="NG1387" s="8"/>
      <c r="NH1387" s="8"/>
      <c r="NI1387" s="8"/>
      <c r="NJ1387" s="8"/>
      <c r="NK1387" s="8"/>
      <c r="NL1387" s="8"/>
      <c r="NM1387" s="8"/>
      <c r="NN1387" s="8"/>
      <c r="NO1387" s="8"/>
      <c r="NP1387" s="8"/>
      <c r="NQ1387" s="8"/>
      <c r="NR1387" s="8"/>
      <c r="NS1387" s="8"/>
      <c r="NT1387" s="8"/>
      <c r="NU1387" s="8"/>
      <c r="NV1387" s="8"/>
      <c r="NW1387" s="8"/>
      <c r="NX1387" s="8"/>
      <c r="NY1387" s="8"/>
      <c r="NZ1387" s="8"/>
      <c r="OA1387" s="8"/>
      <c r="OB1387" s="8"/>
      <c r="OC1387" s="8"/>
      <c r="OD1387" s="8"/>
      <c r="OE1387" s="8"/>
      <c r="OF1387" s="8"/>
      <c r="OG1387" s="8"/>
      <c r="OH1387" s="8"/>
      <c r="OI1387" s="8"/>
      <c r="OJ1387" s="8"/>
      <c r="OK1387" s="8"/>
      <c r="OL1387" s="8"/>
      <c r="OM1387" s="8"/>
      <c r="ON1387" s="8"/>
      <c r="OO1387" s="8"/>
      <c r="OP1387" s="8"/>
      <c r="OQ1387" s="8"/>
      <c r="OR1387" s="8"/>
      <c r="OS1387" s="8"/>
      <c r="OT1387" s="8"/>
      <c r="OU1387" s="8"/>
      <c r="OV1387" s="8"/>
      <c r="OW1387" s="8"/>
      <c r="OX1387" s="8"/>
      <c r="OY1387" s="8"/>
      <c r="OZ1387" s="8"/>
      <c r="PA1387" s="8"/>
      <c r="PB1387" s="8"/>
      <c r="PC1387" s="8"/>
      <c r="PD1387" s="8"/>
      <c r="PE1387" s="8"/>
      <c r="PF1387" s="8"/>
      <c r="PG1387" s="8"/>
      <c r="PH1387" s="8"/>
      <c r="PI1387" s="8"/>
      <c r="PJ1387" s="8"/>
      <c r="PK1387" s="8"/>
      <c r="PL1387" s="8"/>
      <c r="PM1387" s="8"/>
      <c r="PN1387" s="8"/>
      <c r="PO1387" s="8"/>
      <c r="PP1387" s="8"/>
      <c r="PQ1387" s="8"/>
      <c r="PR1387" s="8"/>
      <c r="PS1387" s="8"/>
      <c r="PT1387" s="8"/>
      <c r="PU1387" s="8"/>
      <c r="PV1387" s="8"/>
      <c r="PW1387" s="8"/>
      <c r="PX1387" s="8"/>
      <c r="PY1387" s="8"/>
      <c r="PZ1387" s="8"/>
      <c r="QA1387" s="8"/>
      <c r="QB1387" s="8"/>
      <c r="QC1387" s="8"/>
      <c r="QD1387" s="8"/>
      <c r="QE1387" s="8"/>
      <c r="QF1387" s="8"/>
      <c r="QG1387" s="8"/>
      <c r="QH1387" s="8"/>
      <c r="QI1387" s="8"/>
      <c r="QJ1387" s="8"/>
      <c r="QK1387" s="8"/>
      <c r="QL1387" s="8"/>
      <c r="QM1387" s="8"/>
      <c r="QN1387" s="8"/>
      <c r="QO1387" s="8"/>
      <c r="QP1387" s="8"/>
      <c r="QQ1387" s="8"/>
      <c r="QR1387" s="8"/>
      <c r="QS1387" s="8"/>
      <c r="QT1387" s="8"/>
      <c r="QU1387" s="8"/>
      <c r="QV1387" s="8"/>
      <c r="QW1387" s="8"/>
      <c r="QX1387" s="8"/>
      <c r="QY1387" s="8"/>
      <c r="QZ1387" s="8"/>
      <c r="RA1387" s="8"/>
      <c r="RB1387" s="8"/>
      <c r="RC1387" s="8"/>
      <c r="RD1387" s="8"/>
      <c r="RE1387" s="8"/>
      <c r="RF1387" s="8"/>
      <c r="RG1387" s="8"/>
      <c r="RH1387" s="8"/>
      <c r="RI1387" s="8"/>
      <c r="RJ1387" s="8"/>
      <c r="RK1387" s="8"/>
      <c r="RL1387" s="8"/>
      <c r="RM1387" s="8"/>
      <c r="RN1387" s="8"/>
      <c r="RO1387" s="8"/>
      <c r="RP1387" s="8"/>
      <c r="RQ1387" s="8"/>
      <c r="RR1387" s="8"/>
      <c r="RS1387" s="8"/>
      <c r="RT1387" s="8"/>
      <c r="RU1387" s="8"/>
      <c r="RV1387" s="8"/>
      <c r="RW1387" s="8"/>
      <c r="RX1387" s="8"/>
      <c r="RY1387" s="8"/>
      <c r="RZ1387" s="8"/>
      <c r="SA1387" s="8"/>
      <c r="SB1387" s="8"/>
      <c r="SC1387" s="8"/>
      <c r="SD1387" s="8"/>
      <c r="SE1387" s="8"/>
      <c r="SF1387" s="8"/>
      <c r="SG1387" s="8"/>
      <c r="SH1387" s="8"/>
      <c r="SI1387" s="8"/>
      <c r="SJ1387" s="8"/>
      <c r="SK1387" s="8"/>
      <c r="SL1387" s="8"/>
      <c r="SM1387" s="8"/>
      <c r="SN1387" s="8"/>
      <c r="SO1387" s="8"/>
      <c r="SP1387" s="8"/>
      <c r="SQ1387" s="8"/>
      <c r="SR1387" s="8"/>
      <c r="SS1387" s="8"/>
      <c r="ST1387" s="8"/>
      <c r="SU1387" s="8"/>
      <c r="SV1387" s="8"/>
      <c r="SW1387" s="8"/>
      <c r="SX1387" s="8"/>
      <c r="SY1387" s="8"/>
      <c r="SZ1387" s="8"/>
      <c r="TA1387" s="8"/>
      <c r="TB1387" s="8"/>
      <c r="TC1387" s="8"/>
      <c r="TD1387" s="8"/>
      <c r="TE1387" s="8"/>
      <c r="TF1387" s="8"/>
      <c r="TG1387" s="8"/>
      <c r="TH1387" s="8"/>
      <c r="TI1387" s="8"/>
      <c r="TJ1387" s="8"/>
      <c r="TK1387" s="8"/>
      <c r="TL1387" s="8"/>
      <c r="TM1387" s="8"/>
      <c r="TN1387" s="8"/>
      <c r="TO1387" s="8"/>
      <c r="TP1387" s="8"/>
      <c r="TQ1387" s="8"/>
      <c r="TR1387" s="8"/>
      <c r="TS1387" s="8"/>
      <c r="TT1387" s="8"/>
      <c r="TU1387" s="8"/>
      <c r="TV1387" s="8"/>
      <c r="TW1387" s="8"/>
      <c r="TX1387" s="8"/>
      <c r="TY1387" s="8"/>
      <c r="TZ1387" s="8"/>
      <c r="UA1387" s="8"/>
      <c r="UB1387" s="8"/>
      <c r="UC1387" s="8"/>
      <c r="UD1387" s="8"/>
      <c r="UE1387" s="8"/>
      <c r="UF1387" s="8"/>
      <c r="UG1387" s="8"/>
      <c r="UH1387" s="8"/>
      <c r="UI1387" s="8"/>
      <c r="UJ1387" s="8"/>
      <c r="UK1387" s="8"/>
      <c r="UL1387" s="8"/>
      <c r="UM1387" s="8"/>
      <c r="UN1387" s="8"/>
      <c r="UO1387" s="8"/>
      <c r="UP1387" s="8"/>
      <c r="UQ1387" s="8"/>
      <c r="UR1387" s="8"/>
      <c r="US1387" s="8"/>
      <c r="UT1387" s="8"/>
      <c r="UU1387" s="8"/>
      <c r="UV1387" s="8"/>
      <c r="UW1387" s="8"/>
      <c r="UX1387" s="8"/>
      <c r="UY1387" s="8"/>
      <c r="UZ1387" s="8"/>
      <c r="VA1387" s="8"/>
      <c r="VB1387" s="8"/>
      <c r="VC1387" s="8"/>
      <c r="VD1387" s="8"/>
      <c r="VE1387" s="8"/>
      <c r="VF1387" s="8"/>
    </row>
    <row r="1388" spans="1:578" s="77" customFormat="1" ht="15">
      <c r="A1388" s="52"/>
      <c r="B1388" s="54"/>
      <c r="C1388" s="54"/>
      <c r="D1388" s="54"/>
      <c r="E1388" s="54"/>
      <c r="F1388" s="54"/>
      <c r="G1388" s="55"/>
      <c r="H1388" s="54"/>
      <c r="I1388" s="56"/>
      <c r="J1388" s="76"/>
      <c r="K1388" s="76"/>
      <c r="L1388" s="54"/>
      <c r="M1388" s="54"/>
      <c r="N1388" s="54"/>
      <c r="O1388" s="4"/>
      <c r="P1388" s="60"/>
      <c r="Q1388" s="54"/>
      <c r="R1388" s="54"/>
      <c r="S1388" s="57"/>
      <c r="T1388" s="57"/>
      <c r="U1388" s="57"/>
      <c r="V1388" s="57"/>
      <c r="W1388" s="57"/>
      <c r="X1388" s="57"/>
      <c r="Y1388" s="57"/>
      <c r="Z1388" s="57"/>
      <c r="AA1388" s="57"/>
      <c r="AB1388" s="62"/>
      <c r="AC1388" s="57"/>
      <c r="AD1388" s="57"/>
      <c r="AE1388" s="57"/>
      <c r="AF1388" s="57"/>
      <c r="AG1388" s="57"/>
      <c r="AH1388" s="57"/>
      <c r="AI1388" s="6"/>
      <c r="AJ1388" s="6"/>
      <c r="AK1388" s="6"/>
      <c r="AL1388" s="6"/>
      <c r="AM1388" s="6"/>
      <c r="AN1388" s="6"/>
      <c r="AO1388" s="6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  <c r="IW1388" s="8"/>
      <c r="IX1388" s="8"/>
      <c r="IY1388" s="8"/>
      <c r="IZ1388" s="8"/>
      <c r="JA1388" s="8"/>
      <c r="JB1388" s="8"/>
      <c r="JC1388" s="8"/>
      <c r="JD1388" s="8"/>
      <c r="JE1388" s="8"/>
      <c r="JF1388" s="8"/>
      <c r="JG1388" s="8"/>
      <c r="JH1388" s="8"/>
      <c r="JI1388" s="8"/>
      <c r="JJ1388" s="8"/>
      <c r="JK1388" s="8"/>
      <c r="JL1388" s="8"/>
      <c r="JM1388" s="8"/>
      <c r="JN1388" s="8"/>
      <c r="JO1388" s="8"/>
      <c r="JP1388" s="8"/>
      <c r="JQ1388" s="8"/>
      <c r="JR1388" s="8"/>
      <c r="JS1388" s="8"/>
      <c r="JT1388" s="8"/>
      <c r="JU1388" s="8"/>
      <c r="JV1388" s="8"/>
      <c r="JW1388" s="8"/>
      <c r="JX1388" s="8"/>
      <c r="JY1388" s="8"/>
      <c r="JZ1388" s="8"/>
      <c r="KA1388" s="8"/>
      <c r="KB1388" s="8"/>
      <c r="KC1388" s="8"/>
      <c r="KD1388" s="8"/>
      <c r="KE1388" s="8"/>
      <c r="KF1388" s="8"/>
      <c r="KG1388" s="8"/>
      <c r="KH1388" s="8"/>
      <c r="KI1388" s="8"/>
      <c r="KJ1388" s="8"/>
      <c r="KK1388" s="8"/>
      <c r="KL1388" s="8"/>
      <c r="KM1388" s="8"/>
      <c r="KN1388" s="8"/>
      <c r="KO1388" s="8"/>
      <c r="KP1388" s="8"/>
      <c r="KQ1388" s="8"/>
      <c r="KR1388" s="8"/>
      <c r="KS1388" s="8"/>
      <c r="KT1388" s="8"/>
      <c r="KU1388" s="8"/>
      <c r="KV1388" s="8"/>
      <c r="KW1388" s="8"/>
      <c r="KX1388" s="8"/>
      <c r="KY1388" s="8"/>
      <c r="KZ1388" s="8"/>
      <c r="LA1388" s="8"/>
      <c r="LB1388" s="8"/>
      <c r="LC1388" s="8"/>
      <c r="LD1388" s="8"/>
      <c r="LE1388" s="8"/>
      <c r="LF1388" s="8"/>
      <c r="LG1388" s="8"/>
      <c r="LH1388" s="8"/>
      <c r="LI1388" s="8"/>
      <c r="LJ1388" s="8"/>
      <c r="LK1388" s="8"/>
      <c r="LL1388" s="8"/>
      <c r="LM1388" s="8"/>
      <c r="LN1388" s="8"/>
      <c r="LO1388" s="8"/>
      <c r="LP1388" s="8"/>
      <c r="LQ1388" s="8"/>
      <c r="LR1388" s="8"/>
      <c r="LS1388" s="8"/>
      <c r="LT1388" s="8"/>
      <c r="LU1388" s="8"/>
      <c r="LV1388" s="8"/>
      <c r="LW1388" s="8"/>
      <c r="LX1388" s="8"/>
      <c r="LY1388" s="8"/>
      <c r="LZ1388" s="8"/>
      <c r="MA1388" s="8"/>
      <c r="MB1388" s="8"/>
      <c r="MC1388" s="8"/>
      <c r="MD1388" s="8"/>
      <c r="ME1388" s="8"/>
      <c r="MF1388" s="8"/>
      <c r="MG1388" s="8"/>
      <c r="MH1388" s="8"/>
      <c r="MI1388" s="8"/>
      <c r="MJ1388" s="8"/>
      <c r="MK1388" s="8"/>
      <c r="ML1388" s="8"/>
      <c r="MM1388" s="8"/>
      <c r="MN1388" s="8"/>
      <c r="MO1388" s="8"/>
      <c r="MP1388" s="8"/>
      <c r="MQ1388" s="8"/>
      <c r="MR1388" s="8"/>
      <c r="MS1388" s="8"/>
      <c r="MT1388" s="8"/>
      <c r="MU1388" s="8"/>
      <c r="MV1388" s="8"/>
      <c r="MW1388" s="8"/>
      <c r="MX1388" s="8"/>
      <c r="MY1388" s="8"/>
      <c r="MZ1388" s="8"/>
      <c r="NA1388" s="8"/>
      <c r="NB1388" s="8"/>
      <c r="NC1388" s="8"/>
      <c r="ND1388" s="8"/>
      <c r="NE1388" s="8"/>
      <c r="NF1388" s="8"/>
      <c r="NG1388" s="8"/>
      <c r="NH1388" s="8"/>
      <c r="NI1388" s="8"/>
      <c r="NJ1388" s="8"/>
      <c r="NK1388" s="8"/>
      <c r="NL1388" s="8"/>
      <c r="NM1388" s="8"/>
      <c r="NN1388" s="8"/>
      <c r="NO1388" s="8"/>
      <c r="NP1388" s="8"/>
      <c r="NQ1388" s="8"/>
      <c r="NR1388" s="8"/>
      <c r="NS1388" s="8"/>
      <c r="NT1388" s="8"/>
      <c r="NU1388" s="8"/>
      <c r="NV1388" s="8"/>
      <c r="NW1388" s="8"/>
      <c r="NX1388" s="8"/>
      <c r="NY1388" s="8"/>
      <c r="NZ1388" s="8"/>
      <c r="OA1388" s="8"/>
      <c r="OB1388" s="8"/>
      <c r="OC1388" s="8"/>
      <c r="OD1388" s="8"/>
      <c r="OE1388" s="8"/>
      <c r="OF1388" s="8"/>
      <c r="OG1388" s="8"/>
      <c r="OH1388" s="8"/>
      <c r="OI1388" s="8"/>
      <c r="OJ1388" s="8"/>
      <c r="OK1388" s="8"/>
      <c r="OL1388" s="8"/>
      <c r="OM1388" s="8"/>
      <c r="ON1388" s="8"/>
      <c r="OO1388" s="8"/>
      <c r="OP1388" s="8"/>
      <c r="OQ1388" s="8"/>
      <c r="OR1388" s="8"/>
      <c r="OS1388" s="8"/>
      <c r="OT1388" s="8"/>
      <c r="OU1388" s="8"/>
      <c r="OV1388" s="8"/>
      <c r="OW1388" s="8"/>
      <c r="OX1388" s="8"/>
      <c r="OY1388" s="8"/>
      <c r="OZ1388" s="8"/>
      <c r="PA1388" s="8"/>
      <c r="PB1388" s="8"/>
      <c r="PC1388" s="8"/>
      <c r="PD1388" s="8"/>
      <c r="PE1388" s="8"/>
      <c r="PF1388" s="8"/>
      <c r="PG1388" s="8"/>
      <c r="PH1388" s="8"/>
      <c r="PI1388" s="8"/>
      <c r="PJ1388" s="8"/>
      <c r="PK1388" s="8"/>
      <c r="PL1388" s="8"/>
      <c r="PM1388" s="8"/>
      <c r="PN1388" s="8"/>
      <c r="PO1388" s="8"/>
      <c r="PP1388" s="8"/>
      <c r="PQ1388" s="8"/>
      <c r="PR1388" s="8"/>
      <c r="PS1388" s="8"/>
      <c r="PT1388" s="8"/>
      <c r="PU1388" s="8"/>
      <c r="PV1388" s="8"/>
      <c r="PW1388" s="8"/>
      <c r="PX1388" s="8"/>
      <c r="PY1388" s="8"/>
      <c r="PZ1388" s="8"/>
      <c r="QA1388" s="8"/>
      <c r="QB1388" s="8"/>
      <c r="QC1388" s="8"/>
      <c r="QD1388" s="8"/>
      <c r="QE1388" s="8"/>
      <c r="QF1388" s="8"/>
      <c r="QG1388" s="8"/>
      <c r="QH1388" s="8"/>
      <c r="QI1388" s="8"/>
      <c r="QJ1388" s="8"/>
      <c r="QK1388" s="8"/>
      <c r="QL1388" s="8"/>
      <c r="QM1388" s="8"/>
      <c r="QN1388" s="8"/>
      <c r="QO1388" s="8"/>
      <c r="QP1388" s="8"/>
      <c r="QQ1388" s="8"/>
      <c r="QR1388" s="8"/>
      <c r="QS1388" s="8"/>
      <c r="QT1388" s="8"/>
      <c r="QU1388" s="8"/>
      <c r="QV1388" s="8"/>
      <c r="QW1388" s="8"/>
      <c r="QX1388" s="8"/>
      <c r="QY1388" s="8"/>
      <c r="QZ1388" s="8"/>
      <c r="RA1388" s="8"/>
      <c r="RB1388" s="8"/>
      <c r="RC1388" s="8"/>
      <c r="RD1388" s="8"/>
      <c r="RE1388" s="8"/>
      <c r="RF1388" s="8"/>
      <c r="RG1388" s="8"/>
      <c r="RH1388" s="8"/>
      <c r="RI1388" s="8"/>
      <c r="RJ1388" s="8"/>
      <c r="RK1388" s="8"/>
      <c r="RL1388" s="8"/>
      <c r="RM1388" s="8"/>
      <c r="RN1388" s="8"/>
      <c r="RO1388" s="8"/>
      <c r="RP1388" s="8"/>
      <c r="RQ1388" s="8"/>
      <c r="RR1388" s="8"/>
      <c r="RS1388" s="8"/>
      <c r="RT1388" s="8"/>
      <c r="RU1388" s="8"/>
      <c r="RV1388" s="8"/>
      <c r="RW1388" s="8"/>
      <c r="RX1388" s="8"/>
      <c r="RY1388" s="8"/>
      <c r="RZ1388" s="8"/>
      <c r="SA1388" s="8"/>
      <c r="SB1388" s="8"/>
      <c r="SC1388" s="8"/>
      <c r="SD1388" s="8"/>
      <c r="SE1388" s="8"/>
      <c r="SF1388" s="8"/>
      <c r="SG1388" s="8"/>
      <c r="SH1388" s="8"/>
      <c r="SI1388" s="8"/>
      <c r="SJ1388" s="8"/>
      <c r="SK1388" s="8"/>
      <c r="SL1388" s="8"/>
      <c r="SM1388" s="8"/>
      <c r="SN1388" s="8"/>
      <c r="SO1388" s="8"/>
      <c r="SP1388" s="8"/>
      <c r="SQ1388" s="8"/>
      <c r="SR1388" s="8"/>
      <c r="SS1388" s="8"/>
      <c r="ST1388" s="8"/>
      <c r="SU1388" s="8"/>
      <c r="SV1388" s="8"/>
      <c r="SW1388" s="8"/>
      <c r="SX1388" s="8"/>
      <c r="SY1388" s="8"/>
      <c r="SZ1388" s="8"/>
      <c r="TA1388" s="8"/>
      <c r="TB1388" s="8"/>
      <c r="TC1388" s="8"/>
      <c r="TD1388" s="8"/>
      <c r="TE1388" s="8"/>
      <c r="TF1388" s="8"/>
      <c r="TG1388" s="8"/>
      <c r="TH1388" s="8"/>
      <c r="TI1388" s="8"/>
      <c r="TJ1388" s="8"/>
      <c r="TK1388" s="8"/>
      <c r="TL1388" s="8"/>
      <c r="TM1388" s="8"/>
      <c r="TN1388" s="8"/>
      <c r="TO1388" s="8"/>
      <c r="TP1388" s="8"/>
      <c r="TQ1388" s="8"/>
      <c r="TR1388" s="8"/>
      <c r="TS1388" s="8"/>
      <c r="TT1388" s="8"/>
      <c r="TU1388" s="8"/>
      <c r="TV1388" s="8"/>
      <c r="TW1388" s="8"/>
      <c r="TX1388" s="8"/>
      <c r="TY1388" s="8"/>
      <c r="TZ1388" s="8"/>
      <c r="UA1388" s="8"/>
      <c r="UB1388" s="8"/>
      <c r="UC1388" s="8"/>
      <c r="UD1388" s="8"/>
      <c r="UE1388" s="8"/>
      <c r="UF1388" s="8"/>
      <c r="UG1388" s="8"/>
      <c r="UH1388" s="8"/>
      <c r="UI1388" s="8"/>
      <c r="UJ1388" s="8"/>
      <c r="UK1388" s="8"/>
      <c r="UL1388" s="8"/>
      <c r="UM1388" s="8"/>
      <c r="UN1388" s="8"/>
      <c r="UO1388" s="8"/>
      <c r="UP1388" s="8"/>
      <c r="UQ1388" s="8"/>
      <c r="UR1388" s="8"/>
      <c r="US1388" s="8"/>
      <c r="UT1388" s="8"/>
      <c r="UU1388" s="8"/>
      <c r="UV1388" s="8"/>
      <c r="UW1388" s="8"/>
      <c r="UX1388" s="8"/>
      <c r="UY1388" s="8"/>
      <c r="UZ1388" s="8"/>
      <c r="VA1388" s="8"/>
      <c r="VB1388" s="8"/>
      <c r="VC1388" s="8"/>
      <c r="VD1388" s="8"/>
      <c r="VE1388" s="8"/>
      <c r="VF1388" s="8"/>
    </row>
    <row r="1389" spans="1:578" s="77" customFormat="1" ht="15">
      <c r="A1389" s="52"/>
      <c r="B1389" s="54"/>
      <c r="C1389" s="54"/>
      <c r="D1389" s="54"/>
      <c r="E1389" s="54"/>
      <c r="F1389" s="54"/>
      <c r="G1389" s="55"/>
      <c r="H1389" s="54"/>
      <c r="I1389" s="56"/>
      <c r="J1389" s="76"/>
      <c r="K1389" s="76"/>
      <c r="L1389" s="54"/>
      <c r="M1389" s="54"/>
      <c r="N1389" s="54"/>
      <c r="O1389" s="4"/>
      <c r="P1389" s="60"/>
      <c r="Q1389" s="54"/>
      <c r="R1389" s="54"/>
      <c r="S1389" s="57"/>
      <c r="T1389" s="57"/>
      <c r="U1389" s="57"/>
      <c r="V1389" s="57"/>
      <c r="W1389" s="57"/>
      <c r="X1389" s="57"/>
      <c r="Y1389" s="57"/>
      <c r="Z1389" s="57"/>
      <c r="AA1389" s="57"/>
      <c r="AB1389" s="62"/>
      <c r="AC1389" s="57"/>
      <c r="AD1389" s="57"/>
      <c r="AE1389" s="57"/>
      <c r="AF1389" s="57"/>
      <c r="AG1389" s="57"/>
      <c r="AH1389" s="57"/>
      <c r="AI1389" s="6"/>
      <c r="AJ1389" s="6"/>
      <c r="AK1389" s="6"/>
      <c r="AL1389" s="6"/>
      <c r="AM1389" s="6"/>
      <c r="AN1389" s="6"/>
      <c r="AO1389" s="6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  <c r="IW1389" s="8"/>
      <c r="IX1389" s="8"/>
      <c r="IY1389" s="8"/>
      <c r="IZ1389" s="8"/>
      <c r="JA1389" s="8"/>
      <c r="JB1389" s="8"/>
      <c r="JC1389" s="8"/>
      <c r="JD1389" s="8"/>
      <c r="JE1389" s="8"/>
      <c r="JF1389" s="8"/>
      <c r="JG1389" s="8"/>
      <c r="JH1389" s="8"/>
      <c r="JI1389" s="8"/>
      <c r="JJ1389" s="8"/>
      <c r="JK1389" s="8"/>
      <c r="JL1389" s="8"/>
      <c r="JM1389" s="8"/>
      <c r="JN1389" s="8"/>
      <c r="JO1389" s="8"/>
      <c r="JP1389" s="8"/>
      <c r="JQ1389" s="8"/>
      <c r="JR1389" s="8"/>
      <c r="JS1389" s="8"/>
      <c r="JT1389" s="8"/>
      <c r="JU1389" s="8"/>
      <c r="JV1389" s="8"/>
      <c r="JW1389" s="8"/>
      <c r="JX1389" s="8"/>
      <c r="JY1389" s="8"/>
      <c r="JZ1389" s="8"/>
      <c r="KA1389" s="8"/>
      <c r="KB1389" s="8"/>
      <c r="KC1389" s="8"/>
      <c r="KD1389" s="8"/>
      <c r="KE1389" s="8"/>
      <c r="KF1389" s="8"/>
      <c r="KG1389" s="8"/>
      <c r="KH1389" s="8"/>
      <c r="KI1389" s="8"/>
      <c r="KJ1389" s="8"/>
      <c r="KK1389" s="8"/>
      <c r="KL1389" s="8"/>
      <c r="KM1389" s="8"/>
      <c r="KN1389" s="8"/>
      <c r="KO1389" s="8"/>
      <c r="KP1389" s="8"/>
      <c r="KQ1389" s="8"/>
      <c r="KR1389" s="8"/>
      <c r="KS1389" s="8"/>
      <c r="KT1389" s="8"/>
      <c r="KU1389" s="8"/>
      <c r="KV1389" s="8"/>
      <c r="KW1389" s="8"/>
      <c r="KX1389" s="8"/>
      <c r="KY1389" s="8"/>
      <c r="KZ1389" s="8"/>
      <c r="LA1389" s="8"/>
      <c r="LB1389" s="8"/>
      <c r="LC1389" s="8"/>
      <c r="LD1389" s="8"/>
      <c r="LE1389" s="8"/>
      <c r="LF1389" s="8"/>
      <c r="LG1389" s="8"/>
      <c r="LH1389" s="8"/>
      <c r="LI1389" s="8"/>
      <c r="LJ1389" s="8"/>
      <c r="LK1389" s="8"/>
      <c r="LL1389" s="8"/>
      <c r="LM1389" s="8"/>
      <c r="LN1389" s="8"/>
      <c r="LO1389" s="8"/>
      <c r="LP1389" s="8"/>
      <c r="LQ1389" s="8"/>
      <c r="LR1389" s="8"/>
      <c r="LS1389" s="8"/>
      <c r="LT1389" s="8"/>
      <c r="LU1389" s="8"/>
      <c r="LV1389" s="8"/>
      <c r="LW1389" s="8"/>
      <c r="LX1389" s="8"/>
      <c r="LY1389" s="8"/>
      <c r="LZ1389" s="8"/>
      <c r="MA1389" s="8"/>
      <c r="MB1389" s="8"/>
      <c r="MC1389" s="8"/>
      <c r="MD1389" s="8"/>
      <c r="ME1389" s="8"/>
      <c r="MF1389" s="8"/>
      <c r="MG1389" s="8"/>
      <c r="MH1389" s="8"/>
      <c r="MI1389" s="8"/>
      <c r="MJ1389" s="8"/>
      <c r="MK1389" s="8"/>
      <c r="ML1389" s="8"/>
      <c r="MM1389" s="8"/>
      <c r="MN1389" s="8"/>
      <c r="MO1389" s="8"/>
      <c r="MP1389" s="8"/>
      <c r="MQ1389" s="8"/>
      <c r="MR1389" s="8"/>
      <c r="MS1389" s="8"/>
      <c r="MT1389" s="8"/>
      <c r="MU1389" s="8"/>
      <c r="MV1389" s="8"/>
      <c r="MW1389" s="8"/>
      <c r="MX1389" s="8"/>
      <c r="MY1389" s="8"/>
      <c r="MZ1389" s="8"/>
      <c r="NA1389" s="8"/>
      <c r="NB1389" s="8"/>
      <c r="NC1389" s="8"/>
      <c r="ND1389" s="8"/>
      <c r="NE1389" s="8"/>
      <c r="NF1389" s="8"/>
      <c r="NG1389" s="8"/>
      <c r="NH1389" s="8"/>
      <c r="NI1389" s="8"/>
      <c r="NJ1389" s="8"/>
      <c r="NK1389" s="8"/>
      <c r="NL1389" s="8"/>
      <c r="NM1389" s="8"/>
      <c r="NN1389" s="8"/>
      <c r="NO1389" s="8"/>
      <c r="NP1389" s="8"/>
      <c r="NQ1389" s="8"/>
      <c r="NR1389" s="8"/>
      <c r="NS1389" s="8"/>
      <c r="NT1389" s="8"/>
      <c r="NU1389" s="8"/>
      <c r="NV1389" s="8"/>
      <c r="NW1389" s="8"/>
      <c r="NX1389" s="8"/>
      <c r="NY1389" s="8"/>
      <c r="NZ1389" s="8"/>
      <c r="OA1389" s="8"/>
      <c r="OB1389" s="8"/>
      <c r="OC1389" s="8"/>
      <c r="OD1389" s="8"/>
      <c r="OE1389" s="8"/>
      <c r="OF1389" s="8"/>
      <c r="OG1389" s="8"/>
      <c r="OH1389" s="8"/>
      <c r="OI1389" s="8"/>
      <c r="OJ1389" s="8"/>
      <c r="OK1389" s="8"/>
      <c r="OL1389" s="8"/>
      <c r="OM1389" s="8"/>
      <c r="ON1389" s="8"/>
      <c r="OO1389" s="8"/>
      <c r="OP1389" s="8"/>
      <c r="OQ1389" s="8"/>
      <c r="OR1389" s="8"/>
      <c r="OS1389" s="8"/>
      <c r="OT1389" s="8"/>
      <c r="OU1389" s="8"/>
      <c r="OV1389" s="8"/>
      <c r="OW1389" s="8"/>
      <c r="OX1389" s="8"/>
      <c r="OY1389" s="8"/>
      <c r="OZ1389" s="8"/>
      <c r="PA1389" s="8"/>
      <c r="PB1389" s="8"/>
      <c r="PC1389" s="8"/>
      <c r="PD1389" s="8"/>
      <c r="PE1389" s="8"/>
      <c r="PF1389" s="8"/>
      <c r="PG1389" s="8"/>
      <c r="PH1389" s="8"/>
      <c r="PI1389" s="8"/>
      <c r="PJ1389" s="8"/>
      <c r="PK1389" s="8"/>
      <c r="PL1389" s="8"/>
      <c r="PM1389" s="8"/>
      <c r="PN1389" s="8"/>
      <c r="PO1389" s="8"/>
      <c r="PP1389" s="8"/>
      <c r="PQ1389" s="8"/>
      <c r="PR1389" s="8"/>
      <c r="PS1389" s="8"/>
      <c r="PT1389" s="8"/>
      <c r="PU1389" s="8"/>
      <c r="PV1389" s="8"/>
      <c r="PW1389" s="8"/>
      <c r="PX1389" s="8"/>
      <c r="PY1389" s="8"/>
      <c r="PZ1389" s="8"/>
      <c r="QA1389" s="8"/>
      <c r="QB1389" s="8"/>
      <c r="QC1389" s="8"/>
      <c r="QD1389" s="8"/>
      <c r="QE1389" s="8"/>
      <c r="QF1389" s="8"/>
      <c r="QG1389" s="8"/>
      <c r="QH1389" s="8"/>
      <c r="QI1389" s="8"/>
      <c r="QJ1389" s="8"/>
      <c r="QK1389" s="8"/>
      <c r="QL1389" s="8"/>
      <c r="QM1389" s="8"/>
      <c r="QN1389" s="8"/>
      <c r="QO1389" s="8"/>
      <c r="QP1389" s="8"/>
      <c r="QQ1389" s="8"/>
      <c r="QR1389" s="8"/>
      <c r="QS1389" s="8"/>
      <c r="QT1389" s="8"/>
      <c r="QU1389" s="8"/>
      <c r="QV1389" s="8"/>
      <c r="QW1389" s="8"/>
      <c r="QX1389" s="8"/>
      <c r="QY1389" s="8"/>
      <c r="QZ1389" s="8"/>
      <c r="RA1389" s="8"/>
      <c r="RB1389" s="8"/>
      <c r="RC1389" s="8"/>
      <c r="RD1389" s="8"/>
      <c r="RE1389" s="8"/>
      <c r="RF1389" s="8"/>
      <c r="RG1389" s="8"/>
      <c r="RH1389" s="8"/>
      <c r="RI1389" s="8"/>
      <c r="RJ1389" s="8"/>
      <c r="RK1389" s="8"/>
      <c r="RL1389" s="8"/>
      <c r="RM1389" s="8"/>
      <c r="RN1389" s="8"/>
      <c r="RO1389" s="8"/>
      <c r="RP1389" s="8"/>
      <c r="RQ1389" s="8"/>
      <c r="RR1389" s="8"/>
      <c r="RS1389" s="8"/>
      <c r="RT1389" s="8"/>
      <c r="RU1389" s="8"/>
      <c r="RV1389" s="8"/>
      <c r="RW1389" s="8"/>
      <c r="RX1389" s="8"/>
      <c r="RY1389" s="8"/>
      <c r="RZ1389" s="8"/>
      <c r="SA1389" s="8"/>
      <c r="SB1389" s="8"/>
      <c r="SC1389" s="8"/>
      <c r="SD1389" s="8"/>
      <c r="SE1389" s="8"/>
      <c r="SF1389" s="8"/>
      <c r="SG1389" s="8"/>
      <c r="SH1389" s="8"/>
      <c r="SI1389" s="8"/>
      <c r="SJ1389" s="8"/>
      <c r="SK1389" s="8"/>
      <c r="SL1389" s="8"/>
      <c r="SM1389" s="8"/>
      <c r="SN1389" s="8"/>
      <c r="SO1389" s="8"/>
      <c r="SP1389" s="8"/>
      <c r="SQ1389" s="8"/>
      <c r="SR1389" s="8"/>
      <c r="SS1389" s="8"/>
      <c r="ST1389" s="8"/>
      <c r="SU1389" s="8"/>
      <c r="SV1389" s="8"/>
      <c r="SW1389" s="8"/>
      <c r="SX1389" s="8"/>
      <c r="SY1389" s="8"/>
      <c r="SZ1389" s="8"/>
      <c r="TA1389" s="8"/>
      <c r="TB1389" s="8"/>
      <c r="TC1389" s="8"/>
      <c r="TD1389" s="8"/>
      <c r="TE1389" s="8"/>
      <c r="TF1389" s="8"/>
      <c r="TG1389" s="8"/>
      <c r="TH1389" s="8"/>
      <c r="TI1389" s="8"/>
      <c r="TJ1389" s="8"/>
      <c r="TK1389" s="8"/>
      <c r="TL1389" s="8"/>
      <c r="TM1389" s="8"/>
      <c r="TN1389" s="8"/>
      <c r="TO1389" s="8"/>
      <c r="TP1389" s="8"/>
      <c r="TQ1389" s="8"/>
      <c r="TR1389" s="8"/>
      <c r="TS1389" s="8"/>
      <c r="TT1389" s="8"/>
      <c r="TU1389" s="8"/>
      <c r="TV1389" s="8"/>
      <c r="TW1389" s="8"/>
      <c r="TX1389" s="8"/>
      <c r="TY1389" s="8"/>
      <c r="TZ1389" s="8"/>
      <c r="UA1389" s="8"/>
      <c r="UB1389" s="8"/>
      <c r="UC1389" s="8"/>
      <c r="UD1389" s="8"/>
      <c r="UE1389" s="8"/>
      <c r="UF1389" s="8"/>
      <c r="UG1389" s="8"/>
      <c r="UH1389" s="8"/>
      <c r="UI1389" s="8"/>
      <c r="UJ1389" s="8"/>
      <c r="UK1389" s="8"/>
      <c r="UL1389" s="8"/>
      <c r="UM1389" s="8"/>
      <c r="UN1389" s="8"/>
      <c r="UO1389" s="8"/>
      <c r="UP1389" s="8"/>
      <c r="UQ1389" s="8"/>
      <c r="UR1389" s="8"/>
      <c r="US1389" s="8"/>
      <c r="UT1389" s="8"/>
      <c r="UU1389" s="8"/>
      <c r="UV1389" s="8"/>
      <c r="UW1389" s="8"/>
      <c r="UX1389" s="8"/>
      <c r="UY1389" s="8"/>
      <c r="UZ1389" s="8"/>
      <c r="VA1389" s="8"/>
      <c r="VB1389" s="8"/>
      <c r="VC1389" s="8"/>
      <c r="VD1389" s="8"/>
      <c r="VE1389" s="8"/>
      <c r="VF1389" s="8"/>
    </row>
    <row r="1390" spans="1:578" s="77" customFormat="1" ht="15">
      <c r="A1390" s="52"/>
      <c r="B1390" s="54"/>
      <c r="C1390" s="54"/>
      <c r="D1390" s="54"/>
      <c r="E1390" s="54"/>
      <c r="F1390" s="54"/>
      <c r="G1390" s="55"/>
      <c r="H1390" s="54"/>
      <c r="I1390" s="56"/>
      <c r="J1390" s="76"/>
      <c r="K1390" s="76"/>
      <c r="L1390" s="54"/>
      <c r="M1390" s="54"/>
      <c r="N1390" s="54"/>
      <c r="O1390" s="4"/>
      <c r="P1390" s="60"/>
      <c r="Q1390" s="54"/>
      <c r="R1390" s="54"/>
      <c r="S1390" s="57"/>
      <c r="T1390" s="57"/>
      <c r="U1390" s="57"/>
      <c r="V1390" s="57"/>
      <c r="W1390" s="57"/>
      <c r="X1390" s="57"/>
      <c r="Y1390" s="57"/>
      <c r="Z1390" s="57"/>
      <c r="AA1390" s="57"/>
      <c r="AB1390" s="62"/>
      <c r="AC1390" s="57"/>
      <c r="AD1390" s="57"/>
      <c r="AE1390" s="57"/>
      <c r="AF1390" s="57"/>
      <c r="AG1390" s="57"/>
      <c r="AH1390" s="57"/>
      <c r="AI1390" s="6"/>
      <c r="AJ1390" s="6"/>
      <c r="AK1390" s="6"/>
      <c r="AL1390" s="6"/>
      <c r="AM1390" s="6"/>
      <c r="AN1390" s="6"/>
      <c r="AO1390" s="6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  <c r="IW1390" s="8"/>
      <c r="IX1390" s="8"/>
      <c r="IY1390" s="8"/>
      <c r="IZ1390" s="8"/>
      <c r="JA1390" s="8"/>
      <c r="JB1390" s="8"/>
      <c r="JC1390" s="8"/>
      <c r="JD1390" s="8"/>
      <c r="JE1390" s="8"/>
      <c r="JF1390" s="8"/>
      <c r="JG1390" s="8"/>
      <c r="JH1390" s="8"/>
      <c r="JI1390" s="8"/>
      <c r="JJ1390" s="8"/>
      <c r="JK1390" s="8"/>
      <c r="JL1390" s="8"/>
      <c r="JM1390" s="8"/>
      <c r="JN1390" s="8"/>
      <c r="JO1390" s="8"/>
      <c r="JP1390" s="8"/>
      <c r="JQ1390" s="8"/>
      <c r="JR1390" s="8"/>
      <c r="JS1390" s="8"/>
      <c r="JT1390" s="8"/>
      <c r="JU1390" s="8"/>
      <c r="JV1390" s="8"/>
      <c r="JW1390" s="8"/>
      <c r="JX1390" s="8"/>
      <c r="JY1390" s="8"/>
      <c r="JZ1390" s="8"/>
      <c r="KA1390" s="8"/>
      <c r="KB1390" s="8"/>
      <c r="KC1390" s="8"/>
      <c r="KD1390" s="8"/>
      <c r="KE1390" s="8"/>
      <c r="KF1390" s="8"/>
      <c r="KG1390" s="8"/>
      <c r="KH1390" s="8"/>
      <c r="KI1390" s="8"/>
      <c r="KJ1390" s="8"/>
      <c r="KK1390" s="8"/>
      <c r="KL1390" s="8"/>
      <c r="KM1390" s="8"/>
      <c r="KN1390" s="8"/>
      <c r="KO1390" s="8"/>
      <c r="KP1390" s="8"/>
      <c r="KQ1390" s="8"/>
      <c r="KR1390" s="8"/>
      <c r="KS1390" s="8"/>
      <c r="KT1390" s="8"/>
      <c r="KU1390" s="8"/>
      <c r="KV1390" s="8"/>
      <c r="KW1390" s="8"/>
      <c r="KX1390" s="8"/>
      <c r="KY1390" s="8"/>
      <c r="KZ1390" s="8"/>
      <c r="LA1390" s="8"/>
      <c r="LB1390" s="8"/>
      <c r="LC1390" s="8"/>
      <c r="LD1390" s="8"/>
      <c r="LE1390" s="8"/>
      <c r="LF1390" s="8"/>
      <c r="LG1390" s="8"/>
      <c r="LH1390" s="8"/>
      <c r="LI1390" s="8"/>
      <c r="LJ1390" s="8"/>
      <c r="LK1390" s="8"/>
      <c r="LL1390" s="8"/>
      <c r="LM1390" s="8"/>
      <c r="LN1390" s="8"/>
      <c r="LO1390" s="8"/>
      <c r="LP1390" s="8"/>
      <c r="LQ1390" s="8"/>
      <c r="LR1390" s="8"/>
      <c r="LS1390" s="8"/>
      <c r="LT1390" s="8"/>
      <c r="LU1390" s="8"/>
      <c r="LV1390" s="8"/>
      <c r="LW1390" s="8"/>
      <c r="LX1390" s="8"/>
      <c r="LY1390" s="8"/>
      <c r="LZ1390" s="8"/>
      <c r="MA1390" s="8"/>
      <c r="MB1390" s="8"/>
      <c r="MC1390" s="8"/>
      <c r="MD1390" s="8"/>
      <c r="ME1390" s="8"/>
      <c r="MF1390" s="8"/>
      <c r="MG1390" s="8"/>
      <c r="MH1390" s="8"/>
      <c r="MI1390" s="8"/>
      <c r="MJ1390" s="8"/>
      <c r="MK1390" s="8"/>
      <c r="ML1390" s="8"/>
      <c r="MM1390" s="8"/>
      <c r="MN1390" s="8"/>
      <c r="MO1390" s="8"/>
      <c r="MP1390" s="8"/>
      <c r="MQ1390" s="8"/>
      <c r="MR1390" s="8"/>
      <c r="MS1390" s="8"/>
      <c r="MT1390" s="8"/>
      <c r="MU1390" s="8"/>
      <c r="MV1390" s="8"/>
      <c r="MW1390" s="8"/>
      <c r="MX1390" s="8"/>
      <c r="MY1390" s="8"/>
      <c r="MZ1390" s="8"/>
      <c r="NA1390" s="8"/>
      <c r="NB1390" s="8"/>
      <c r="NC1390" s="8"/>
      <c r="ND1390" s="8"/>
      <c r="NE1390" s="8"/>
      <c r="NF1390" s="8"/>
      <c r="NG1390" s="8"/>
      <c r="NH1390" s="8"/>
      <c r="NI1390" s="8"/>
      <c r="NJ1390" s="8"/>
      <c r="NK1390" s="8"/>
      <c r="NL1390" s="8"/>
      <c r="NM1390" s="8"/>
      <c r="NN1390" s="8"/>
      <c r="NO1390" s="8"/>
      <c r="NP1390" s="8"/>
      <c r="NQ1390" s="8"/>
      <c r="NR1390" s="8"/>
      <c r="NS1390" s="8"/>
      <c r="NT1390" s="8"/>
      <c r="NU1390" s="8"/>
      <c r="NV1390" s="8"/>
      <c r="NW1390" s="8"/>
      <c r="NX1390" s="8"/>
      <c r="NY1390" s="8"/>
      <c r="NZ1390" s="8"/>
      <c r="OA1390" s="8"/>
      <c r="OB1390" s="8"/>
      <c r="OC1390" s="8"/>
      <c r="OD1390" s="8"/>
      <c r="OE1390" s="8"/>
      <c r="OF1390" s="8"/>
      <c r="OG1390" s="8"/>
      <c r="OH1390" s="8"/>
      <c r="OI1390" s="8"/>
      <c r="OJ1390" s="8"/>
      <c r="OK1390" s="8"/>
      <c r="OL1390" s="8"/>
      <c r="OM1390" s="8"/>
      <c r="ON1390" s="8"/>
      <c r="OO1390" s="8"/>
      <c r="OP1390" s="8"/>
      <c r="OQ1390" s="8"/>
      <c r="OR1390" s="8"/>
      <c r="OS1390" s="8"/>
      <c r="OT1390" s="8"/>
      <c r="OU1390" s="8"/>
      <c r="OV1390" s="8"/>
      <c r="OW1390" s="8"/>
      <c r="OX1390" s="8"/>
      <c r="OY1390" s="8"/>
      <c r="OZ1390" s="8"/>
      <c r="PA1390" s="8"/>
      <c r="PB1390" s="8"/>
      <c r="PC1390" s="8"/>
      <c r="PD1390" s="8"/>
      <c r="PE1390" s="8"/>
      <c r="PF1390" s="8"/>
      <c r="PG1390" s="8"/>
      <c r="PH1390" s="8"/>
      <c r="PI1390" s="8"/>
      <c r="PJ1390" s="8"/>
      <c r="PK1390" s="8"/>
      <c r="PL1390" s="8"/>
      <c r="PM1390" s="8"/>
      <c r="PN1390" s="8"/>
      <c r="PO1390" s="8"/>
      <c r="PP1390" s="8"/>
      <c r="PQ1390" s="8"/>
      <c r="PR1390" s="8"/>
      <c r="PS1390" s="8"/>
      <c r="PT1390" s="8"/>
      <c r="PU1390" s="8"/>
      <c r="PV1390" s="8"/>
      <c r="PW1390" s="8"/>
      <c r="PX1390" s="8"/>
      <c r="PY1390" s="8"/>
      <c r="PZ1390" s="8"/>
      <c r="QA1390" s="8"/>
      <c r="QB1390" s="8"/>
      <c r="QC1390" s="8"/>
      <c r="QD1390" s="8"/>
      <c r="QE1390" s="8"/>
      <c r="QF1390" s="8"/>
      <c r="QG1390" s="8"/>
      <c r="QH1390" s="8"/>
      <c r="QI1390" s="8"/>
      <c r="QJ1390" s="8"/>
      <c r="QK1390" s="8"/>
      <c r="QL1390" s="8"/>
      <c r="QM1390" s="8"/>
      <c r="QN1390" s="8"/>
      <c r="QO1390" s="8"/>
      <c r="QP1390" s="8"/>
      <c r="QQ1390" s="8"/>
      <c r="QR1390" s="8"/>
      <c r="QS1390" s="8"/>
      <c r="QT1390" s="8"/>
      <c r="QU1390" s="8"/>
      <c r="QV1390" s="8"/>
      <c r="QW1390" s="8"/>
      <c r="QX1390" s="8"/>
      <c r="QY1390" s="8"/>
      <c r="QZ1390" s="8"/>
      <c r="RA1390" s="8"/>
      <c r="RB1390" s="8"/>
      <c r="RC1390" s="8"/>
      <c r="RD1390" s="8"/>
      <c r="RE1390" s="8"/>
      <c r="RF1390" s="8"/>
      <c r="RG1390" s="8"/>
      <c r="RH1390" s="8"/>
      <c r="RI1390" s="8"/>
      <c r="RJ1390" s="8"/>
      <c r="RK1390" s="8"/>
      <c r="RL1390" s="8"/>
      <c r="RM1390" s="8"/>
      <c r="RN1390" s="8"/>
      <c r="RO1390" s="8"/>
      <c r="RP1390" s="8"/>
      <c r="RQ1390" s="8"/>
      <c r="RR1390" s="8"/>
      <c r="RS1390" s="8"/>
      <c r="RT1390" s="8"/>
      <c r="RU1390" s="8"/>
      <c r="RV1390" s="8"/>
      <c r="RW1390" s="8"/>
      <c r="RX1390" s="8"/>
      <c r="RY1390" s="8"/>
      <c r="RZ1390" s="8"/>
      <c r="SA1390" s="8"/>
      <c r="SB1390" s="8"/>
      <c r="SC1390" s="8"/>
      <c r="SD1390" s="8"/>
      <c r="SE1390" s="8"/>
      <c r="SF1390" s="8"/>
      <c r="SG1390" s="8"/>
      <c r="SH1390" s="8"/>
      <c r="SI1390" s="8"/>
      <c r="SJ1390" s="8"/>
      <c r="SK1390" s="8"/>
      <c r="SL1390" s="8"/>
      <c r="SM1390" s="8"/>
      <c r="SN1390" s="8"/>
      <c r="SO1390" s="8"/>
      <c r="SP1390" s="8"/>
      <c r="SQ1390" s="8"/>
      <c r="SR1390" s="8"/>
      <c r="SS1390" s="8"/>
      <c r="ST1390" s="8"/>
      <c r="SU1390" s="8"/>
      <c r="SV1390" s="8"/>
      <c r="SW1390" s="8"/>
      <c r="SX1390" s="8"/>
      <c r="SY1390" s="8"/>
      <c r="SZ1390" s="8"/>
      <c r="TA1390" s="8"/>
      <c r="TB1390" s="8"/>
      <c r="TC1390" s="8"/>
      <c r="TD1390" s="8"/>
      <c r="TE1390" s="8"/>
      <c r="TF1390" s="8"/>
      <c r="TG1390" s="8"/>
      <c r="TH1390" s="8"/>
      <c r="TI1390" s="8"/>
      <c r="TJ1390" s="8"/>
      <c r="TK1390" s="8"/>
      <c r="TL1390" s="8"/>
      <c r="TM1390" s="8"/>
      <c r="TN1390" s="8"/>
      <c r="TO1390" s="8"/>
      <c r="TP1390" s="8"/>
      <c r="TQ1390" s="8"/>
      <c r="TR1390" s="8"/>
      <c r="TS1390" s="8"/>
      <c r="TT1390" s="8"/>
      <c r="TU1390" s="8"/>
      <c r="TV1390" s="8"/>
      <c r="TW1390" s="8"/>
      <c r="TX1390" s="8"/>
      <c r="TY1390" s="8"/>
      <c r="TZ1390" s="8"/>
      <c r="UA1390" s="8"/>
      <c r="UB1390" s="8"/>
      <c r="UC1390" s="8"/>
      <c r="UD1390" s="8"/>
      <c r="UE1390" s="8"/>
      <c r="UF1390" s="8"/>
      <c r="UG1390" s="8"/>
      <c r="UH1390" s="8"/>
      <c r="UI1390" s="8"/>
      <c r="UJ1390" s="8"/>
      <c r="UK1390" s="8"/>
      <c r="UL1390" s="8"/>
      <c r="UM1390" s="8"/>
      <c r="UN1390" s="8"/>
      <c r="UO1390" s="8"/>
      <c r="UP1390" s="8"/>
      <c r="UQ1390" s="8"/>
      <c r="UR1390" s="8"/>
      <c r="US1390" s="8"/>
      <c r="UT1390" s="8"/>
      <c r="UU1390" s="8"/>
      <c r="UV1390" s="8"/>
      <c r="UW1390" s="8"/>
      <c r="UX1390" s="8"/>
      <c r="UY1390" s="8"/>
      <c r="UZ1390" s="8"/>
      <c r="VA1390" s="8"/>
      <c r="VB1390" s="8"/>
      <c r="VC1390" s="8"/>
      <c r="VD1390" s="8"/>
      <c r="VE1390" s="8"/>
      <c r="VF1390" s="8"/>
    </row>
    <row r="1391" spans="1:578" s="77" customFormat="1" ht="15">
      <c r="A1391" s="52"/>
      <c r="B1391" s="54"/>
      <c r="C1391" s="54"/>
      <c r="D1391" s="54"/>
      <c r="E1391" s="54"/>
      <c r="F1391" s="54"/>
      <c r="G1391" s="55"/>
      <c r="H1391" s="54"/>
      <c r="I1391" s="56"/>
      <c r="J1391" s="76"/>
      <c r="K1391" s="76"/>
      <c r="L1391" s="54"/>
      <c r="M1391" s="54"/>
      <c r="N1391" s="54"/>
      <c r="O1391" s="4"/>
      <c r="P1391" s="60"/>
      <c r="Q1391" s="54"/>
      <c r="R1391" s="54"/>
      <c r="S1391" s="57"/>
      <c r="T1391" s="57"/>
      <c r="U1391" s="57"/>
      <c r="V1391" s="57"/>
      <c r="W1391" s="57"/>
      <c r="X1391" s="57"/>
      <c r="Y1391" s="57"/>
      <c r="Z1391" s="57"/>
      <c r="AA1391" s="57"/>
      <c r="AB1391" s="62"/>
      <c r="AC1391" s="57"/>
      <c r="AD1391" s="57"/>
      <c r="AE1391" s="57"/>
      <c r="AF1391" s="57"/>
      <c r="AG1391" s="57"/>
      <c r="AH1391" s="57"/>
      <c r="AI1391" s="6"/>
      <c r="AJ1391" s="6"/>
      <c r="AK1391" s="6"/>
      <c r="AL1391" s="6"/>
      <c r="AM1391" s="6"/>
      <c r="AN1391" s="6"/>
      <c r="AO1391" s="6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  <c r="IW1391" s="8"/>
      <c r="IX1391" s="8"/>
      <c r="IY1391" s="8"/>
      <c r="IZ1391" s="8"/>
      <c r="JA1391" s="8"/>
      <c r="JB1391" s="8"/>
      <c r="JC1391" s="8"/>
      <c r="JD1391" s="8"/>
      <c r="JE1391" s="8"/>
      <c r="JF1391" s="8"/>
      <c r="JG1391" s="8"/>
      <c r="JH1391" s="8"/>
      <c r="JI1391" s="8"/>
      <c r="JJ1391" s="8"/>
      <c r="JK1391" s="8"/>
      <c r="JL1391" s="8"/>
      <c r="JM1391" s="8"/>
      <c r="JN1391" s="8"/>
      <c r="JO1391" s="8"/>
      <c r="JP1391" s="8"/>
      <c r="JQ1391" s="8"/>
      <c r="JR1391" s="8"/>
      <c r="JS1391" s="8"/>
      <c r="JT1391" s="8"/>
      <c r="JU1391" s="8"/>
      <c r="JV1391" s="8"/>
      <c r="JW1391" s="8"/>
      <c r="JX1391" s="8"/>
      <c r="JY1391" s="8"/>
      <c r="JZ1391" s="8"/>
      <c r="KA1391" s="8"/>
      <c r="KB1391" s="8"/>
      <c r="KC1391" s="8"/>
      <c r="KD1391" s="8"/>
      <c r="KE1391" s="8"/>
      <c r="KF1391" s="8"/>
      <c r="KG1391" s="8"/>
      <c r="KH1391" s="8"/>
      <c r="KI1391" s="8"/>
      <c r="KJ1391" s="8"/>
      <c r="KK1391" s="8"/>
      <c r="KL1391" s="8"/>
      <c r="KM1391" s="8"/>
      <c r="KN1391" s="8"/>
      <c r="KO1391" s="8"/>
      <c r="KP1391" s="8"/>
      <c r="KQ1391" s="8"/>
      <c r="KR1391" s="8"/>
      <c r="KS1391" s="8"/>
      <c r="KT1391" s="8"/>
      <c r="KU1391" s="8"/>
      <c r="KV1391" s="8"/>
      <c r="KW1391" s="8"/>
      <c r="KX1391" s="8"/>
      <c r="KY1391" s="8"/>
      <c r="KZ1391" s="8"/>
      <c r="LA1391" s="8"/>
      <c r="LB1391" s="8"/>
      <c r="LC1391" s="8"/>
      <c r="LD1391" s="8"/>
      <c r="LE1391" s="8"/>
      <c r="LF1391" s="8"/>
      <c r="LG1391" s="8"/>
      <c r="LH1391" s="8"/>
      <c r="LI1391" s="8"/>
      <c r="LJ1391" s="8"/>
      <c r="LK1391" s="8"/>
      <c r="LL1391" s="8"/>
      <c r="LM1391" s="8"/>
      <c r="LN1391" s="8"/>
      <c r="LO1391" s="8"/>
      <c r="LP1391" s="8"/>
      <c r="LQ1391" s="8"/>
      <c r="LR1391" s="8"/>
      <c r="LS1391" s="8"/>
      <c r="LT1391" s="8"/>
      <c r="LU1391" s="8"/>
      <c r="LV1391" s="8"/>
      <c r="LW1391" s="8"/>
      <c r="LX1391" s="8"/>
      <c r="LY1391" s="8"/>
      <c r="LZ1391" s="8"/>
      <c r="MA1391" s="8"/>
      <c r="MB1391" s="8"/>
      <c r="MC1391" s="8"/>
      <c r="MD1391" s="8"/>
      <c r="ME1391" s="8"/>
      <c r="MF1391" s="8"/>
      <c r="MG1391" s="8"/>
      <c r="MH1391" s="8"/>
      <c r="MI1391" s="8"/>
      <c r="MJ1391" s="8"/>
      <c r="MK1391" s="8"/>
      <c r="ML1391" s="8"/>
      <c r="MM1391" s="8"/>
      <c r="MN1391" s="8"/>
      <c r="MO1391" s="8"/>
      <c r="MP1391" s="8"/>
      <c r="MQ1391" s="8"/>
      <c r="MR1391" s="8"/>
      <c r="MS1391" s="8"/>
      <c r="MT1391" s="8"/>
      <c r="MU1391" s="8"/>
      <c r="MV1391" s="8"/>
      <c r="MW1391" s="8"/>
      <c r="MX1391" s="8"/>
      <c r="MY1391" s="8"/>
      <c r="MZ1391" s="8"/>
      <c r="NA1391" s="8"/>
      <c r="NB1391" s="8"/>
      <c r="NC1391" s="8"/>
      <c r="ND1391" s="8"/>
      <c r="NE1391" s="8"/>
      <c r="NF1391" s="8"/>
      <c r="NG1391" s="8"/>
      <c r="NH1391" s="8"/>
      <c r="NI1391" s="8"/>
      <c r="NJ1391" s="8"/>
      <c r="NK1391" s="8"/>
      <c r="NL1391" s="8"/>
      <c r="NM1391" s="8"/>
      <c r="NN1391" s="8"/>
      <c r="NO1391" s="8"/>
      <c r="NP1391" s="8"/>
      <c r="NQ1391" s="8"/>
      <c r="NR1391" s="8"/>
      <c r="NS1391" s="8"/>
      <c r="NT1391" s="8"/>
      <c r="NU1391" s="8"/>
      <c r="NV1391" s="8"/>
      <c r="NW1391" s="8"/>
      <c r="NX1391" s="8"/>
      <c r="NY1391" s="8"/>
      <c r="NZ1391" s="8"/>
      <c r="OA1391" s="8"/>
      <c r="OB1391" s="8"/>
      <c r="OC1391" s="8"/>
      <c r="OD1391" s="8"/>
      <c r="OE1391" s="8"/>
      <c r="OF1391" s="8"/>
      <c r="OG1391" s="8"/>
      <c r="OH1391" s="8"/>
      <c r="OI1391" s="8"/>
      <c r="OJ1391" s="8"/>
      <c r="OK1391" s="8"/>
      <c r="OL1391" s="8"/>
      <c r="OM1391" s="8"/>
      <c r="ON1391" s="8"/>
      <c r="OO1391" s="8"/>
      <c r="OP1391" s="8"/>
      <c r="OQ1391" s="8"/>
      <c r="OR1391" s="8"/>
      <c r="OS1391" s="8"/>
      <c r="OT1391" s="8"/>
      <c r="OU1391" s="8"/>
      <c r="OV1391" s="8"/>
      <c r="OW1391" s="8"/>
      <c r="OX1391" s="8"/>
      <c r="OY1391" s="8"/>
      <c r="OZ1391" s="8"/>
      <c r="PA1391" s="8"/>
      <c r="PB1391" s="8"/>
      <c r="PC1391" s="8"/>
      <c r="PD1391" s="8"/>
      <c r="PE1391" s="8"/>
      <c r="PF1391" s="8"/>
      <c r="PG1391" s="8"/>
      <c r="PH1391" s="8"/>
      <c r="PI1391" s="8"/>
      <c r="PJ1391" s="8"/>
      <c r="PK1391" s="8"/>
      <c r="PL1391" s="8"/>
      <c r="PM1391" s="8"/>
      <c r="PN1391" s="8"/>
      <c r="PO1391" s="8"/>
      <c r="PP1391" s="8"/>
      <c r="PQ1391" s="8"/>
      <c r="PR1391" s="8"/>
      <c r="PS1391" s="8"/>
      <c r="PT1391" s="8"/>
      <c r="PU1391" s="8"/>
      <c r="PV1391" s="8"/>
      <c r="PW1391" s="8"/>
      <c r="PX1391" s="8"/>
      <c r="PY1391" s="8"/>
      <c r="PZ1391" s="8"/>
      <c r="QA1391" s="8"/>
      <c r="QB1391" s="8"/>
      <c r="QC1391" s="8"/>
      <c r="QD1391" s="8"/>
      <c r="QE1391" s="8"/>
      <c r="QF1391" s="8"/>
      <c r="QG1391" s="8"/>
      <c r="QH1391" s="8"/>
      <c r="QI1391" s="8"/>
      <c r="QJ1391" s="8"/>
      <c r="QK1391" s="8"/>
      <c r="QL1391" s="8"/>
      <c r="QM1391" s="8"/>
      <c r="QN1391" s="8"/>
      <c r="QO1391" s="8"/>
      <c r="QP1391" s="8"/>
      <c r="QQ1391" s="8"/>
      <c r="QR1391" s="8"/>
      <c r="QS1391" s="8"/>
      <c r="QT1391" s="8"/>
      <c r="QU1391" s="8"/>
      <c r="QV1391" s="8"/>
      <c r="QW1391" s="8"/>
      <c r="QX1391" s="8"/>
      <c r="QY1391" s="8"/>
      <c r="QZ1391" s="8"/>
      <c r="RA1391" s="8"/>
      <c r="RB1391" s="8"/>
      <c r="RC1391" s="8"/>
      <c r="RD1391" s="8"/>
      <c r="RE1391" s="8"/>
      <c r="RF1391" s="8"/>
      <c r="RG1391" s="8"/>
      <c r="RH1391" s="8"/>
      <c r="RI1391" s="8"/>
      <c r="RJ1391" s="8"/>
      <c r="RK1391" s="8"/>
      <c r="RL1391" s="8"/>
      <c r="RM1391" s="8"/>
      <c r="RN1391" s="8"/>
      <c r="RO1391" s="8"/>
      <c r="RP1391" s="8"/>
      <c r="RQ1391" s="8"/>
      <c r="RR1391" s="8"/>
      <c r="RS1391" s="8"/>
      <c r="RT1391" s="8"/>
      <c r="RU1391" s="8"/>
      <c r="RV1391" s="8"/>
      <c r="RW1391" s="8"/>
      <c r="RX1391" s="8"/>
      <c r="RY1391" s="8"/>
      <c r="RZ1391" s="8"/>
      <c r="SA1391" s="8"/>
      <c r="SB1391" s="8"/>
      <c r="SC1391" s="8"/>
      <c r="SD1391" s="8"/>
      <c r="SE1391" s="8"/>
      <c r="SF1391" s="8"/>
      <c r="SG1391" s="8"/>
      <c r="SH1391" s="8"/>
      <c r="SI1391" s="8"/>
      <c r="SJ1391" s="8"/>
      <c r="SK1391" s="8"/>
      <c r="SL1391" s="8"/>
      <c r="SM1391" s="8"/>
      <c r="SN1391" s="8"/>
      <c r="SO1391" s="8"/>
      <c r="SP1391" s="8"/>
      <c r="SQ1391" s="8"/>
      <c r="SR1391" s="8"/>
      <c r="SS1391" s="8"/>
      <c r="ST1391" s="8"/>
      <c r="SU1391" s="8"/>
      <c r="SV1391" s="8"/>
      <c r="SW1391" s="8"/>
      <c r="SX1391" s="8"/>
      <c r="SY1391" s="8"/>
      <c r="SZ1391" s="8"/>
      <c r="TA1391" s="8"/>
      <c r="TB1391" s="8"/>
      <c r="TC1391" s="8"/>
      <c r="TD1391" s="8"/>
      <c r="TE1391" s="8"/>
      <c r="TF1391" s="8"/>
      <c r="TG1391" s="8"/>
      <c r="TH1391" s="8"/>
      <c r="TI1391" s="8"/>
      <c r="TJ1391" s="8"/>
      <c r="TK1391" s="8"/>
      <c r="TL1391" s="8"/>
      <c r="TM1391" s="8"/>
      <c r="TN1391" s="8"/>
      <c r="TO1391" s="8"/>
      <c r="TP1391" s="8"/>
      <c r="TQ1391" s="8"/>
      <c r="TR1391" s="8"/>
      <c r="TS1391" s="8"/>
      <c r="TT1391" s="8"/>
      <c r="TU1391" s="8"/>
      <c r="TV1391" s="8"/>
      <c r="TW1391" s="8"/>
      <c r="TX1391" s="8"/>
      <c r="TY1391" s="8"/>
      <c r="TZ1391" s="8"/>
      <c r="UA1391" s="8"/>
      <c r="UB1391" s="8"/>
      <c r="UC1391" s="8"/>
      <c r="UD1391" s="8"/>
      <c r="UE1391" s="8"/>
      <c r="UF1391" s="8"/>
      <c r="UG1391" s="8"/>
      <c r="UH1391" s="8"/>
      <c r="UI1391" s="8"/>
      <c r="UJ1391" s="8"/>
      <c r="UK1391" s="8"/>
      <c r="UL1391" s="8"/>
      <c r="UM1391" s="8"/>
      <c r="UN1391" s="8"/>
      <c r="UO1391" s="8"/>
      <c r="UP1391" s="8"/>
      <c r="UQ1391" s="8"/>
      <c r="UR1391" s="8"/>
      <c r="US1391" s="8"/>
      <c r="UT1391" s="8"/>
      <c r="UU1391" s="8"/>
      <c r="UV1391" s="8"/>
      <c r="UW1391" s="8"/>
      <c r="UX1391" s="8"/>
      <c r="UY1391" s="8"/>
      <c r="UZ1391" s="8"/>
      <c r="VA1391" s="8"/>
      <c r="VB1391" s="8"/>
      <c r="VC1391" s="8"/>
      <c r="VD1391" s="8"/>
      <c r="VE1391" s="8"/>
      <c r="VF1391" s="8"/>
    </row>
    <row r="1392" spans="1:578" s="77" customFormat="1" ht="15">
      <c r="A1392" s="52"/>
      <c r="B1392" s="54"/>
      <c r="C1392" s="54"/>
      <c r="D1392" s="54"/>
      <c r="E1392" s="54"/>
      <c r="F1392" s="54"/>
      <c r="G1392" s="55"/>
      <c r="H1392" s="54"/>
      <c r="I1392" s="56"/>
      <c r="J1392" s="76"/>
      <c r="K1392" s="76"/>
      <c r="L1392" s="54"/>
      <c r="M1392" s="54"/>
      <c r="N1392" s="54"/>
      <c r="O1392" s="4"/>
      <c r="P1392" s="60"/>
      <c r="Q1392" s="54"/>
      <c r="R1392" s="54"/>
      <c r="S1392" s="57"/>
      <c r="T1392" s="57"/>
      <c r="U1392" s="57"/>
      <c r="V1392" s="57"/>
      <c r="W1392" s="57"/>
      <c r="X1392" s="57"/>
      <c r="Y1392" s="57"/>
      <c r="Z1392" s="57"/>
      <c r="AA1392" s="57"/>
      <c r="AB1392" s="62"/>
      <c r="AC1392" s="57"/>
      <c r="AD1392" s="57"/>
      <c r="AE1392" s="57"/>
      <c r="AF1392" s="57"/>
      <c r="AG1392" s="57"/>
      <c r="AH1392" s="57"/>
      <c r="AI1392" s="6"/>
      <c r="AJ1392" s="6"/>
      <c r="AK1392" s="6"/>
      <c r="AL1392" s="6"/>
      <c r="AM1392" s="6"/>
      <c r="AN1392" s="6"/>
      <c r="AO1392" s="6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  <c r="IW1392" s="8"/>
      <c r="IX1392" s="8"/>
      <c r="IY1392" s="8"/>
      <c r="IZ1392" s="8"/>
      <c r="JA1392" s="8"/>
      <c r="JB1392" s="8"/>
      <c r="JC1392" s="8"/>
      <c r="JD1392" s="8"/>
      <c r="JE1392" s="8"/>
      <c r="JF1392" s="8"/>
      <c r="JG1392" s="8"/>
      <c r="JH1392" s="8"/>
      <c r="JI1392" s="8"/>
      <c r="JJ1392" s="8"/>
      <c r="JK1392" s="8"/>
      <c r="JL1392" s="8"/>
      <c r="JM1392" s="8"/>
      <c r="JN1392" s="8"/>
      <c r="JO1392" s="8"/>
      <c r="JP1392" s="8"/>
      <c r="JQ1392" s="8"/>
      <c r="JR1392" s="8"/>
      <c r="JS1392" s="8"/>
      <c r="JT1392" s="8"/>
      <c r="JU1392" s="8"/>
      <c r="JV1392" s="8"/>
      <c r="JW1392" s="8"/>
      <c r="JX1392" s="8"/>
      <c r="JY1392" s="8"/>
      <c r="JZ1392" s="8"/>
      <c r="KA1392" s="8"/>
      <c r="KB1392" s="8"/>
      <c r="KC1392" s="8"/>
      <c r="KD1392" s="8"/>
      <c r="KE1392" s="8"/>
      <c r="KF1392" s="8"/>
      <c r="KG1392" s="8"/>
      <c r="KH1392" s="8"/>
      <c r="KI1392" s="8"/>
      <c r="KJ1392" s="8"/>
      <c r="KK1392" s="8"/>
      <c r="KL1392" s="8"/>
      <c r="KM1392" s="8"/>
      <c r="KN1392" s="8"/>
      <c r="KO1392" s="8"/>
      <c r="KP1392" s="8"/>
      <c r="KQ1392" s="8"/>
      <c r="KR1392" s="8"/>
      <c r="KS1392" s="8"/>
      <c r="KT1392" s="8"/>
      <c r="KU1392" s="8"/>
      <c r="KV1392" s="8"/>
      <c r="KW1392" s="8"/>
      <c r="KX1392" s="8"/>
      <c r="KY1392" s="8"/>
      <c r="KZ1392" s="8"/>
      <c r="LA1392" s="8"/>
      <c r="LB1392" s="8"/>
      <c r="LC1392" s="8"/>
      <c r="LD1392" s="8"/>
      <c r="LE1392" s="8"/>
      <c r="LF1392" s="8"/>
      <c r="LG1392" s="8"/>
      <c r="LH1392" s="8"/>
      <c r="LI1392" s="8"/>
      <c r="LJ1392" s="8"/>
      <c r="LK1392" s="8"/>
      <c r="LL1392" s="8"/>
      <c r="LM1392" s="8"/>
      <c r="LN1392" s="8"/>
      <c r="LO1392" s="8"/>
      <c r="LP1392" s="8"/>
      <c r="LQ1392" s="8"/>
      <c r="LR1392" s="8"/>
      <c r="LS1392" s="8"/>
      <c r="LT1392" s="8"/>
      <c r="LU1392" s="8"/>
      <c r="LV1392" s="8"/>
      <c r="LW1392" s="8"/>
      <c r="LX1392" s="8"/>
      <c r="LY1392" s="8"/>
      <c r="LZ1392" s="8"/>
      <c r="MA1392" s="8"/>
      <c r="MB1392" s="8"/>
      <c r="MC1392" s="8"/>
      <c r="MD1392" s="8"/>
      <c r="ME1392" s="8"/>
      <c r="MF1392" s="8"/>
      <c r="MG1392" s="8"/>
      <c r="MH1392" s="8"/>
      <c r="MI1392" s="8"/>
      <c r="MJ1392" s="8"/>
      <c r="MK1392" s="8"/>
      <c r="ML1392" s="8"/>
      <c r="MM1392" s="8"/>
      <c r="MN1392" s="8"/>
      <c r="MO1392" s="8"/>
      <c r="MP1392" s="8"/>
      <c r="MQ1392" s="8"/>
      <c r="MR1392" s="8"/>
      <c r="MS1392" s="8"/>
      <c r="MT1392" s="8"/>
      <c r="MU1392" s="8"/>
      <c r="MV1392" s="8"/>
      <c r="MW1392" s="8"/>
      <c r="MX1392" s="8"/>
      <c r="MY1392" s="8"/>
      <c r="MZ1392" s="8"/>
      <c r="NA1392" s="8"/>
      <c r="NB1392" s="8"/>
      <c r="NC1392" s="8"/>
      <c r="ND1392" s="8"/>
      <c r="NE1392" s="8"/>
      <c r="NF1392" s="8"/>
      <c r="NG1392" s="8"/>
      <c r="NH1392" s="8"/>
      <c r="NI1392" s="8"/>
      <c r="NJ1392" s="8"/>
      <c r="NK1392" s="8"/>
      <c r="NL1392" s="8"/>
      <c r="NM1392" s="8"/>
      <c r="NN1392" s="8"/>
      <c r="NO1392" s="8"/>
      <c r="NP1392" s="8"/>
      <c r="NQ1392" s="8"/>
      <c r="NR1392" s="8"/>
      <c r="NS1392" s="8"/>
      <c r="NT1392" s="8"/>
      <c r="NU1392" s="8"/>
      <c r="NV1392" s="8"/>
      <c r="NW1392" s="8"/>
      <c r="NX1392" s="8"/>
      <c r="NY1392" s="8"/>
      <c r="NZ1392" s="8"/>
      <c r="OA1392" s="8"/>
      <c r="OB1392" s="8"/>
      <c r="OC1392" s="8"/>
      <c r="OD1392" s="8"/>
      <c r="OE1392" s="8"/>
      <c r="OF1392" s="8"/>
      <c r="OG1392" s="8"/>
      <c r="OH1392" s="8"/>
      <c r="OI1392" s="8"/>
      <c r="OJ1392" s="8"/>
      <c r="OK1392" s="8"/>
      <c r="OL1392" s="8"/>
      <c r="OM1392" s="8"/>
      <c r="ON1392" s="8"/>
      <c r="OO1392" s="8"/>
      <c r="OP1392" s="8"/>
      <c r="OQ1392" s="8"/>
      <c r="OR1392" s="8"/>
      <c r="OS1392" s="8"/>
      <c r="OT1392" s="8"/>
      <c r="OU1392" s="8"/>
      <c r="OV1392" s="8"/>
      <c r="OW1392" s="8"/>
      <c r="OX1392" s="8"/>
      <c r="OY1392" s="8"/>
      <c r="OZ1392" s="8"/>
      <c r="PA1392" s="8"/>
      <c r="PB1392" s="8"/>
      <c r="PC1392" s="8"/>
      <c r="PD1392" s="8"/>
      <c r="PE1392" s="8"/>
      <c r="PF1392" s="8"/>
      <c r="PG1392" s="8"/>
      <c r="PH1392" s="8"/>
      <c r="PI1392" s="8"/>
      <c r="PJ1392" s="8"/>
      <c r="PK1392" s="8"/>
      <c r="PL1392" s="8"/>
      <c r="PM1392" s="8"/>
      <c r="PN1392" s="8"/>
      <c r="PO1392" s="8"/>
      <c r="PP1392" s="8"/>
      <c r="PQ1392" s="8"/>
      <c r="PR1392" s="8"/>
      <c r="PS1392" s="8"/>
      <c r="PT1392" s="8"/>
      <c r="PU1392" s="8"/>
      <c r="PV1392" s="8"/>
      <c r="PW1392" s="8"/>
      <c r="PX1392" s="8"/>
      <c r="PY1392" s="8"/>
      <c r="PZ1392" s="8"/>
      <c r="QA1392" s="8"/>
      <c r="QB1392" s="8"/>
      <c r="QC1392" s="8"/>
      <c r="QD1392" s="8"/>
      <c r="QE1392" s="8"/>
      <c r="QF1392" s="8"/>
      <c r="QG1392" s="8"/>
      <c r="QH1392" s="8"/>
      <c r="QI1392" s="8"/>
      <c r="QJ1392" s="8"/>
      <c r="QK1392" s="8"/>
      <c r="QL1392" s="8"/>
      <c r="QM1392" s="8"/>
      <c r="QN1392" s="8"/>
      <c r="QO1392" s="8"/>
      <c r="QP1392" s="8"/>
      <c r="QQ1392" s="8"/>
      <c r="QR1392" s="8"/>
      <c r="QS1392" s="8"/>
      <c r="QT1392" s="8"/>
      <c r="QU1392" s="8"/>
      <c r="QV1392" s="8"/>
      <c r="QW1392" s="8"/>
      <c r="QX1392" s="8"/>
      <c r="QY1392" s="8"/>
      <c r="QZ1392" s="8"/>
      <c r="RA1392" s="8"/>
      <c r="RB1392" s="8"/>
      <c r="RC1392" s="8"/>
      <c r="RD1392" s="8"/>
      <c r="RE1392" s="8"/>
      <c r="RF1392" s="8"/>
      <c r="RG1392" s="8"/>
      <c r="RH1392" s="8"/>
      <c r="RI1392" s="8"/>
      <c r="RJ1392" s="8"/>
      <c r="RK1392" s="8"/>
      <c r="RL1392" s="8"/>
      <c r="RM1392" s="8"/>
      <c r="RN1392" s="8"/>
      <c r="RO1392" s="8"/>
      <c r="RP1392" s="8"/>
      <c r="RQ1392" s="8"/>
      <c r="RR1392" s="8"/>
      <c r="RS1392" s="8"/>
      <c r="RT1392" s="8"/>
      <c r="RU1392" s="8"/>
      <c r="RV1392" s="8"/>
      <c r="RW1392" s="8"/>
      <c r="RX1392" s="8"/>
      <c r="RY1392" s="8"/>
      <c r="RZ1392" s="8"/>
      <c r="SA1392" s="8"/>
      <c r="SB1392" s="8"/>
      <c r="SC1392" s="8"/>
      <c r="SD1392" s="8"/>
      <c r="SE1392" s="8"/>
      <c r="SF1392" s="8"/>
      <c r="SG1392" s="8"/>
      <c r="SH1392" s="8"/>
      <c r="SI1392" s="8"/>
      <c r="SJ1392" s="8"/>
      <c r="SK1392" s="8"/>
      <c r="SL1392" s="8"/>
      <c r="SM1392" s="8"/>
      <c r="SN1392" s="8"/>
      <c r="SO1392" s="8"/>
      <c r="SP1392" s="8"/>
      <c r="SQ1392" s="8"/>
      <c r="SR1392" s="8"/>
      <c r="SS1392" s="8"/>
      <c r="ST1392" s="8"/>
      <c r="SU1392" s="8"/>
      <c r="SV1392" s="8"/>
      <c r="SW1392" s="8"/>
      <c r="SX1392" s="8"/>
      <c r="SY1392" s="8"/>
      <c r="SZ1392" s="8"/>
      <c r="TA1392" s="8"/>
      <c r="TB1392" s="8"/>
      <c r="TC1392" s="8"/>
      <c r="TD1392" s="8"/>
      <c r="TE1392" s="8"/>
      <c r="TF1392" s="8"/>
      <c r="TG1392" s="8"/>
      <c r="TH1392" s="8"/>
      <c r="TI1392" s="8"/>
      <c r="TJ1392" s="8"/>
      <c r="TK1392" s="8"/>
      <c r="TL1392" s="8"/>
      <c r="TM1392" s="8"/>
      <c r="TN1392" s="8"/>
      <c r="TO1392" s="8"/>
      <c r="TP1392" s="8"/>
      <c r="TQ1392" s="8"/>
      <c r="TR1392" s="8"/>
      <c r="TS1392" s="8"/>
      <c r="TT1392" s="8"/>
      <c r="TU1392" s="8"/>
      <c r="TV1392" s="8"/>
      <c r="TW1392" s="8"/>
      <c r="TX1392" s="8"/>
      <c r="TY1392" s="8"/>
      <c r="TZ1392" s="8"/>
      <c r="UA1392" s="8"/>
      <c r="UB1392" s="8"/>
      <c r="UC1392" s="8"/>
      <c r="UD1392" s="8"/>
      <c r="UE1392" s="8"/>
      <c r="UF1392" s="8"/>
      <c r="UG1392" s="8"/>
      <c r="UH1392" s="8"/>
      <c r="UI1392" s="8"/>
      <c r="UJ1392" s="8"/>
      <c r="UK1392" s="8"/>
      <c r="UL1392" s="8"/>
      <c r="UM1392" s="8"/>
      <c r="UN1392" s="8"/>
      <c r="UO1392" s="8"/>
      <c r="UP1392" s="8"/>
      <c r="UQ1392" s="8"/>
      <c r="UR1392" s="8"/>
      <c r="US1392" s="8"/>
      <c r="UT1392" s="8"/>
      <c r="UU1392" s="8"/>
      <c r="UV1392" s="8"/>
      <c r="UW1392" s="8"/>
      <c r="UX1392" s="8"/>
      <c r="UY1392" s="8"/>
      <c r="UZ1392" s="8"/>
      <c r="VA1392" s="8"/>
      <c r="VB1392" s="8"/>
      <c r="VC1392" s="8"/>
      <c r="VD1392" s="8"/>
      <c r="VE1392" s="8"/>
      <c r="VF1392" s="8"/>
    </row>
    <row r="1393" spans="1:578" s="77" customFormat="1" ht="15">
      <c r="A1393" s="52"/>
      <c r="B1393" s="54"/>
      <c r="C1393" s="54"/>
      <c r="D1393" s="54"/>
      <c r="E1393" s="54"/>
      <c r="F1393" s="54"/>
      <c r="G1393" s="55"/>
      <c r="H1393" s="54"/>
      <c r="I1393" s="56"/>
      <c r="J1393" s="76"/>
      <c r="K1393" s="76"/>
      <c r="L1393" s="54"/>
      <c r="M1393" s="54"/>
      <c r="N1393" s="54"/>
      <c r="O1393" s="4"/>
      <c r="P1393" s="60"/>
      <c r="Q1393" s="54"/>
      <c r="R1393" s="54"/>
      <c r="S1393" s="57"/>
      <c r="T1393" s="57"/>
      <c r="U1393" s="57"/>
      <c r="V1393" s="57"/>
      <c r="W1393" s="57"/>
      <c r="X1393" s="57"/>
      <c r="Y1393" s="57"/>
      <c r="Z1393" s="57"/>
      <c r="AA1393" s="57"/>
      <c r="AB1393" s="62"/>
      <c r="AC1393" s="57"/>
      <c r="AD1393" s="57"/>
      <c r="AE1393" s="57"/>
      <c r="AF1393" s="57"/>
      <c r="AG1393" s="57"/>
      <c r="AH1393" s="57"/>
      <c r="AI1393" s="6"/>
      <c r="AJ1393" s="6"/>
      <c r="AK1393" s="6"/>
      <c r="AL1393" s="6"/>
      <c r="AM1393" s="6"/>
      <c r="AN1393" s="6"/>
      <c r="AO1393" s="6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  <c r="IW1393" s="8"/>
      <c r="IX1393" s="8"/>
      <c r="IY1393" s="8"/>
      <c r="IZ1393" s="8"/>
      <c r="JA1393" s="8"/>
      <c r="JB1393" s="8"/>
      <c r="JC1393" s="8"/>
      <c r="JD1393" s="8"/>
      <c r="JE1393" s="8"/>
      <c r="JF1393" s="8"/>
      <c r="JG1393" s="8"/>
      <c r="JH1393" s="8"/>
      <c r="JI1393" s="8"/>
      <c r="JJ1393" s="8"/>
      <c r="JK1393" s="8"/>
      <c r="JL1393" s="8"/>
      <c r="JM1393" s="8"/>
      <c r="JN1393" s="8"/>
      <c r="JO1393" s="8"/>
      <c r="JP1393" s="8"/>
      <c r="JQ1393" s="8"/>
      <c r="JR1393" s="8"/>
      <c r="JS1393" s="8"/>
      <c r="JT1393" s="8"/>
      <c r="JU1393" s="8"/>
      <c r="JV1393" s="8"/>
      <c r="JW1393" s="8"/>
      <c r="JX1393" s="8"/>
      <c r="JY1393" s="8"/>
      <c r="JZ1393" s="8"/>
      <c r="KA1393" s="8"/>
      <c r="KB1393" s="8"/>
      <c r="KC1393" s="8"/>
      <c r="KD1393" s="8"/>
      <c r="KE1393" s="8"/>
      <c r="KF1393" s="8"/>
      <c r="KG1393" s="8"/>
      <c r="KH1393" s="8"/>
      <c r="KI1393" s="8"/>
      <c r="KJ1393" s="8"/>
      <c r="KK1393" s="8"/>
      <c r="KL1393" s="8"/>
      <c r="KM1393" s="8"/>
      <c r="KN1393" s="8"/>
      <c r="KO1393" s="8"/>
      <c r="KP1393" s="8"/>
      <c r="KQ1393" s="8"/>
      <c r="KR1393" s="8"/>
      <c r="KS1393" s="8"/>
      <c r="KT1393" s="8"/>
      <c r="KU1393" s="8"/>
      <c r="KV1393" s="8"/>
      <c r="KW1393" s="8"/>
      <c r="KX1393" s="8"/>
      <c r="KY1393" s="8"/>
      <c r="KZ1393" s="8"/>
      <c r="LA1393" s="8"/>
      <c r="LB1393" s="8"/>
      <c r="LC1393" s="8"/>
      <c r="LD1393" s="8"/>
      <c r="LE1393" s="8"/>
      <c r="LF1393" s="8"/>
      <c r="LG1393" s="8"/>
      <c r="LH1393" s="8"/>
      <c r="LI1393" s="8"/>
      <c r="LJ1393" s="8"/>
      <c r="LK1393" s="8"/>
      <c r="LL1393" s="8"/>
      <c r="LM1393" s="8"/>
      <c r="LN1393" s="8"/>
      <c r="LO1393" s="8"/>
      <c r="LP1393" s="8"/>
      <c r="LQ1393" s="8"/>
      <c r="LR1393" s="8"/>
      <c r="LS1393" s="8"/>
      <c r="LT1393" s="8"/>
      <c r="LU1393" s="8"/>
      <c r="LV1393" s="8"/>
      <c r="LW1393" s="8"/>
      <c r="LX1393" s="8"/>
      <c r="LY1393" s="8"/>
      <c r="LZ1393" s="8"/>
      <c r="MA1393" s="8"/>
      <c r="MB1393" s="8"/>
      <c r="MC1393" s="8"/>
      <c r="MD1393" s="8"/>
      <c r="ME1393" s="8"/>
      <c r="MF1393" s="8"/>
      <c r="MG1393" s="8"/>
      <c r="MH1393" s="8"/>
      <c r="MI1393" s="8"/>
      <c r="MJ1393" s="8"/>
      <c r="MK1393" s="8"/>
      <c r="ML1393" s="8"/>
      <c r="MM1393" s="8"/>
      <c r="MN1393" s="8"/>
      <c r="MO1393" s="8"/>
      <c r="MP1393" s="8"/>
      <c r="MQ1393" s="8"/>
      <c r="MR1393" s="8"/>
      <c r="MS1393" s="8"/>
      <c r="MT1393" s="8"/>
      <c r="MU1393" s="8"/>
      <c r="MV1393" s="8"/>
      <c r="MW1393" s="8"/>
      <c r="MX1393" s="8"/>
      <c r="MY1393" s="8"/>
      <c r="MZ1393" s="8"/>
      <c r="NA1393" s="8"/>
      <c r="NB1393" s="8"/>
      <c r="NC1393" s="8"/>
      <c r="ND1393" s="8"/>
      <c r="NE1393" s="8"/>
      <c r="NF1393" s="8"/>
      <c r="NG1393" s="8"/>
      <c r="NH1393" s="8"/>
      <c r="NI1393" s="8"/>
      <c r="NJ1393" s="8"/>
      <c r="NK1393" s="8"/>
      <c r="NL1393" s="8"/>
      <c r="NM1393" s="8"/>
      <c r="NN1393" s="8"/>
      <c r="NO1393" s="8"/>
      <c r="NP1393" s="8"/>
      <c r="NQ1393" s="8"/>
      <c r="NR1393" s="8"/>
      <c r="NS1393" s="8"/>
      <c r="NT1393" s="8"/>
      <c r="NU1393" s="8"/>
      <c r="NV1393" s="8"/>
      <c r="NW1393" s="8"/>
      <c r="NX1393" s="8"/>
      <c r="NY1393" s="8"/>
      <c r="NZ1393" s="8"/>
      <c r="OA1393" s="8"/>
      <c r="OB1393" s="8"/>
      <c r="OC1393" s="8"/>
      <c r="OD1393" s="8"/>
      <c r="OE1393" s="8"/>
      <c r="OF1393" s="8"/>
      <c r="OG1393" s="8"/>
      <c r="OH1393" s="8"/>
      <c r="OI1393" s="8"/>
      <c r="OJ1393" s="8"/>
      <c r="OK1393" s="8"/>
      <c r="OL1393" s="8"/>
      <c r="OM1393" s="8"/>
      <c r="ON1393" s="8"/>
      <c r="OO1393" s="8"/>
      <c r="OP1393" s="8"/>
      <c r="OQ1393" s="8"/>
      <c r="OR1393" s="8"/>
      <c r="OS1393" s="8"/>
      <c r="OT1393" s="8"/>
      <c r="OU1393" s="8"/>
      <c r="OV1393" s="8"/>
      <c r="OW1393" s="8"/>
      <c r="OX1393" s="8"/>
      <c r="OY1393" s="8"/>
      <c r="OZ1393" s="8"/>
      <c r="PA1393" s="8"/>
      <c r="PB1393" s="8"/>
      <c r="PC1393" s="8"/>
      <c r="PD1393" s="8"/>
      <c r="PE1393" s="8"/>
      <c r="PF1393" s="8"/>
      <c r="PG1393" s="8"/>
      <c r="PH1393" s="8"/>
      <c r="PI1393" s="8"/>
      <c r="PJ1393" s="8"/>
      <c r="PK1393" s="8"/>
      <c r="PL1393" s="8"/>
      <c r="PM1393" s="8"/>
      <c r="PN1393" s="8"/>
      <c r="PO1393" s="8"/>
      <c r="PP1393" s="8"/>
      <c r="PQ1393" s="8"/>
      <c r="PR1393" s="8"/>
      <c r="PS1393" s="8"/>
      <c r="PT1393" s="8"/>
      <c r="PU1393" s="8"/>
      <c r="PV1393" s="8"/>
      <c r="PW1393" s="8"/>
      <c r="PX1393" s="8"/>
      <c r="PY1393" s="8"/>
      <c r="PZ1393" s="8"/>
      <c r="QA1393" s="8"/>
      <c r="QB1393" s="8"/>
      <c r="QC1393" s="8"/>
      <c r="QD1393" s="8"/>
      <c r="QE1393" s="8"/>
      <c r="QF1393" s="8"/>
      <c r="QG1393" s="8"/>
      <c r="QH1393" s="8"/>
      <c r="QI1393" s="8"/>
      <c r="QJ1393" s="8"/>
      <c r="QK1393" s="8"/>
      <c r="QL1393" s="8"/>
      <c r="QM1393" s="8"/>
      <c r="QN1393" s="8"/>
      <c r="QO1393" s="8"/>
      <c r="QP1393" s="8"/>
      <c r="QQ1393" s="8"/>
      <c r="QR1393" s="8"/>
      <c r="QS1393" s="8"/>
      <c r="QT1393" s="8"/>
      <c r="QU1393" s="8"/>
      <c r="QV1393" s="8"/>
      <c r="QW1393" s="8"/>
      <c r="QX1393" s="8"/>
      <c r="QY1393" s="8"/>
      <c r="QZ1393" s="8"/>
      <c r="RA1393" s="8"/>
      <c r="RB1393" s="8"/>
      <c r="RC1393" s="8"/>
      <c r="RD1393" s="8"/>
      <c r="RE1393" s="8"/>
      <c r="RF1393" s="8"/>
      <c r="RG1393" s="8"/>
      <c r="RH1393" s="8"/>
      <c r="RI1393" s="8"/>
      <c r="RJ1393" s="8"/>
      <c r="RK1393" s="8"/>
      <c r="RL1393" s="8"/>
      <c r="RM1393" s="8"/>
      <c r="RN1393" s="8"/>
      <c r="RO1393" s="8"/>
      <c r="RP1393" s="8"/>
      <c r="RQ1393" s="8"/>
      <c r="RR1393" s="8"/>
      <c r="RS1393" s="8"/>
      <c r="RT1393" s="8"/>
      <c r="RU1393" s="8"/>
      <c r="RV1393" s="8"/>
      <c r="RW1393" s="8"/>
      <c r="RX1393" s="8"/>
      <c r="RY1393" s="8"/>
      <c r="RZ1393" s="8"/>
      <c r="SA1393" s="8"/>
      <c r="SB1393" s="8"/>
      <c r="SC1393" s="8"/>
      <c r="SD1393" s="8"/>
      <c r="SE1393" s="8"/>
      <c r="SF1393" s="8"/>
      <c r="SG1393" s="8"/>
      <c r="SH1393" s="8"/>
      <c r="SI1393" s="8"/>
      <c r="SJ1393" s="8"/>
      <c r="SK1393" s="8"/>
      <c r="SL1393" s="8"/>
      <c r="SM1393" s="8"/>
      <c r="SN1393" s="8"/>
      <c r="SO1393" s="8"/>
      <c r="SP1393" s="8"/>
      <c r="SQ1393" s="8"/>
      <c r="SR1393" s="8"/>
      <c r="SS1393" s="8"/>
      <c r="ST1393" s="8"/>
      <c r="SU1393" s="8"/>
      <c r="SV1393" s="8"/>
      <c r="SW1393" s="8"/>
      <c r="SX1393" s="8"/>
      <c r="SY1393" s="8"/>
      <c r="SZ1393" s="8"/>
      <c r="TA1393" s="8"/>
      <c r="TB1393" s="8"/>
      <c r="TC1393" s="8"/>
      <c r="TD1393" s="8"/>
      <c r="TE1393" s="8"/>
      <c r="TF1393" s="8"/>
      <c r="TG1393" s="8"/>
      <c r="TH1393" s="8"/>
      <c r="TI1393" s="8"/>
      <c r="TJ1393" s="8"/>
      <c r="TK1393" s="8"/>
      <c r="TL1393" s="8"/>
      <c r="TM1393" s="8"/>
      <c r="TN1393" s="8"/>
      <c r="TO1393" s="8"/>
      <c r="TP1393" s="8"/>
      <c r="TQ1393" s="8"/>
      <c r="TR1393" s="8"/>
      <c r="TS1393" s="8"/>
      <c r="TT1393" s="8"/>
      <c r="TU1393" s="8"/>
      <c r="TV1393" s="8"/>
      <c r="TW1393" s="8"/>
      <c r="TX1393" s="8"/>
      <c r="TY1393" s="8"/>
      <c r="TZ1393" s="8"/>
      <c r="UA1393" s="8"/>
      <c r="UB1393" s="8"/>
      <c r="UC1393" s="8"/>
      <c r="UD1393" s="8"/>
      <c r="UE1393" s="8"/>
      <c r="UF1393" s="8"/>
      <c r="UG1393" s="8"/>
      <c r="UH1393" s="8"/>
      <c r="UI1393" s="8"/>
      <c r="UJ1393" s="8"/>
      <c r="UK1393" s="8"/>
      <c r="UL1393" s="8"/>
      <c r="UM1393" s="8"/>
      <c r="UN1393" s="8"/>
      <c r="UO1393" s="8"/>
      <c r="UP1393" s="8"/>
      <c r="UQ1393" s="8"/>
      <c r="UR1393" s="8"/>
      <c r="US1393" s="8"/>
      <c r="UT1393" s="8"/>
      <c r="UU1393" s="8"/>
      <c r="UV1393" s="8"/>
      <c r="UW1393" s="8"/>
      <c r="UX1393" s="8"/>
      <c r="UY1393" s="8"/>
      <c r="UZ1393" s="8"/>
      <c r="VA1393" s="8"/>
      <c r="VB1393" s="8"/>
      <c r="VC1393" s="8"/>
      <c r="VD1393" s="8"/>
      <c r="VE1393" s="8"/>
      <c r="VF1393" s="8"/>
    </row>
    <row r="1394" spans="1:578" s="77" customFormat="1" ht="15">
      <c r="A1394" s="52"/>
      <c r="B1394" s="54"/>
      <c r="C1394" s="54"/>
      <c r="D1394" s="54"/>
      <c r="E1394" s="54"/>
      <c r="F1394" s="54"/>
      <c r="G1394" s="55"/>
      <c r="H1394" s="54"/>
      <c r="I1394" s="56"/>
      <c r="J1394" s="76"/>
      <c r="K1394" s="76"/>
      <c r="L1394" s="54"/>
      <c r="M1394" s="54"/>
      <c r="N1394" s="54"/>
      <c r="O1394" s="4"/>
      <c r="P1394" s="60"/>
      <c r="Q1394" s="54"/>
      <c r="R1394" s="54"/>
      <c r="S1394" s="57"/>
      <c r="T1394" s="57"/>
      <c r="U1394" s="57"/>
      <c r="V1394" s="57"/>
      <c r="W1394" s="57"/>
      <c r="X1394" s="57"/>
      <c r="Y1394" s="57"/>
      <c r="Z1394" s="57"/>
      <c r="AA1394" s="57"/>
      <c r="AB1394" s="62"/>
      <c r="AC1394" s="57"/>
      <c r="AD1394" s="57"/>
      <c r="AE1394" s="57"/>
      <c r="AF1394" s="57"/>
      <c r="AG1394" s="57"/>
      <c r="AH1394" s="57"/>
      <c r="AI1394" s="6"/>
      <c r="AJ1394" s="6"/>
      <c r="AK1394" s="6"/>
      <c r="AL1394" s="6"/>
      <c r="AM1394" s="6"/>
      <c r="AN1394" s="6"/>
      <c r="AO1394" s="6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  <c r="IW1394" s="8"/>
      <c r="IX1394" s="8"/>
      <c r="IY1394" s="8"/>
      <c r="IZ1394" s="8"/>
      <c r="JA1394" s="8"/>
      <c r="JB1394" s="8"/>
      <c r="JC1394" s="8"/>
      <c r="JD1394" s="8"/>
      <c r="JE1394" s="8"/>
      <c r="JF1394" s="8"/>
      <c r="JG1394" s="8"/>
      <c r="JH1394" s="8"/>
      <c r="JI1394" s="8"/>
      <c r="JJ1394" s="8"/>
      <c r="JK1394" s="8"/>
      <c r="JL1394" s="8"/>
      <c r="JM1394" s="8"/>
      <c r="JN1394" s="8"/>
      <c r="JO1394" s="8"/>
      <c r="JP1394" s="8"/>
      <c r="JQ1394" s="8"/>
      <c r="JR1394" s="8"/>
      <c r="JS1394" s="8"/>
      <c r="JT1394" s="8"/>
      <c r="JU1394" s="8"/>
      <c r="JV1394" s="8"/>
      <c r="JW1394" s="8"/>
      <c r="JX1394" s="8"/>
      <c r="JY1394" s="8"/>
      <c r="JZ1394" s="8"/>
      <c r="KA1394" s="8"/>
      <c r="KB1394" s="8"/>
      <c r="KC1394" s="8"/>
      <c r="KD1394" s="8"/>
      <c r="KE1394" s="8"/>
      <c r="KF1394" s="8"/>
      <c r="KG1394" s="8"/>
      <c r="KH1394" s="8"/>
      <c r="KI1394" s="8"/>
      <c r="KJ1394" s="8"/>
      <c r="KK1394" s="8"/>
      <c r="KL1394" s="8"/>
      <c r="KM1394" s="8"/>
      <c r="KN1394" s="8"/>
      <c r="KO1394" s="8"/>
      <c r="KP1394" s="8"/>
      <c r="KQ1394" s="8"/>
      <c r="KR1394" s="8"/>
      <c r="KS1394" s="8"/>
      <c r="KT1394" s="8"/>
      <c r="KU1394" s="8"/>
      <c r="KV1394" s="8"/>
      <c r="KW1394" s="8"/>
      <c r="KX1394" s="8"/>
      <c r="KY1394" s="8"/>
      <c r="KZ1394" s="8"/>
      <c r="LA1394" s="8"/>
      <c r="LB1394" s="8"/>
      <c r="LC1394" s="8"/>
      <c r="LD1394" s="8"/>
      <c r="LE1394" s="8"/>
      <c r="LF1394" s="8"/>
      <c r="LG1394" s="8"/>
      <c r="LH1394" s="8"/>
      <c r="LI1394" s="8"/>
      <c r="LJ1394" s="8"/>
      <c r="LK1394" s="8"/>
      <c r="LL1394" s="8"/>
      <c r="LM1394" s="8"/>
      <c r="LN1394" s="8"/>
      <c r="LO1394" s="8"/>
      <c r="LP1394" s="8"/>
      <c r="LQ1394" s="8"/>
      <c r="LR1394" s="8"/>
      <c r="LS1394" s="8"/>
      <c r="LT1394" s="8"/>
      <c r="LU1394" s="8"/>
      <c r="LV1394" s="8"/>
      <c r="LW1394" s="8"/>
      <c r="LX1394" s="8"/>
      <c r="LY1394" s="8"/>
      <c r="LZ1394" s="8"/>
      <c r="MA1394" s="8"/>
      <c r="MB1394" s="8"/>
      <c r="MC1394" s="8"/>
      <c r="MD1394" s="8"/>
      <c r="ME1394" s="8"/>
      <c r="MF1394" s="8"/>
      <c r="MG1394" s="8"/>
      <c r="MH1394" s="8"/>
      <c r="MI1394" s="8"/>
      <c r="MJ1394" s="8"/>
      <c r="MK1394" s="8"/>
      <c r="ML1394" s="8"/>
      <c r="MM1394" s="8"/>
      <c r="MN1394" s="8"/>
      <c r="MO1394" s="8"/>
      <c r="MP1394" s="8"/>
      <c r="MQ1394" s="8"/>
      <c r="MR1394" s="8"/>
      <c r="MS1394" s="8"/>
      <c r="MT1394" s="8"/>
      <c r="MU1394" s="8"/>
      <c r="MV1394" s="8"/>
      <c r="MW1394" s="8"/>
      <c r="MX1394" s="8"/>
      <c r="MY1394" s="8"/>
      <c r="MZ1394" s="8"/>
      <c r="NA1394" s="8"/>
      <c r="NB1394" s="8"/>
      <c r="NC1394" s="8"/>
      <c r="ND1394" s="8"/>
      <c r="NE1394" s="8"/>
      <c r="NF1394" s="8"/>
      <c r="NG1394" s="8"/>
      <c r="NH1394" s="8"/>
      <c r="NI1394" s="8"/>
      <c r="NJ1394" s="8"/>
      <c r="NK1394" s="8"/>
      <c r="NL1394" s="8"/>
      <c r="NM1394" s="8"/>
      <c r="NN1394" s="8"/>
      <c r="NO1394" s="8"/>
      <c r="NP1394" s="8"/>
      <c r="NQ1394" s="8"/>
      <c r="NR1394" s="8"/>
      <c r="NS1394" s="8"/>
      <c r="NT1394" s="8"/>
      <c r="NU1394" s="8"/>
      <c r="NV1394" s="8"/>
      <c r="NW1394" s="8"/>
      <c r="NX1394" s="8"/>
      <c r="NY1394" s="8"/>
      <c r="NZ1394" s="8"/>
      <c r="OA1394" s="8"/>
      <c r="OB1394" s="8"/>
      <c r="OC1394" s="8"/>
      <c r="OD1394" s="8"/>
      <c r="OE1394" s="8"/>
      <c r="OF1394" s="8"/>
      <c r="OG1394" s="8"/>
      <c r="OH1394" s="8"/>
      <c r="OI1394" s="8"/>
      <c r="OJ1394" s="8"/>
      <c r="OK1394" s="8"/>
      <c r="OL1394" s="8"/>
      <c r="OM1394" s="8"/>
      <c r="ON1394" s="8"/>
      <c r="OO1394" s="8"/>
      <c r="OP1394" s="8"/>
      <c r="OQ1394" s="8"/>
      <c r="OR1394" s="8"/>
      <c r="OS1394" s="8"/>
      <c r="OT1394" s="8"/>
      <c r="OU1394" s="8"/>
      <c r="OV1394" s="8"/>
      <c r="OW1394" s="8"/>
      <c r="OX1394" s="8"/>
      <c r="OY1394" s="8"/>
      <c r="OZ1394" s="8"/>
      <c r="PA1394" s="8"/>
      <c r="PB1394" s="8"/>
      <c r="PC1394" s="8"/>
      <c r="PD1394" s="8"/>
      <c r="PE1394" s="8"/>
      <c r="PF1394" s="8"/>
      <c r="PG1394" s="8"/>
      <c r="PH1394" s="8"/>
      <c r="PI1394" s="8"/>
      <c r="PJ1394" s="8"/>
      <c r="PK1394" s="8"/>
      <c r="PL1394" s="8"/>
      <c r="PM1394" s="8"/>
      <c r="PN1394" s="8"/>
      <c r="PO1394" s="8"/>
      <c r="PP1394" s="8"/>
      <c r="PQ1394" s="8"/>
      <c r="PR1394" s="8"/>
      <c r="PS1394" s="8"/>
      <c r="PT1394" s="8"/>
      <c r="PU1394" s="8"/>
      <c r="PV1394" s="8"/>
      <c r="PW1394" s="8"/>
      <c r="PX1394" s="8"/>
      <c r="PY1394" s="8"/>
      <c r="PZ1394" s="8"/>
      <c r="QA1394" s="8"/>
      <c r="QB1394" s="8"/>
      <c r="QC1394" s="8"/>
      <c r="QD1394" s="8"/>
      <c r="QE1394" s="8"/>
      <c r="QF1394" s="8"/>
      <c r="QG1394" s="8"/>
      <c r="QH1394" s="8"/>
      <c r="QI1394" s="8"/>
      <c r="QJ1394" s="8"/>
      <c r="QK1394" s="8"/>
      <c r="QL1394" s="8"/>
      <c r="QM1394" s="8"/>
      <c r="QN1394" s="8"/>
      <c r="QO1394" s="8"/>
      <c r="QP1394" s="8"/>
      <c r="QQ1394" s="8"/>
      <c r="QR1394" s="8"/>
      <c r="QS1394" s="8"/>
      <c r="QT1394" s="8"/>
      <c r="QU1394" s="8"/>
      <c r="QV1394" s="8"/>
      <c r="QW1394" s="8"/>
      <c r="QX1394" s="8"/>
      <c r="QY1394" s="8"/>
      <c r="QZ1394" s="8"/>
      <c r="RA1394" s="8"/>
      <c r="RB1394" s="8"/>
      <c r="RC1394" s="8"/>
      <c r="RD1394" s="8"/>
      <c r="RE1394" s="8"/>
      <c r="RF1394" s="8"/>
      <c r="RG1394" s="8"/>
      <c r="RH1394" s="8"/>
      <c r="RI1394" s="8"/>
      <c r="RJ1394" s="8"/>
      <c r="RK1394" s="8"/>
      <c r="RL1394" s="8"/>
      <c r="RM1394" s="8"/>
      <c r="RN1394" s="8"/>
      <c r="RO1394" s="8"/>
      <c r="RP1394" s="8"/>
      <c r="RQ1394" s="8"/>
      <c r="RR1394" s="8"/>
      <c r="RS1394" s="8"/>
      <c r="RT1394" s="8"/>
      <c r="RU1394" s="8"/>
      <c r="RV1394" s="8"/>
      <c r="RW1394" s="8"/>
      <c r="RX1394" s="8"/>
      <c r="RY1394" s="8"/>
      <c r="RZ1394" s="8"/>
      <c r="SA1394" s="8"/>
      <c r="SB1394" s="8"/>
      <c r="SC1394" s="8"/>
      <c r="SD1394" s="8"/>
      <c r="SE1394" s="8"/>
      <c r="SF1394" s="8"/>
      <c r="SG1394" s="8"/>
      <c r="SH1394" s="8"/>
      <c r="SI1394" s="8"/>
      <c r="SJ1394" s="8"/>
      <c r="SK1394" s="8"/>
      <c r="SL1394" s="8"/>
      <c r="SM1394" s="8"/>
      <c r="SN1394" s="8"/>
      <c r="SO1394" s="8"/>
      <c r="SP1394" s="8"/>
      <c r="SQ1394" s="8"/>
      <c r="SR1394" s="8"/>
      <c r="SS1394" s="8"/>
      <c r="ST1394" s="8"/>
      <c r="SU1394" s="8"/>
      <c r="SV1394" s="8"/>
      <c r="SW1394" s="8"/>
      <c r="SX1394" s="8"/>
      <c r="SY1394" s="8"/>
      <c r="SZ1394" s="8"/>
      <c r="TA1394" s="8"/>
      <c r="TB1394" s="8"/>
      <c r="TC1394" s="8"/>
      <c r="TD1394" s="8"/>
      <c r="TE1394" s="8"/>
      <c r="TF1394" s="8"/>
      <c r="TG1394" s="8"/>
      <c r="TH1394" s="8"/>
      <c r="TI1394" s="8"/>
      <c r="TJ1394" s="8"/>
      <c r="TK1394" s="8"/>
      <c r="TL1394" s="8"/>
      <c r="TM1394" s="8"/>
      <c r="TN1394" s="8"/>
      <c r="TO1394" s="8"/>
      <c r="TP1394" s="8"/>
      <c r="TQ1394" s="8"/>
      <c r="TR1394" s="8"/>
      <c r="TS1394" s="8"/>
      <c r="TT1394" s="8"/>
      <c r="TU1394" s="8"/>
      <c r="TV1394" s="8"/>
      <c r="TW1394" s="8"/>
      <c r="TX1394" s="8"/>
      <c r="TY1394" s="8"/>
      <c r="TZ1394" s="8"/>
      <c r="UA1394" s="8"/>
      <c r="UB1394" s="8"/>
      <c r="UC1394" s="8"/>
      <c r="UD1394" s="8"/>
      <c r="UE1394" s="8"/>
      <c r="UF1394" s="8"/>
      <c r="UG1394" s="8"/>
      <c r="UH1394" s="8"/>
      <c r="UI1394" s="8"/>
      <c r="UJ1394" s="8"/>
      <c r="UK1394" s="8"/>
      <c r="UL1394" s="8"/>
      <c r="UM1394" s="8"/>
      <c r="UN1394" s="8"/>
      <c r="UO1394" s="8"/>
      <c r="UP1394" s="8"/>
      <c r="UQ1394" s="8"/>
      <c r="UR1394" s="8"/>
      <c r="US1394" s="8"/>
      <c r="UT1394" s="8"/>
      <c r="UU1394" s="8"/>
      <c r="UV1394" s="8"/>
      <c r="UW1394" s="8"/>
      <c r="UX1394" s="8"/>
      <c r="UY1394" s="8"/>
      <c r="UZ1394" s="8"/>
      <c r="VA1394" s="8"/>
      <c r="VB1394" s="8"/>
      <c r="VC1394" s="8"/>
      <c r="VD1394" s="8"/>
      <c r="VE1394" s="8"/>
      <c r="VF1394" s="8"/>
    </row>
    <row r="1395" spans="1:578" s="77" customFormat="1" ht="15">
      <c r="A1395" s="52"/>
      <c r="B1395" s="54"/>
      <c r="C1395" s="54"/>
      <c r="D1395" s="54"/>
      <c r="E1395" s="54"/>
      <c r="F1395" s="54"/>
      <c r="G1395" s="55"/>
      <c r="H1395" s="54"/>
      <c r="I1395" s="56"/>
      <c r="J1395" s="76"/>
      <c r="K1395" s="76"/>
      <c r="L1395" s="54"/>
      <c r="M1395" s="54"/>
      <c r="N1395" s="54"/>
      <c r="O1395" s="4"/>
      <c r="P1395" s="60"/>
      <c r="Q1395" s="54"/>
      <c r="R1395" s="54"/>
      <c r="S1395" s="57"/>
      <c r="T1395" s="57"/>
      <c r="U1395" s="57"/>
      <c r="V1395" s="57"/>
      <c r="W1395" s="57"/>
      <c r="X1395" s="57"/>
      <c r="Y1395" s="57"/>
      <c r="Z1395" s="57"/>
      <c r="AA1395" s="57"/>
      <c r="AB1395" s="62"/>
      <c r="AC1395" s="57"/>
      <c r="AD1395" s="57"/>
      <c r="AE1395" s="57"/>
      <c r="AF1395" s="57"/>
      <c r="AG1395" s="57"/>
      <c r="AH1395" s="57"/>
      <c r="AI1395" s="6"/>
      <c r="AJ1395" s="6"/>
      <c r="AK1395" s="6"/>
      <c r="AL1395" s="6"/>
      <c r="AM1395" s="6"/>
      <c r="AN1395" s="6"/>
      <c r="AO1395" s="6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  <c r="IW1395" s="8"/>
      <c r="IX1395" s="8"/>
      <c r="IY1395" s="8"/>
      <c r="IZ1395" s="8"/>
      <c r="JA1395" s="8"/>
      <c r="JB1395" s="8"/>
      <c r="JC1395" s="8"/>
      <c r="JD1395" s="8"/>
      <c r="JE1395" s="8"/>
      <c r="JF1395" s="8"/>
      <c r="JG1395" s="8"/>
      <c r="JH1395" s="8"/>
      <c r="JI1395" s="8"/>
      <c r="JJ1395" s="8"/>
      <c r="JK1395" s="8"/>
      <c r="JL1395" s="8"/>
      <c r="JM1395" s="8"/>
      <c r="JN1395" s="8"/>
      <c r="JO1395" s="8"/>
      <c r="JP1395" s="8"/>
      <c r="JQ1395" s="8"/>
      <c r="JR1395" s="8"/>
      <c r="JS1395" s="8"/>
      <c r="JT1395" s="8"/>
      <c r="JU1395" s="8"/>
      <c r="JV1395" s="8"/>
      <c r="JW1395" s="8"/>
      <c r="JX1395" s="8"/>
      <c r="JY1395" s="8"/>
      <c r="JZ1395" s="8"/>
      <c r="KA1395" s="8"/>
      <c r="KB1395" s="8"/>
      <c r="KC1395" s="8"/>
      <c r="KD1395" s="8"/>
      <c r="KE1395" s="8"/>
      <c r="KF1395" s="8"/>
      <c r="KG1395" s="8"/>
      <c r="KH1395" s="8"/>
      <c r="KI1395" s="8"/>
      <c r="KJ1395" s="8"/>
      <c r="KK1395" s="8"/>
      <c r="KL1395" s="8"/>
      <c r="KM1395" s="8"/>
      <c r="KN1395" s="8"/>
      <c r="KO1395" s="8"/>
      <c r="KP1395" s="8"/>
      <c r="KQ1395" s="8"/>
      <c r="KR1395" s="8"/>
      <c r="KS1395" s="8"/>
      <c r="KT1395" s="8"/>
      <c r="KU1395" s="8"/>
      <c r="KV1395" s="8"/>
      <c r="KW1395" s="8"/>
      <c r="KX1395" s="8"/>
      <c r="KY1395" s="8"/>
      <c r="KZ1395" s="8"/>
      <c r="LA1395" s="8"/>
      <c r="LB1395" s="8"/>
      <c r="LC1395" s="8"/>
      <c r="LD1395" s="8"/>
      <c r="LE1395" s="8"/>
      <c r="LF1395" s="8"/>
      <c r="LG1395" s="8"/>
      <c r="LH1395" s="8"/>
      <c r="LI1395" s="8"/>
      <c r="LJ1395" s="8"/>
      <c r="LK1395" s="8"/>
      <c r="LL1395" s="8"/>
      <c r="LM1395" s="8"/>
      <c r="LN1395" s="8"/>
      <c r="LO1395" s="8"/>
      <c r="LP1395" s="8"/>
      <c r="LQ1395" s="8"/>
      <c r="LR1395" s="8"/>
      <c r="LS1395" s="8"/>
      <c r="LT1395" s="8"/>
      <c r="LU1395" s="8"/>
      <c r="LV1395" s="8"/>
      <c r="LW1395" s="8"/>
      <c r="LX1395" s="8"/>
      <c r="LY1395" s="8"/>
      <c r="LZ1395" s="8"/>
      <c r="MA1395" s="8"/>
      <c r="MB1395" s="8"/>
      <c r="MC1395" s="8"/>
      <c r="MD1395" s="8"/>
      <c r="ME1395" s="8"/>
      <c r="MF1395" s="8"/>
      <c r="MG1395" s="8"/>
      <c r="MH1395" s="8"/>
      <c r="MI1395" s="8"/>
      <c r="MJ1395" s="8"/>
      <c r="MK1395" s="8"/>
      <c r="ML1395" s="8"/>
      <c r="MM1395" s="8"/>
      <c r="MN1395" s="8"/>
      <c r="MO1395" s="8"/>
      <c r="MP1395" s="8"/>
      <c r="MQ1395" s="8"/>
      <c r="MR1395" s="8"/>
      <c r="MS1395" s="8"/>
      <c r="MT1395" s="8"/>
      <c r="MU1395" s="8"/>
      <c r="MV1395" s="8"/>
      <c r="MW1395" s="8"/>
      <c r="MX1395" s="8"/>
      <c r="MY1395" s="8"/>
      <c r="MZ1395" s="8"/>
      <c r="NA1395" s="8"/>
      <c r="NB1395" s="8"/>
      <c r="NC1395" s="8"/>
      <c r="ND1395" s="8"/>
      <c r="NE1395" s="8"/>
      <c r="NF1395" s="8"/>
      <c r="NG1395" s="8"/>
      <c r="NH1395" s="8"/>
      <c r="NI1395" s="8"/>
      <c r="NJ1395" s="8"/>
      <c r="NK1395" s="8"/>
      <c r="NL1395" s="8"/>
      <c r="NM1395" s="8"/>
      <c r="NN1395" s="8"/>
      <c r="NO1395" s="8"/>
      <c r="NP1395" s="8"/>
      <c r="NQ1395" s="8"/>
      <c r="NR1395" s="8"/>
      <c r="NS1395" s="8"/>
      <c r="NT1395" s="8"/>
      <c r="NU1395" s="8"/>
      <c r="NV1395" s="8"/>
      <c r="NW1395" s="8"/>
      <c r="NX1395" s="8"/>
      <c r="NY1395" s="8"/>
      <c r="NZ1395" s="8"/>
      <c r="OA1395" s="8"/>
      <c r="OB1395" s="8"/>
      <c r="OC1395" s="8"/>
      <c r="OD1395" s="8"/>
      <c r="OE1395" s="8"/>
      <c r="OF1395" s="8"/>
      <c r="OG1395" s="8"/>
      <c r="OH1395" s="8"/>
      <c r="OI1395" s="8"/>
      <c r="OJ1395" s="8"/>
      <c r="OK1395" s="8"/>
      <c r="OL1395" s="8"/>
      <c r="OM1395" s="8"/>
      <c r="ON1395" s="8"/>
      <c r="OO1395" s="8"/>
      <c r="OP1395" s="8"/>
      <c r="OQ1395" s="8"/>
      <c r="OR1395" s="8"/>
      <c r="OS1395" s="8"/>
      <c r="OT1395" s="8"/>
      <c r="OU1395" s="8"/>
      <c r="OV1395" s="8"/>
      <c r="OW1395" s="8"/>
      <c r="OX1395" s="8"/>
      <c r="OY1395" s="8"/>
      <c r="OZ1395" s="8"/>
      <c r="PA1395" s="8"/>
      <c r="PB1395" s="8"/>
      <c r="PC1395" s="8"/>
      <c r="PD1395" s="8"/>
      <c r="PE1395" s="8"/>
      <c r="PF1395" s="8"/>
      <c r="PG1395" s="8"/>
      <c r="PH1395" s="8"/>
      <c r="PI1395" s="8"/>
      <c r="PJ1395" s="8"/>
      <c r="PK1395" s="8"/>
      <c r="PL1395" s="8"/>
      <c r="PM1395" s="8"/>
      <c r="PN1395" s="8"/>
      <c r="PO1395" s="8"/>
      <c r="PP1395" s="8"/>
      <c r="PQ1395" s="8"/>
      <c r="PR1395" s="8"/>
      <c r="PS1395" s="8"/>
      <c r="PT1395" s="8"/>
      <c r="PU1395" s="8"/>
      <c r="PV1395" s="8"/>
      <c r="PW1395" s="8"/>
      <c r="PX1395" s="8"/>
      <c r="PY1395" s="8"/>
      <c r="PZ1395" s="8"/>
      <c r="QA1395" s="8"/>
      <c r="QB1395" s="8"/>
      <c r="QC1395" s="8"/>
      <c r="QD1395" s="8"/>
      <c r="QE1395" s="8"/>
      <c r="QF1395" s="8"/>
      <c r="QG1395" s="8"/>
      <c r="QH1395" s="8"/>
      <c r="QI1395" s="8"/>
      <c r="QJ1395" s="8"/>
      <c r="QK1395" s="8"/>
      <c r="QL1395" s="8"/>
      <c r="QM1395" s="8"/>
      <c r="QN1395" s="8"/>
      <c r="QO1395" s="8"/>
      <c r="QP1395" s="8"/>
      <c r="QQ1395" s="8"/>
      <c r="QR1395" s="8"/>
      <c r="QS1395" s="8"/>
      <c r="QT1395" s="8"/>
      <c r="QU1395" s="8"/>
      <c r="QV1395" s="8"/>
      <c r="QW1395" s="8"/>
      <c r="QX1395" s="8"/>
      <c r="QY1395" s="8"/>
      <c r="QZ1395" s="8"/>
      <c r="RA1395" s="8"/>
      <c r="RB1395" s="8"/>
      <c r="RC1395" s="8"/>
      <c r="RD1395" s="8"/>
      <c r="RE1395" s="8"/>
      <c r="RF1395" s="8"/>
      <c r="RG1395" s="8"/>
      <c r="RH1395" s="8"/>
      <c r="RI1395" s="8"/>
      <c r="RJ1395" s="8"/>
      <c r="RK1395" s="8"/>
      <c r="RL1395" s="8"/>
      <c r="RM1395" s="8"/>
      <c r="RN1395" s="8"/>
      <c r="RO1395" s="8"/>
      <c r="RP1395" s="8"/>
      <c r="RQ1395" s="8"/>
      <c r="RR1395" s="8"/>
      <c r="RS1395" s="8"/>
      <c r="RT1395" s="8"/>
      <c r="RU1395" s="8"/>
      <c r="RV1395" s="8"/>
      <c r="RW1395" s="8"/>
      <c r="RX1395" s="8"/>
      <c r="RY1395" s="8"/>
      <c r="RZ1395" s="8"/>
      <c r="SA1395" s="8"/>
      <c r="SB1395" s="8"/>
      <c r="SC1395" s="8"/>
      <c r="SD1395" s="8"/>
      <c r="SE1395" s="8"/>
      <c r="SF1395" s="8"/>
      <c r="SG1395" s="8"/>
      <c r="SH1395" s="8"/>
      <c r="SI1395" s="8"/>
      <c r="SJ1395" s="8"/>
      <c r="SK1395" s="8"/>
      <c r="SL1395" s="8"/>
      <c r="SM1395" s="8"/>
      <c r="SN1395" s="8"/>
      <c r="SO1395" s="8"/>
      <c r="SP1395" s="8"/>
      <c r="SQ1395" s="8"/>
      <c r="SR1395" s="8"/>
      <c r="SS1395" s="8"/>
      <c r="ST1395" s="8"/>
      <c r="SU1395" s="8"/>
      <c r="SV1395" s="8"/>
      <c r="SW1395" s="8"/>
      <c r="SX1395" s="8"/>
      <c r="SY1395" s="8"/>
      <c r="SZ1395" s="8"/>
      <c r="TA1395" s="8"/>
      <c r="TB1395" s="8"/>
      <c r="TC1395" s="8"/>
      <c r="TD1395" s="8"/>
      <c r="TE1395" s="8"/>
      <c r="TF1395" s="8"/>
      <c r="TG1395" s="8"/>
      <c r="TH1395" s="8"/>
      <c r="TI1395" s="8"/>
      <c r="TJ1395" s="8"/>
      <c r="TK1395" s="8"/>
      <c r="TL1395" s="8"/>
      <c r="TM1395" s="8"/>
      <c r="TN1395" s="8"/>
      <c r="TO1395" s="8"/>
      <c r="TP1395" s="8"/>
      <c r="TQ1395" s="8"/>
      <c r="TR1395" s="8"/>
      <c r="TS1395" s="8"/>
      <c r="TT1395" s="8"/>
      <c r="TU1395" s="8"/>
      <c r="TV1395" s="8"/>
      <c r="TW1395" s="8"/>
      <c r="TX1395" s="8"/>
      <c r="TY1395" s="8"/>
      <c r="TZ1395" s="8"/>
      <c r="UA1395" s="8"/>
      <c r="UB1395" s="8"/>
      <c r="UC1395" s="8"/>
      <c r="UD1395" s="8"/>
      <c r="UE1395" s="8"/>
      <c r="UF1395" s="8"/>
      <c r="UG1395" s="8"/>
      <c r="UH1395" s="8"/>
      <c r="UI1395" s="8"/>
      <c r="UJ1395" s="8"/>
      <c r="UK1395" s="8"/>
      <c r="UL1395" s="8"/>
      <c r="UM1395" s="8"/>
      <c r="UN1395" s="8"/>
      <c r="UO1395" s="8"/>
      <c r="UP1395" s="8"/>
      <c r="UQ1395" s="8"/>
      <c r="UR1395" s="8"/>
      <c r="US1395" s="8"/>
      <c r="UT1395" s="8"/>
      <c r="UU1395" s="8"/>
      <c r="UV1395" s="8"/>
      <c r="UW1395" s="8"/>
      <c r="UX1395" s="8"/>
      <c r="UY1395" s="8"/>
      <c r="UZ1395" s="8"/>
      <c r="VA1395" s="8"/>
      <c r="VB1395" s="8"/>
      <c r="VC1395" s="8"/>
      <c r="VD1395" s="8"/>
      <c r="VE1395" s="8"/>
      <c r="VF1395" s="8"/>
    </row>
    <row r="1396" spans="1:578" s="77" customFormat="1" ht="15">
      <c r="A1396" s="52"/>
      <c r="B1396" s="54"/>
      <c r="C1396" s="54"/>
      <c r="D1396" s="54"/>
      <c r="E1396" s="54"/>
      <c r="F1396" s="54"/>
      <c r="G1396" s="55"/>
      <c r="H1396" s="54"/>
      <c r="I1396" s="56"/>
      <c r="J1396" s="76"/>
      <c r="K1396" s="76"/>
      <c r="L1396" s="54"/>
      <c r="M1396" s="54"/>
      <c r="N1396" s="54"/>
      <c r="O1396" s="4"/>
      <c r="P1396" s="60"/>
      <c r="Q1396" s="54"/>
      <c r="R1396" s="54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62"/>
      <c r="AC1396" s="57"/>
      <c r="AD1396" s="57"/>
      <c r="AE1396" s="57"/>
      <c r="AF1396" s="57"/>
      <c r="AG1396" s="57"/>
      <c r="AH1396" s="57"/>
      <c r="AI1396" s="6"/>
      <c r="AJ1396" s="6"/>
      <c r="AK1396" s="6"/>
      <c r="AL1396" s="6"/>
      <c r="AM1396" s="6"/>
      <c r="AN1396" s="6"/>
      <c r="AO1396" s="6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  <c r="IW1396" s="8"/>
      <c r="IX1396" s="8"/>
      <c r="IY1396" s="8"/>
      <c r="IZ1396" s="8"/>
      <c r="JA1396" s="8"/>
      <c r="JB1396" s="8"/>
      <c r="JC1396" s="8"/>
      <c r="JD1396" s="8"/>
      <c r="JE1396" s="8"/>
      <c r="JF1396" s="8"/>
      <c r="JG1396" s="8"/>
      <c r="JH1396" s="8"/>
      <c r="JI1396" s="8"/>
      <c r="JJ1396" s="8"/>
      <c r="JK1396" s="8"/>
      <c r="JL1396" s="8"/>
      <c r="JM1396" s="8"/>
      <c r="JN1396" s="8"/>
      <c r="JO1396" s="8"/>
      <c r="JP1396" s="8"/>
      <c r="JQ1396" s="8"/>
      <c r="JR1396" s="8"/>
      <c r="JS1396" s="8"/>
      <c r="JT1396" s="8"/>
      <c r="JU1396" s="8"/>
      <c r="JV1396" s="8"/>
      <c r="JW1396" s="8"/>
      <c r="JX1396" s="8"/>
      <c r="JY1396" s="8"/>
      <c r="JZ1396" s="8"/>
      <c r="KA1396" s="8"/>
      <c r="KB1396" s="8"/>
      <c r="KC1396" s="8"/>
      <c r="KD1396" s="8"/>
      <c r="KE1396" s="8"/>
      <c r="KF1396" s="8"/>
      <c r="KG1396" s="8"/>
      <c r="KH1396" s="8"/>
      <c r="KI1396" s="8"/>
      <c r="KJ1396" s="8"/>
      <c r="KK1396" s="8"/>
      <c r="KL1396" s="8"/>
      <c r="KM1396" s="8"/>
      <c r="KN1396" s="8"/>
      <c r="KO1396" s="8"/>
      <c r="KP1396" s="8"/>
      <c r="KQ1396" s="8"/>
      <c r="KR1396" s="8"/>
      <c r="KS1396" s="8"/>
      <c r="KT1396" s="8"/>
      <c r="KU1396" s="8"/>
      <c r="KV1396" s="8"/>
      <c r="KW1396" s="8"/>
      <c r="KX1396" s="8"/>
      <c r="KY1396" s="8"/>
      <c r="KZ1396" s="8"/>
      <c r="LA1396" s="8"/>
      <c r="LB1396" s="8"/>
      <c r="LC1396" s="8"/>
      <c r="LD1396" s="8"/>
      <c r="LE1396" s="8"/>
      <c r="LF1396" s="8"/>
      <c r="LG1396" s="8"/>
      <c r="LH1396" s="8"/>
      <c r="LI1396" s="8"/>
      <c r="LJ1396" s="8"/>
      <c r="LK1396" s="8"/>
      <c r="LL1396" s="8"/>
      <c r="LM1396" s="8"/>
      <c r="LN1396" s="8"/>
      <c r="LO1396" s="8"/>
      <c r="LP1396" s="8"/>
      <c r="LQ1396" s="8"/>
      <c r="LR1396" s="8"/>
      <c r="LS1396" s="8"/>
      <c r="LT1396" s="8"/>
      <c r="LU1396" s="8"/>
      <c r="LV1396" s="8"/>
      <c r="LW1396" s="8"/>
      <c r="LX1396" s="8"/>
      <c r="LY1396" s="8"/>
      <c r="LZ1396" s="8"/>
      <c r="MA1396" s="8"/>
      <c r="MB1396" s="8"/>
      <c r="MC1396" s="8"/>
      <c r="MD1396" s="8"/>
      <c r="ME1396" s="8"/>
      <c r="MF1396" s="8"/>
      <c r="MG1396" s="8"/>
      <c r="MH1396" s="8"/>
      <c r="MI1396" s="8"/>
      <c r="MJ1396" s="8"/>
      <c r="MK1396" s="8"/>
      <c r="ML1396" s="8"/>
      <c r="MM1396" s="8"/>
      <c r="MN1396" s="8"/>
      <c r="MO1396" s="8"/>
      <c r="MP1396" s="8"/>
      <c r="MQ1396" s="8"/>
      <c r="MR1396" s="8"/>
      <c r="MS1396" s="8"/>
      <c r="MT1396" s="8"/>
      <c r="MU1396" s="8"/>
      <c r="MV1396" s="8"/>
      <c r="MW1396" s="8"/>
      <c r="MX1396" s="8"/>
      <c r="MY1396" s="8"/>
      <c r="MZ1396" s="8"/>
      <c r="NA1396" s="8"/>
      <c r="NB1396" s="8"/>
      <c r="NC1396" s="8"/>
      <c r="ND1396" s="8"/>
      <c r="NE1396" s="8"/>
      <c r="NF1396" s="8"/>
      <c r="NG1396" s="8"/>
      <c r="NH1396" s="8"/>
      <c r="NI1396" s="8"/>
      <c r="NJ1396" s="8"/>
      <c r="NK1396" s="8"/>
      <c r="NL1396" s="8"/>
      <c r="NM1396" s="8"/>
      <c r="NN1396" s="8"/>
      <c r="NO1396" s="8"/>
      <c r="NP1396" s="8"/>
      <c r="NQ1396" s="8"/>
      <c r="NR1396" s="8"/>
      <c r="NS1396" s="8"/>
      <c r="NT1396" s="8"/>
      <c r="NU1396" s="8"/>
      <c r="NV1396" s="8"/>
      <c r="NW1396" s="8"/>
      <c r="NX1396" s="8"/>
      <c r="NY1396" s="8"/>
      <c r="NZ1396" s="8"/>
      <c r="OA1396" s="8"/>
      <c r="OB1396" s="8"/>
      <c r="OC1396" s="8"/>
      <c r="OD1396" s="8"/>
      <c r="OE1396" s="8"/>
      <c r="OF1396" s="8"/>
      <c r="OG1396" s="8"/>
      <c r="OH1396" s="8"/>
      <c r="OI1396" s="8"/>
      <c r="OJ1396" s="8"/>
      <c r="OK1396" s="8"/>
      <c r="OL1396" s="8"/>
      <c r="OM1396" s="8"/>
      <c r="ON1396" s="8"/>
      <c r="OO1396" s="8"/>
      <c r="OP1396" s="8"/>
      <c r="OQ1396" s="8"/>
      <c r="OR1396" s="8"/>
      <c r="OS1396" s="8"/>
      <c r="OT1396" s="8"/>
      <c r="OU1396" s="8"/>
      <c r="OV1396" s="8"/>
      <c r="OW1396" s="8"/>
      <c r="OX1396" s="8"/>
      <c r="OY1396" s="8"/>
      <c r="OZ1396" s="8"/>
      <c r="PA1396" s="8"/>
      <c r="PB1396" s="8"/>
      <c r="PC1396" s="8"/>
      <c r="PD1396" s="8"/>
      <c r="PE1396" s="8"/>
      <c r="PF1396" s="8"/>
      <c r="PG1396" s="8"/>
      <c r="PH1396" s="8"/>
      <c r="PI1396" s="8"/>
      <c r="PJ1396" s="8"/>
      <c r="PK1396" s="8"/>
      <c r="PL1396" s="8"/>
      <c r="PM1396" s="8"/>
      <c r="PN1396" s="8"/>
      <c r="PO1396" s="8"/>
      <c r="PP1396" s="8"/>
      <c r="PQ1396" s="8"/>
      <c r="PR1396" s="8"/>
      <c r="PS1396" s="8"/>
      <c r="PT1396" s="8"/>
      <c r="PU1396" s="8"/>
      <c r="PV1396" s="8"/>
      <c r="PW1396" s="8"/>
      <c r="PX1396" s="8"/>
      <c r="PY1396" s="8"/>
      <c r="PZ1396" s="8"/>
      <c r="QA1396" s="8"/>
      <c r="QB1396" s="8"/>
      <c r="QC1396" s="8"/>
      <c r="QD1396" s="8"/>
      <c r="QE1396" s="8"/>
      <c r="QF1396" s="8"/>
      <c r="QG1396" s="8"/>
      <c r="QH1396" s="8"/>
      <c r="QI1396" s="8"/>
      <c r="QJ1396" s="8"/>
      <c r="QK1396" s="8"/>
      <c r="QL1396" s="8"/>
      <c r="QM1396" s="8"/>
      <c r="QN1396" s="8"/>
      <c r="QO1396" s="8"/>
      <c r="QP1396" s="8"/>
      <c r="QQ1396" s="8"/>
      <c r="QR1396" s="8"/>
      <c r="QS1396" s="8"/>
      <c r="QT1396" s="8"/>
      <c r="QU1396" s="8"/>
      <c r="QV1396" s="8"/>
      <c r="QW1396" s="8"/>
      <c r="QX1396" s="8"/>
      <c r="QY1396" s="8"/>
      <c r="QZ1396" s="8"/>
      <c r="RA1396" s="8"/>
      <c r="RB1396" s="8"/>
      <c r="RC1396" s="8"/>
      <c r="RD1396" s="8"/>
      <c r="RE1396" s="8"/>
      <c r="RF1396" s="8"/>
      <c r="RG1396" s="8"/>
      <c r="RH1396" s="8"/>
      <c r="RI1396" s="8"/>
      <c r="RJ1396" s="8"/>
      <c r="RK1396" s="8"/>
      <c r="RL1396" s="8"/>
      <c r="RM1396" s="8"/>
      <c r="RN1396" s="8"/>
      <c r="RO1396" s="8"/>
      <c r="RP1396" s="8"/>
      <c r="RQ1396" s="8"/>
      <c r="RR1396" s="8"/>
      <c r="RS1396" s="8"/>
      <c r="RT1396" s="8"/>
      <c r="RU1396" s="8"/>
      <c r="RV1396" s="8"/>
      <c r="RW1396" s="8"/>
      <c r="RX1396" s="8"/>
      <c r="RY1396" s="8"/>
      <c r="RZ1396" s="8"/>
      <c r="SA1396" s="8"/>
      <c r="SB1396" s="8"/>
      <c r="SC1396" s="8"/>
      <c r="SD1396" s="8"/>
      <c r="SE1396" s="8"/>
      <c r="SF1396" s="8"/>
      <c r="SG1396" s="8"/>
      <c r="SH1396" s="8"/>
      <c r="SI1396" s="8"/>
      <c r="SJ1396" s="8"/>
      <c r="SK1396" s="8"/>
      <c r="SL1396" s="8"/>
      <c r="SM1396" s="8"/>
      <c r="SN1396" s="8"/>
      <c r="SO1396" s="8"/>
      <c r="SP1396" s="8"/>
      <c r="SQ1396" s="8"/>
      <c r="SR1396" s="8"/>
      <c r="SS1396" s="8"/>
      <c r="ST1396" s="8"/>
      <c r="SU1396" s="8"/>
      <c r="SV1396" s="8"/>
      <c r="SW1396" s="8"/>
      <c r="SX1396" s="8"/>
      <c r="SY1396" s="8"/>
      <c r="SZ1396" s="8"/>
      <c r="TA1396" s="8"/>
      <c r="TB1396" s="8"/>
      <c r="TC1396" s="8"/>
      <c r="TD1396" s="8"/>
      <c r="TE1396" s="8"/>
      <c r="TF1396" s="8"/>
      <c r="TG1396" s="8"/>
      <c r="TH1396" s="8"/>
      <c r="TI1396" s="8"/>
      <c r="TJ1396" s="8"/>
      <c r="TK1396" s="8"/>
      <c r="TL1396" s="8"/>
      <c r="TM1396" s="8"/>
      <c r="TN1396" s="8"/>
      <c r="TO1396" s="8"/>
      <c r="TP1396" s="8"/>
      <c r="TQ1396" s="8"/>
      <c r="TR1396" s="8"/>
      <c r="TS1396" s="8"/>
      <c r="TT1396" s="8"/>
      <c r="TU1396" s="8"/>
      <c r="TV1396" s="8"/>
      <c r="TW1396" s="8"/>
      <c r="TX1396" s="8"/>
      <c r="TY1396" s="8"/>
      <c r="TZ1396" s="8"/>
      <c r="UA1396" s="8"/>
      <c r="UB1396" s="8"/>
      <c r="UC1396" s="8"/>
      <c r="UD1396" s="8"/>
      <c r="UE1396" s="8"/>
      <c r="UF1396" s="8"/>
      <c r="UG1396" s="8"/>
      <c r="UH1396" s="8"/>
      <c r="UI1396" s="8"/>
      <c r="UJ1396" s="8"/>
      <c r="UK1396" s="8"/>
      <c r="UL1396" s="8"/>
      <c r="UM1396" s="8"/>
      <c r="UN1396" s="8"/>
      <c r="UO1396" s="8"/>
      <c r="UP1396" s="8"/>
      <c r="UQ1396" s="8"/>
      <c r="UR1396" s="8"/>
      <c r="US1396" s="8"/>
      <c r="UT1396" s="8"/>
      <c r="UU1396" s="8"/>
      <c r="UV1396" s="8"/>
      <c r="UW1396" s="8"/>
      <c r="UX1396" s="8"/>
      <c r="UY1396" s="8"/>
      <c r="UZ1396" s="8"/>
      <c r="VA1396" s="8"/>
      <c r="VB1396" s="8"/>
      <c r="VC1396" s="8"/>
      <c r="VD1396" s="8"/>
      <c r="VE1396" s="8"/>
      <c r="VF1396" s="8"/>
    </row>
    <row r="1397" spans="1:578" s="77" customFormat="1" ht="15">
      <c r="A1397" s="52"/>
      <c r="B1397" s="54"/>
      <c r="C1397" s="54"/>
      <c r="D1397" s="54"/>
      <c r="E1397" s="54"/>
      <c r="F1397" s="54"/>
      <c r="G1397" s="55"/>
      <c r="H1397" s="54"/>
      <c r="I1397" s="56"/>
      <c r="J1397" s="76"/>
      <c r="K1397" s="76"/>
      <c r="L1397" s="54"/>
      <c r="M1397" s="54"/>
      <c r="N1397" s="54"/>
      <c r="O1397" s="4"/>
      <c r="P1397" s="60"/>
      <c r="Q1397" s="54"/>
      <c r="R1397" s="54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62"/>
      <c r="AC1397" s="57"/>
      <c r="AD1397" s="57"/>
      <c r="AE1397" s="57"/>
      <c r="AF1397" s="57"/>
      <c r="AG1397" s="57"/>
      <c r="AH1397" s="57"/>
      <c r="AI1397" s="6"/>
      <c r="AJ1397" s="6"/>
      <c r="AK1397" s="6"/>
      <c r="AL1397" s="6"/>
      <c r="AM1397" s="6"/>
      <c r="AN1397" s="6"/>
      <c r="AO1397" s="6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  <c r="IW1397" s="8"/>
      <c r="IX1397" s="8"/>
      <c r="IY1397" s="8"/>
      <c r="IZ1397" s="8"/>
      <c r="JA1397" s="8"/>
      <c r="JB1397" s="8"/>
      <c r="JC1397" s="8"/>
      <c r="JD1397" s="8"/>
      <c r="JE1397" s="8"/>
      <c r="JF1397" s="8"/>
      <c r="JG1397" s="8"/>
      <c r="JH1397" s="8"/>
      <c r="JI1397" s="8"/>
      <c r="JJ1397" s="8"/>
      <c r="JK1397" s="8"/>
      <c r="JL1397" s="8"/>
      <c r="JM1397" s="8"/>
      <c r="JN1397" s="8"/>
      <c r="JO1397" s="8"/>
      <c r="JP1397" s="8"/>
      <c r="JQ1397" s="8"/>
      <c r="JR1397" s="8"/>
      <c r="JS1397" s="8"/>
      <c r="JT1397" s="8"/>
      <c r="JU1397" s="8"/>
      <c r="JV1397" s="8"/>
      <c r="JW1397" s="8"/>
      <c r="JX1397" s="8"/>
      <c r="JY1397" s="8"/>
      <c r="JZ1397" s="8"/>
      <c r="KA1397" s="8"/>
      <c r="KB1397" s="8"/>
      <c r="KC1397" s="8"/>
      <c r="KD1397" s="8"/>
      <c r="KE1397" s="8"/>
      <c r="KF1397" s="8"/>
      <c r="KG1397" s="8"/>
      <c r="KH1397" s="8"/>
      <c r="KI1397" s="8"/>
      <c r="KJ1397" s="8"/>
      <c r="KK1397" s="8"/>
      <c r="KL1397" s="8"/>
      <c r="KM1397" s="8"/>
      <c r="KN1397" s="8"/>
      <c r="KO1397" s="8"/>
      <c r="KP1397" s="8"/>
      <c r="KQ1397" s="8"/>
      <c r="KR1397" s="8"/>
      <c r="KS1397" s="8"/>
      <c r="KT1397" s="8"/>
      <c r="KU1397" s="8"/>
      <c r="KV1397" s="8"/>
      <c r="KW1397" s="8"/>
      <c r="KX1397" s="8"/>
      <c r="KY1397" s="8"/>
      <c r="KZ1397" s="8"/>
      <c r="LA1397" s="8"/>
      <c r="LB1397" s="8"/>
      <c r="LC1397" s="8"/>
      <c r="LD1397" s="8"/>
      <c r="LE1397" s="8"/>
      <c r="LF1397" s="8"/>
      <c r="LG1397" s="8"/>
      <c r="LH1397" s="8"/>
      <c r="LI1397" s="8"/>
      <c r="LJ1397" s="8"/>
      <c r="LK1397" s="8"/>
      <c r="LL1397" s="8"/>
      <c r="LM1397" s="8"/>
      <c r="LN1397" s="8"/>
      <c r="LO1397" s="8"/>
      <c r="LP1397" s="8"/>
      <c r="LQ1397" s="8"/>
      <c r="LR1397" s="8"/>
      <c r="LS1397" s="8"/>
      <c r="LT1397" s="8"/>
      <c r="LU1397" s="8"/>
      <c r="LV1397" s="8"/>
      <c r="LW1397" s="8"/>
      <c r="LX1397" s="8"/>
      <c r="LY1397" s="8"/>
      <c r="LZ1397" s="8"/>
      <c r="MA1397" s="8"/>
      <c r="MB1397" s="8"/>
      <c r="MC1397" s="8"/>
      <c r="MD1397" s="8"/>
      <c r="ME1397" s="8"/>
      <c r="MF1397" s="8"/>
      <c r="MG1397" s="8"/>
      <c r="MH1397" s="8"/>
      <c r="MI1397" s="8"/>
      <c r="MJ1397" s="8"/>
      <c r="MK1397" s="8"/>
      <c r="ML1397" s="8"/>
      <c r="MM1397" s="8"/>
      <c r="MN1397" s="8"/>
      <c r="MO1397" s="8"/>
      <c r="MP1397" s="8"/>
      <c r="MQ1397" s="8"/>
      <c r="MR1397" s="8"/>
      <c r="MS1397" s="8"/>
      <c r="MT1397" s="8"/>
      <c r="MU1397" s="8"/>
      <c r="MV1397" s="8"/>
      <c r="MW1397" s="8"/>
      <c r="MX1397" s="8"/>
      <c r="MY1397" s="8"/>
      <c r="MZ1397" s="8"/>
      <c r="NA1397" s="8"/>
      <c r="NB1397" s="8"/>
      <c r="NC1397" s="8"/>
      <c r="ND1397" s="8"/>
      <c r="NE1397" s="8"/>
      <c r="NF1397" s="8"/>
      <c r="NG1397" s="8"/>
      <c r="NH1397" s="8"/>
      <c r="NI1397" s="8"/>
      <c r="NJ1397" s="8"/>
      <c r="NK1397" s="8"/>
      <c r="NL1397" s="8"/>
      <c r="NM1397" s="8"/>
      <c r="NN1397" s="8"/>
      <c r="NO1397" s="8"/>
      <c r="NP1397" s="8"/>
      <c r="NQ1397" s="8"/>
      <c r="NR1397" s="8"/>
      <c r="NS1397" s="8"/>
      <c r="NT1397" s="8"/>
      <c r="NU1397" s="8"/>
      <c r="NV1397" s="8"/>
      <c r="NW1397" s="8"/>
      <c r="NX1397" s="8"/>
      <c r="NY1397" s="8"/>
      <c r="NZ1397" s="8"/>
      <c r="OA1397" s="8"/>
      <c r="OB1397" s="8"/>
      <c r="OC1397" s="8"/>
      <c r="OD1397" s="8"/>
      <c r="OE1397" s="8"/>
      <c r="OF1397" s="8"/>
      <c r="OG1397" s="8"/>
      <c r="OH1397" s="8"/>
      <c r="OI1397" s="8"/>
      <c r="OJ1397" s="8"/>
      <c r="OK1397" s="8"/>
      <c r="OL1397" s="8"/>
      <c r="OM1397" s="8"/>
      <c r="ON1397" s="8"/>
      <c r="OO1397" s="8"/>
      <c r="OP1397" s="8"/>
      <c r="OQ1397" s="8"/>
      <c r="OR1397" s="8"/>
      <c r="OS1397" s="8"/>
      <c r="OT1397" s="8"/>
      <c r="OU1397" s="8"/>
      <c r="OV1397" s="8"/>
      <c r="OW1397" s="8"/>
      <c r="OX1397" s="8"/>
      <c r="OY1397" s="8"/>
      <c r="OZ1397" s="8"/>
      <c r="PA1397" s="8"/>
      <c r="PB1397" s="8"/>
      <c r="PC1397" s="8"/>
      <c r="PD1397" s="8"/>
      <c r="PE1397" s="8"/>
      <c r="PF1397" s="8"/>
      <c r="PG1397" s="8"/>
      <c r="PH1397" s="8"/>
      <c r="PI1397" s="8"/>
      <c r="PJ1397" s="8"/>
      <c r="PK1397" s="8"/>
      <c r="PL1397" s="8"/>
      <c r="PM1397" s="8"/>
      <c r="PN1397" s="8"/>
      <c r="PO1397" s="8"/>
      <c r="PP1397" s="8"/>
      <c r="PQ1397" s="8"/>
      <c r="PR1397" s="8"/>
      <c r="PS1397" s="8"/>
      <c r="PT1397" s="8"/>
      <c r="PU1397" s="8"/>
      <c r="PV1397" s="8"/>
      <c r="PW1397" s="8"/>
      <c r="PX1397" s="8"/>
      <c r="PY1397" s="8"/>
      <c r="PZ1397" s="8"/>
      <c r="QA1397" s="8"/>
      <c r="QB1397" s="8"/>
      <c r="QC1397" s="8"/>
      <c r="QD1397" s="8"/>
      <c r="QE1397" s="8"/>
      <c r="QF1397" s="8"/>
      <c r="QG1397" s="8"/>
      <c r="QH1397" s="8"/>
      <c r="QI1397" s="8"/>
      <c r="QJ1397" s="8"/>
      <c r="QK1397" s="8"/>
      <c r="QL1397" s="8"/>
      <c r="QM1397" s="8"/>
      <c r="QN1397" s="8"/>
      <c r="QO1397" s="8"/>
      <c r="QP1397" s="8"/>
      <c r="QQ1397" s="8"/>
      <c r="QR1397" s="8"/>
      <c r="QS1397" s="8"/>
      <c r="QT1397" s="8"/>
      <c r="QU1397" s="8"/>
      <c r="QV1397" s="8"/>
      <c r="QW1397" s="8"/>
      <c r="QX1397" s="8"/>
      <c r="QY1397" s="8"/>
      <c r="QZ1397" s="8"/>
      <c r="RA1397" s="8"/>
      <c r="RB1397" s="8"/>
      <c r="RC1397" s="8"/>
      <c r="RD1397" s="8"/>
      <c r="RE1397" s="8"/>
      <c r="RF1397" s="8"/>
      <c r="RG1397" s="8"/>
      <c r="RH1397" s="8"/>
      <c r="RI1397" s="8"/>
      <c r="RJ1397" s="8"/>
      <c r="RK1397" s="8"/>
      <c r="RL1397" s="8"/>
      <c r="RM1397" s="8"/>
      <c r="RN1397" s="8"/>
      <c r="RO1397" s="8"/>
      <c r="RP1397" s="8"/>
      <c r="RQ1397" s="8"/>
      <c r="RR1397" s="8"/>
      <c r="RS1397" s="8"/>
      <c r="RT1397" s="8"/>
      <c r="RU1397" s="8"/>
      <c r="RV1397" s="8"/>
      <c r="RW1397" s="8"/>
      <c r="RX1397" s="8"/>
      <c r="RY1397" s="8"/>
      <c r="RZ1397" s="8"/>
      <c r="SA1397" s="8"/>
      <c r="SB1397" s="8"/>
      <c r="SC1397" s="8"/>
      <c r="SD1397" s="8"/>
      <c r="SE1397" s="8"/>
      <c r="SF1397" s="8"/>
      <c r="SG1397" s="8"/>
      <c r="SH1397" s="8"/>
      <c r="SI1397" s="8"/>
      <c r="SJ1397" s="8"/>
      <c r="SK1397" s="8"/>
      <c r="SL1397" s="8"/>
      <c r="SM1397" s="8"/>
      <c r="SN1397" s="8"/>
      <c r="SO1397" s="8"/>
      <c r="SP1397" s="8"/>
      <c r="SQ1397" s="8"/>
      <c r="SR1397" s="8"/>
      <c r="SS1397" s="8"/>
      <c r="ST1397" s="8"/>
      <c r="SU1397" s="8"/>
      <c r="SV1397" s="8"/>
      <c r="SW1397" s="8"/>
      <c r="SX1397" s="8"/>
      <c r="SY1397" s="8"/>
      <c r="SZ1397" s="8"/>
      <c r="TA1397" s="8"/>
      <c r="TB1397" s="8"/>
      <c r="TC1397" s="8"/>
      <c r="TD1397" s="8"/>
      <c r="TE1397" s="8"/>
      <c r="TF1397" s="8"/>
      <c r="TG1397" s="8"/>
      <c r="TH1397" s="8"/>
      <c r="TI1397" s="8"/>
      <c r="TJ1397" s="8"/>
      <c r="TK1397" s="8"/>
      <c r="TL1397" s="8"/>
      <c r="TM1397" s="8"/>
      <c r="TN1397" s="8"/>
      <c r="TO1397" s="8"/>
      <c r="TP1397" s="8"/>
      <c r="TQ1397" s="8"/>
      <c r="TR1397" s="8"/>
      <c r="TS1397" s="8"/>
      <c r="TT1397" s="8"/>
      <c r="TU1397" s="8"/>
      <c r="TV1397" s="8"/>
      <c r="TW1397" s="8"/>
      <c r="TX1397" s="8"/>
      <c r="TY1397" s="8"/>
      <c r="TZ1397" s="8"/>
      <c r="UA1397" s="8"/>
      <c r="UB1397" s="8"/>
      <c r="UC1397" s="8"/>
      <c r="UD1397" s="8"/>
      <c r="UE1397" s="8"/>
      <c r="UF1397" s="8"/>
      <c r="UG1397" s="8"/>
      <c r="UH1397" s="8"/>
      <c r="UI1397" s="8"/>
      <c r="UJ1397" s="8"/>
      <c r="UK1397" s="8"/>
      <c r="UL1397" s="8"/>
      <c r="UM1397" s="8"/>
      <c r="UN1397" s="8"/>
      <c r="UO1397" s="8"/>
      <c r="UP1397" s="8"/>
      <c r="UQ1397" s="8"/>
      <c r="UR1397" s="8"/>
      <c r="US1397" s="8"/>
      <c r="UT1397" s="8"/>
      <c r="UU1397" s="8"/>
      <c r="UV1397" s="8"/>
      <c r="UW1397" s="8"/>
      <c r="UX1397" s="8"/>
      <c r="UY1397" s="8"/>
      <c r="UZ1397" s="8"/>
      <c r="VA1397" s="8"/>
      <c r="VB1397" s="8"/>
      <c r="VC1397" s="8"/>
      <c r="VD1397" s="8"/>
      <c r="VE1397" s="8"/>
      <c r="VF1397" s="8"/>
    </row>
    <row r="1398" spans="1:578" s="77" customFormat="1" ht="15">
      <c r="A1398" s="52"/>
      <c r="B1398" s="54"/>
      <c r="C1398" s="54"/>
      <c r="D1398" s="54"/>
      <c r="E1398" s="54"/>
      <c r="F1398" s="54"/>
      <c r="G1398" s="55"/>
      <c r="H1398" s="54"/>
      <c r="I1398" s="56"/>
      <c r="J1398" s="76"/>
      <c r="K1398" s="76"/>
      <c r="L1398" s="54"/>
      <c r="M1398" s="54"/>
      <c r="N1398" s="54"/>
      <c r="O1398" s="4"/>
      <c r="P1398" s="60"/>
      <c r="Q1398" s="54"/>
      <c r="R1398" s="54"/>
      <c r="S1398" s="57"/>
      <c r="T1398" s="57"/>
      <c r="U1398" s="57"/>
      <c r="V1398" s="57"/>
      <c r="W1398" s="57"/>
      <c r="X1398" s="57"/>
      <c r="Y1398" s="57"/>
      <c r="Z1398" s="57"/>
      <c r="AA1398" s="57"/>
      <c r="AB1398" s="62"/>
      <c r="AC1398" s="57"/>
      <c r="AD1398" s="57"/>
      <c r="AE1398" s="57"/>
      <c r="AF1398" s="57"/>
      <c r="AG1398" s="57"/>
      <c r="AH1398" s="57"/>
      <c r="AI1398" s="6"/>
      <c r="AJ1398" s="6"/>
      <c r="AK1398" s="6"/>
      <c r="AL1398" s="6"/>
      <c r="AM1398" s="6"/>
      <c r="AN1398" s="6"/>
      <c r="AO1398" s="6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  <c r="IW1398" s="8"/>
      <c r="IX1398" s="8"/>
      <c r="IY1398" s="8"/>
      <c r="IZ1398" s="8"/>
      <c r="JA1398" s="8"/>
      <c r="JB1398" s="8"/>
      <c r="JC1398" s="8"/>
      <c r="JD1398" s="8"/>
      <c r="JE1398" s="8"/>
      <c r="JF1398" s="8"/>
      <c r="JG1398" s="8"/>
      <c r="JH1398" s="8"/>
      <c r="JI1398" s="8"/>
      <c r="JJ1398" s="8"/>
      <c r="JK1398" s="8"/>
      <c r="JL1398" s="8"/>
      <c r="JM1398" s="8"/>
      <c r="JN1398" s="8"/>
      <c r="JO1398" s="8"/>
      <c r="JP1398" s="8"/>
      <c r="JQ1398" s="8"/>
      <c r="JR1398" s="8"/>
      <c r="JS1398" s="8"/>
      <c r="JT1398" s="8"/>
      <c r="JU1398" s="8"/>
      <c r="JV1398" s="8"/>
      <c r="JW1398" s="8"/>
      <c r="JX1398" s="8"/>
      <c r="JY1398" s="8"/>
      <c r="JZ1398" s="8"/>
      <c r="KA1398" s="8"/>
      <c r="KB1398" s="8"/>
      <c r="KC1398" s="8"/>
      <c r="KD1398" s="8"/>
      <c r="KE1398" s="8"/>
      <c r="KF1398" s="8"/>
      <c r="KG1398" s="8"/>
      <c r="KH1398" s="8"/>
      <c r="KI1398" s="8"/>
      <c r="KJ1398" s="8"/>
      <c r="KK1398" s="8"/>
      <c r="KL1398" s="8"/>
      <c r="KM1398" s="8"/>
      <c r="KN1398" s="8"/>
      <c r="KO1398" s="8"/>
      <c r="KP1398" s="8"/>
      <c r="KQ1398" s="8"/>
      <c r="KR1398" s="8"/>
      <c r="KS1398" s="8"/>
      <c r="KT1398" s="8"/>
      <c r="KU1398" s="8"/>
      <c r="KV1398" s="8"/>
      <c r="KW1398" s="8"/>
      <c r="KX1398" s="8"/>
      <c r="KY1398" s="8"/>
      <c r="KZ1398" s="8"/>
      <c r="LA1398" s="8"/>
      <c r="LB1398" s="8"/>
      <c r="LC1398" s="8"/>
      <c r="LD1398" s="8"/>
      <c r="LE1398" s="8"/>
      <c r="LF1398" s="8"/>
      <c r="LG1398" s="8"/>
      <c r="LH1398" s="8"/>
      <c r="LI1398" s="8"/>
      <c r="LJ1398" s="8"/>
      <c r="LK1398" s="8"/>
      <c r="LL1398" s="8"/>
      <c r="LM1398" s="8"/>
      <c r="LN1398" s="8"/>
      <c r="LO1398" s="8"/>
      <c r="LP1398" s="8"/>
      <c r="LQ1398" s="8"/>
      <c r="LR1398" s="8"/>
      <c r="LS1398" s="8"/>
      <c r="LT1398" s="8"/>
      <c r="LU1398" s="8"/>
      <c r="LV1398" s="8"/>
      <c r="LW1398" s="8"/>
      <c r="LX1398" s="8"/>
      <c r="LY1398" s="8"/>
      <c r="LZ1398" s="8"/>
      <c r="MA1398" s="8"/>
      <c r="MB1398" s="8"/>
      <c r="MC1398" s="8"/>
      <c r="MD1398" s="8"/>
      <c r="ME1398" s="8"/>
      <c r="MF1398" s="8"/>
      <c r="MG1398" s="8"/>
      <c r="MH1398" s="8"/>
      <c r="MI1398" s="8"/>
      <c r="MJ1398" s="8"/>
      <c r="MK1398" s="8"/>
      <c r="ML1398" s="8"/>
      <c r="MM1398" s="8"/>
      <c r="MN1398" s="8"/>
      <c r="MO1398" s="8"/>
      <c r="MP1398" s="8"/>
      <c r="MQ1398" s="8"/>
      <c r="MR1398" s="8"/>
      <c r="MS1398" s="8"/>
      <c r="MT1398" s="8"/>
      <c r="MU1398" s="8"/>
      <c r="MV1398" s="8"/>
      <c r="MW1398" s="8"/>
      <c r="MX1398" s="8"/>
      <c r="MY1398" s="8"/>
      <c r="MZ1398" s="8"/>
      <c r="NA1398" s="8"/>
      <c r="NB1398" s="8"/>
      <c r="NC1398" s="8"/>
      <c r="ND1398" s="8"/>
      <c r="NE1398" s="8"/>
      <c r="NF1398" s="8"/>
      <c r="NG1398" s="8"/>
      <c r="NH1398" s="8"/>
      <c r="NI1398" s="8"/>
      <c r="NJ1398" s="8"/>
      <c r="NK1398" s="8"/>
      <c r="NL1398" s="8"/>
      <c r="NM1398" s="8"/>
      <c r="NN1398" s="8"/>
      <c r="NO1398" s="8"/>
      <c r="NP1398" s="8"/>
      <c r="NQ1398" s="8"/>
      <c r="NR1398" s="8"/>
      <c r="NS1398" s="8"/>
      <c r="NT1398" s="8"/>
      <c r="NU1398" s="8"/>
      <c r="NV1398" s="8"/>
      <c r="NW1398" s="8"/>
      <c r="NX1398" s="8"/>
      <c r="NY1398" s="8"/>
      <c r="NZ1398" s="8"/>
      <c r="OA1398" s="8"/>
      <c r="OB1398" s="8"/>
      <c r="OC1398" s="8"/>
      <c r="OD1398" s="8"/>
      <c r="OE1398" s="8"/>
      <c r="OF1398" s="8"/>
      <c r="OG1398" s="8"/>
      <c r="OH1398" s="8"/>
      <c r="OI1398" s="8"/>
      <c r="OJ1398" s="8"/>
      <c r="OK1398" s="8"/>
      <c r="OL1398" s="8"/>
      <c r="OM1398" s="8"/>
      <c r="ON1398" s="8"/>
      <c r="OO1398" s="8"/>
      <c r="OP1398" s="8"/>
      <c r="OQ1398" s="8"/>
      <c r="OR1398" s="8"/>
      <c r="OS1398" s="8"/>
      <c r="OT1398" s="8"/>
      <c r="OU1398" s="8"/>
      <c r="OV1398" s="8"/>
      <c r="OW1398" s="8"/>
      <c r="OX1398" s="8"/>
      <c r="OY1398" s="8"/>
      <c r="OZ1398" s="8"/>
      <c r="PA1398" s="8"/>
      <c r="PB1398" s="8"/>
      <c r="PC1398" s="8"/>
      <c r="PD1398" s="8"/>
      <c r="PE1398" s="8"/>
      <c r="PF1398" s="8"/>
      <c r="PG1398" s="8"/>
      <c r="PH1398" s="8"/>
      <c r="PI1398" s="8"/>
      <c r="PJ1398" s="8"/>
      <c r="PK1398" s="8"/>
      <c r="PL1398" s="8"/>
      <c r="PM1398" s="8"/>
      <c r="PN1398" s="8"/>
      <c r="PO1398" s="8"/>
      <c r="PP1398" s="8"/>
      <c r="PQ1398" s="8"/>
      <c r="PR1398" s="8"/>
      <c r="PS1398" s="8"/>
      <c r="PT1398" s="8"/>
      <c r="PU1398" s="8"/>
      <c r="PV1398" s="8"/>
      <c r="PW1398" s="8"/>
      <c r="PX1398" s="8"/>
      <c r="PY1398" s="8"/>
      <c r="PZ1398" s="8"/>
      <c r="QA1398" s="8"/>
      <c r="QB1398" s="8"/>
      <c r="QC1398" s="8"/>
      <c r="QD1398" s="8"/>
      <c r="QE1398" s="8"/>
      <c r="QF1398" s="8"/>
      <c r="QG1398" s="8"/>
      <c r="QH1398" s="8"/>
      <c r="QI1398" s="8"/>
      <c r="QJ1398" s="8"/>
      <c r="QK1398" s="8"/>
      <c r="QL1398" s="8"/>
      <c r="QM1398" s="8"/>
      <c r="QN1398" s="8"/>
      <c r="QO1398" s="8"/>
      <c r="QP1398" s="8"/>
      <c r="QQ1398" s="8"/>
      <c r="QR1398" s="8"/>
      <c r="QS1398" s="8"/>
      <c r="QT1398" s="8"/>
      <c r="QU1398" s="8"/>
      <c r="QV1398" s="8"/>
      <c r="QW1398" s="8"/>
      <c r="QX1398" s="8"/>
      <c r="QY1398" s="8"/>
      <c r="QZ1398" s="8"/>
      <c r="RA1398" s="8"/>
      <c r="RB1398" s="8"/>
      <c r="RC1398" s="8"/>
      <c r="RD1398" s="8"/>
      <c r="RE1398" s="8"/>
      <c r="RF1398" s="8"/>
      <c r="RG1398" s="8"/>
      <c r="RH1398" s="8"/>
      <c r="RI1398" s="8"/>
      <c r="RJ1398" s="8"/>
      <c r="RK1398" s="8"/>
      <c r="RL1398" s="8"/>
      <c r="RM1398" s="8"/>
      <c r="RN1398" s="8"/>
      <c r="RO1398" s="8"/>
      <c r="RP1398" s="8"/>
      <c r="RQ1398" s="8"/>
      <c r="RR1398" s="8"/>
      <c r="RS1398" s="8"/>
      <c r="RT1398" s="8"/>
      <c r="RU1398" s="8"/>
      <c r="RV1398" s="8"/>
      <c r="RW1398" s="8"/>
      <c r="RX1398" s="8"/>
      <c r="RY1398" s="8"/>
      <c r="RZ1398" s="8"/>
      <c r="SA1398" s="8"/>
      <c r="SB1398" s="8"/>
      <c r="SC1398" s="8"/>
      <c r="SD1398" s="8"/>
      <c r="SE1398" s="8"/>
      <c r="SF1398" s="8"/>
      <c r="SG1398" s="8"/>
      <c r="SH1398" s="8"/>
      <c r="SI1398" s="8"/>
      <c r="SJ1398" s="8"/>
      <c r="SK1398" s="8"/>
      <c r="SL1398" s="8"/>
      <c r="SM1398" s="8"/>
      <c r="SN1398" s="8"/>
      <c r="SO1398" s="8"/>
      <c r="SP1398" s="8"/>
      <c r="SQ1398" s="8"/>
      <c r="SR1398" s="8"/>
      <c r="SS1398" s="8"/>
      <c r="ST1398" s="8"/>
      <c r="SU1398" s="8"/>
      <c r="SV1398" s="8"/>
      <c r="SW1398" s="8"/>
      <c r="SX1398" s="8"/>
      <c r="SY1398" s="8"/>
      <c r="SZ1398" s="8"/>
      <c r="TA1398" s="8"/>
      <c r="TB1398" s="8"/>
      <c r="TC1398" s="8"/>
      <c r="TD1398" s="8"/>
      <c r="TE1398" s="8"/>
      <c r="TF1398" s="8"/>
      <c r="TG1398" s="8"/>
      <c r="TH1398" s="8"/>
      <c r="TI1398" s="8"/>
      <c r="TJ1398" s="8"/>
      <c r="TK1398" s="8"/>
      <c r="TL1398" s="8"/>
      <c r="TM1398" s="8"/>
      <c r="TN1398" s="8"/>
      <c r="TO1398" s="8"/>
      <c r="TP1398" s="8"/>
      <c r="TQ1398" s="8"/>
      <c r="TR1398" s="8"/>
      <c r="TS1398" s="8"/>
      <c r="TT1398" s="8"/>
      <c r="TU1398" s="8"/>
      <c r="TV1398" s="8"/>
      <c r="TW1398" s="8"/>
      <c r="TX1398" s="8"/>
      <c r="TY1398" s="8"/>
      <c r="TZ1398" s="8"/>
      <c r="UA1398" s="8"/>
      <c r="UB1398" s="8"/>
      <c r="UC1398" s="8"/>
      <c r="UD1398" s="8"/>
      <c r="UE1398" s="8"/>
      <c r="UF1398" s="8"/>
      <c r="UG1398" s="8"/>
      <c r="UH1398" s="8"/>
      <c r="UI1398" s="8"/>
      <c r="UJ1398" s="8"/>
      <c r="UK1398" s="8"/>
      <c r="UL1398" s="8"/>
      <c r="UM1398" s="8"/>
      <c r="UN1398" s="8"/>
      <c r="UO1398" s="8"/>
      <c r="UP1398" s="8"/>
      <c r="UQ1398" s="8"/>
      <c r="UR1398" s="8"/>
      <c r="US1398" s="8"/>
      <c r="UT1398" s="8"/>
      <c r="UU1398" s="8"/>
      <c r="UV1398" s="8"/>
      <c r="UW1398" s="8"/>
      <c r="UX1398" s="8"/>
      <c r="UY1398" s="8"/>
      <c r="UZ1398" s="8"/>
      <c r="VA1398" s="8"/>
      <c r="VB1398" s="8"/>
      <c r="VC1398" s="8"/>
      <c r="VD1398" s="8"/>
      <c r="VE1398" s="8"/>
      <c r="VF1398" s="8"/>
    </row>
    <row r="1399" spans="1:578" s="77" customFormat="1" ht="15">
      <c r="A1399" s="52"/>
      <c r="B1399" s="54"/>
      <c r="C1399" s="54"/>
      <c r="D1399" s="54"/>
      <c r="E1399" s="54"/>
      <c r="F1399" s="54"/>
      <c r="G1399" s="55"/>
      <c r="H1399" s="54"/>
      <c r="I1399" s="56"/>
      <c r="J1399" s="76"/>
      <c r="K1399" s="76"/>
      <c r="L1399" s="54"/>
      <c r="M1399" s="54"/>
      <c r="N1399" s="54"/>
      <c r="O1399" s="4"/>
      <c r="P1399" s="60"/>
      <c r="Q1399" s="54"/>
      <c r="R1399" s="54"/>
      <c r="S1399" s="57"/>
      <c r="T1399" s="57"/>
      <c r="U1399" s="57"/>
      <c r="V1399" s="57"/>
      <c r="W1399" s="57"/>
      <c r="X1399" s="57"/>
      <c r="Y1399" s="57"/>
      <c r="Z1399" s="57"/>
      <c r="AA1399" s="57"/>
      <c r="AB1399" s="62"/>
      <c r="AC1399" s="57"/>
      <c r="AD1399" s="57"/>
      <c r="AE1399" s="57"/>
      <c r="AF1399" s="57"/>
      <c r="AG1399" s="57"/>
      <c r="AH1399" s="57"/>
      <c r="AI1399" s="6"/>
      <c r="AJ1399" s="6"/>
      <c r="AK1399" s="6"/>
      <c r="AL1399" s="6"/>
      <c r="AM1399" s="6"/>
      <c r="AN1399" s="6"/>
      <c r="AO1399" s="6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  <c r="IW1399" s="8"/>
      <c r="IX1399" s="8"/>
      <c r="IY1399" s="8"/>
      <c r="IZ1399" s="8"/>
      <c r="JA1399" s="8"/>
      <c r="JB1399" s="8"/>
      <c r="JC1399" s="8"/>
      <c r="JD1399" s="8"/>
      <c r="JE1399" s="8"/>
      <c r="JF1399" s="8"/>
      <c r="JG1399" s="8"/>
      <c r="JH1399" s="8"/>
      <c r="JI1399" s="8"/>
      <c r="JJ1399" s="8"/>
      <c r="JK1399" s="8"/>
      <c r="JL1399" s="8"/>
      <c r="JM1399" s="8"/>
      <c r="JN1399" s="8"/>
      <c r="JO1399" s="8"/>
      <c r="JP1399" s="8"/>
      <c r="JQ1399" s="8"/>
      <c r="JR1399" s="8"/>
      <c r="JS1399" s="8"/>
      <c r="JT1399" s="8"/>
      <c r="JU1399" s="8"/>
      <c r="JV1399" s="8"/>
      <c r="JW1399" s="8"/>
      <c r="JX1399" s="8"/>
      <c r="JY1399" s="8"/>
      <c r="JZ1399" s="8"/>
      <c r="KA1399" s="8"/>
      <c r="KB1399" s="8"/>
      <c r="KC1399" s="8"/>
      <c r="KD1399" s="8"/>
      <c r="KE1399" s="8"/>
      <c r="KF1399" s="8"/>
      <c r="KG1399" s="8"/>
      <c r="KH1399" s="8"/>
      <c r="KI1399" s="8"/>
      <c r="KJ1399" s="8"/>
      <c r="KK1399" s="8"/>
      <c r="KL1399" s="8"/>
      <c r="KM1399" s="8"/>
      <c r="KN1399" s="8"/>
      <c r="KO1399" s="8"/>
      <c r="KP1399" s="8"/>
      <c r="KQ1399" s="8"/>
      <c r="KR1399" s="8"/>
      <c r="KS1399" s="8"/>
      <c r="KT1399" s="8"/>
      <c r="KU1399" s="8"/>
      <c r="KV1399" s="8"/>
      <c r="KW1399" s="8"/>
      <c r="KX1399" s="8"/>
      <c r="KY1399" s="8"/>
      <c r="KZ1399" s="8"/>
      <c r="LA1399" s="8"/>
      <c r="LB1399" s="8"/>
      <c r="LC1399" s="8"/>
      <c r="LD1399" s="8"/>
      <c r="LE1399" s="8"/>
      <c r="LF1399" s="8"/>
      <c r="LG1399" s="8"/>
      <c r="LH1399" s="8"/>
      <c r="LI1399" s="8"/>
      <c r="LJ1399" s="8"/>
      <c r="LK1399" s="8"/>
      <c r="LL1399" s="8"/>
      <c r="LM1399" s="8"/>
      <c r="LN1399" s="8"/>
      <c r="LO1399" s="8"/>
      <c r="LP1399" s="8"/>
      <c r="LQ1399" s="8"/>
      <c r="LR1399" s="8"/>
      <c r="LS1399" s="8"/>
      <c r="LT1399" s="8"/>
      <c r="LU1399" s="8"/>
      <c r="LV1399" s="8"/>
      <c r="LW1399" s="8"/>
      <c r="LX1399" s="8"/>
      <c r="LY1399" s="8"/>
      <c r="LZ1399" s="8"/>
      <c r="MA1399" s="8"/>
      <c r="MB1399" s="8"/>
      <c r="MC1399" s="8"/>
      <c r="MD1399" s="8"/>
      <c r="ME1399" s="8"/>
      <c r="MF1399" s="8"/>
      <c r="MG1399" s="8"/>
      <c r="MH1399" s="8"/>
      <c r="MI1399" s="8"/>
      <c r="MJ1399" s="8"/>
      <c r="MK1399" s="8"/>
      <c r="ML1399" s="8"/>
      <c r="MM1399" s="8"/>
      <c r="MN1399" s="8"/>
      <c r="MO1399" s="8"/>
      <c r="MP1399" s="8"/>
      <c r="MQ1399" s="8"/>
      <c r="MR1399" s="8"/>
      <c r="MS1399" s="8"/>
      <c r="MT1399" s="8"/>
      <c r="MU1399" s="8"/>
      <c r="MV1399" s="8"/>
      <c r="MW1399" s="8"/>
      <c r="MX1399" s="8"/>
      <c r="MY1399" s="8"/>
      <c r="MZ1399" s="8"/>
      <c r="NA1399" s="8"/>
      <c r="NB1399" s="8"/>
      <c r="NC1399" s="8"/>
      <c r="ND1399" s="8"/>
      <c r="NE1399" s="8"/>
      <c r="NF1399" s="8"/>
      <c r="NG1399" s="8"/>
      <c r="NH1399" s="8"/>
      <c r="NI1399" s="8"/>
      <c r="NJ1399" s="8"/>
      <c r="NK1399" s="8"/>
      <c r="NL1399" s="8"/>
      <c r="NM1399" s="8"/>
      <c r="NN1399" s="8"/>
      <c r="NO1399" s="8"/>
      <c r="NP1399" s="8"/>
      <c r="NQ1399" s="8"/>
      <c r="NR1399" s="8"/>
      <c r="NS1399" s="8"/>
      <c r="NT1399" s="8"/>
      <c r="NU1399" s="8"/>
      <c r="NV1399" s="8"/>
      <c r="NW1399" s="8"/>
      <c r="NX1399" s="8"/>
      <c r="NY1399" s="8"/>
      <c r="NZ1399" s="8"/>
      <c r="OA1399" s="8"/>
      <c r="OB1399" s="8"/>
      <c r="OC1399" s="8"/>
      <c r="OD1399" s="8"/>
      <c r="OE1399" s="8"/>
      <c r="OF1399" s="8"/>
      <c r="OG1399" s="8"/>
      <c r="OH1399" s="8"/>
      <c r="OI1399" s="8"/>
      <c r="OJ1399" s="8"/>
      <c r="OK1399" s="8"/>
      <c r="OL1399" s="8"/>
      <c r="OM1399" s="8"/>
      <c r="ON1399" s="8"/>
      <c r="OO1399" s="8"/>
      <c r="OP1399" s="8"/>
      <c r="OQ1399" s="8"/>
      <c r="OR1399" s="8"/>
      <c r="OS1399" s="8"/>
      <c r="OT1399" s="8"/>
      <c r="OU1399" s="8"/>
      <c r="OV1399" s="8"/>
      <c r="OW1399" s="8"/>
      <c r="OX1399" s="8"/>
      <c r="OY1399" s="8"/>
      <c r="OZ1399" s="8"/>
      <c r="PA1399" s="8"/>
      <c r="PB1399" s="8"/>
      <c r="PC1399" s="8"/>
      <c r="PD1399" s="8"/>
      <c r="PE1399" s="8"/>
      <c r="PF1399" s="8"/>
      <c r="PG1399" s="8"/>
      <c r="PH1399" s="8"/>
      <c r="PI1399" s="8"/>
      <c r="PJ1399" s="8"/>
      <c r="PK1399" s="8"/>
      <c r="PL1399" s="8"/>
      <c r="PM1399" s="8"/>
      <c r="PN1399" s="8"/>
      <c r="PO1399" s="8"/>
      <c r="PP1399" s="8"/>
      <c r="PQ1399" s="8"/>
      <c r="PR1399" s="8"/>
      <c r="PS1399" s="8"/>
      <c r="PT1399" s="8"/>
      <c r="PU1399" s="8"/>
      <c r="PV1399" s="8"/>
      <c r="PW1399" s="8"/>
      <c r="PX1399" s="8"/>
      <c r="PY1399" s="8"/>
      <c r="PZ1399" s="8"/>
      <c r="QA1399" s="8"/>
      <c r="QB1399" s="8"/>
      <c r="QC1399" s="8"/>
      <c r="QD1399" s="8"/>
      <c r="QE1399" s="8"/>
      <c r="QF1399" s="8"/>
      <c r="QG1399" s="8"/>
      <c r="QH1399" s="8"/>
      <c r="QI1399" s="8"/>
      <c r="QJ1399" s="8"/>
      <c r="QK1399" s="8"/>
      <c r="QL1399" s="8"/>
      <c r="QM1399" s="8"/>
      <c r="QN1399" s="8"/>
      <c r="QO1399" s="8"/>
      <c r="QP1399" s="8"/>
      <c r="QQ1399" s="8"/>
      <c r="QR1399" s="8"/>
      <c r="QS1399" s="8"/>
      <c r="QT1399" s="8"/>
      <c r="QU1399" s="8"/>
      <c r="QV1399" s="8"/>
      <c r="QW1399" s="8"/>
      <c r="QX1399" s="8"/>
      <c r="QY1399" s="8"/>
      <c r="QZ1399" s="8"/>
      <c r="RA1399" s="8"/>
      <c r="RB1399" s="8"/>
      <c r="RC1399" s="8"/>
      <c r="RD1399" s="8"/>
      <c r="RE1399" s="8"/>
      <c r="RF1399" s="8"/>
      <c r="RG1399" s="8"/>
      <c r="RH1399" s="8"/>
      <c r="RI1399" s="8"/>
      <c r="RJ1399" s="8"/>
      <c r="RK1399" s="8"/>
      <c r="RL1399" s="8"/>
      <c r="RM1399" s="8"/>
      <c r="RN1399" s="8"/>
      <c r="RO1399" s="8"/>
      <c r="RP1399" s="8"/>
      <c r="RQ1399" s="8"/>
      <c r="RR1399" s="8"/>
      <c r="RS1399" s="8"/>
      <c r="RT1399" s="8"/>
      <c r="RU1399" s="8"/>
      <c r="RV1399" s="8"/>
      <c r="RW1399" s="8"/>
      <c r="RX1399" s="8"/>
      <c r="RY1399" s="8"/>
      <c r="RZ1399" s="8"/>
      <c r="SA1399" s="8"/>
      <c r="SB1399" s="8"/>
      <c r="SC1399" s="8"/>
      <c r="SD1399" s="8"/>
      <c r="SE1399" s="8"/>
      <c r="SF1399" s="8"/>
      <c r="SG1399" s="8"/>
      <c r="SH1399" s="8"/>
      <c r="SI1399" s="8"/>
      <c r="SJ1399" s="8"/>
      <c r="SK1399" s="8"/>
      <c r="SL1399" s="8"/>
      <c r="SM1399" s="8"/>
      <c r="SN1399" s="8"/>
      <c r="SO1399" s="8"/>
      <c r="SP1399" s="8"/>
      <c r="SQ1399" s="8"/>
      <c r="SR1399" s="8"/>
      <c r="SS1399" s="8"/>
      <c r="ST1399" s="8"/>
      <c r="SU1399" s="8"/>
      <c r="SV1399" s="8"/>
      <c r="SW1399" s="8"/>
      <c r="SX1399" s="8"/>
      <c r="SY1399" s="8"/>
      <c r="SZ1399" s="8"/>
      <c r="TA1399" s="8"/>
      <c r="TB1399" s="8"/>
      <c r="TC1399" s="8"/>
      <c r="TD1399" s="8"/>
      <c r="TE1399" s="8"/>
      <c r="TF1399" s="8"/>
      <c r="TG1399" s="8"/>
      <c r="TH1399" s="8"/>
      <c r="TI1399" s="8"/>
      <c r="TJ1399" s="8"/>
      <c r="TK1399" s="8"/>
      <c r="TL1399" s="8"/>
      <c r="TM1399" s="8"/>
      <c r="TN1399" s="8"/>
      <c r="TO1399" s="8"/>
      <c r="TP1399" s="8"/>
      <c r="TQ1399" s="8"/>
      <c r="TR1399" s="8"/>
      <c r="TS1399" s="8"/>
      <c r="TT1399" s="8"/>
      <c r="TU1399" s="8"/>
      <c r="TV1399" s="8"/>
      <c r="TW1399" s="8"/>
      <c r="TX1399" s="8"/>
      <c r="TY1399" s="8"/>
      <c r="TZ1399" s="8"/>
      <c r="UA1399" s="8"/>
      <c r="UB1399" s="8"/>
      <c r="UC1399" s="8"/>
      <c r="UD1399" s="8"/>
      <c r="UE1399" s="8"/>
      <c r="UF1399" s="8"/>
      <c r="UG1399" s="8"/>
      <c r="UH1399" s="8"/>
      <c r="UI1399" s="8"/>
      <c r="UJ1399" s="8"/>
      <c r="UK1399" s="8"/>
      <c r="UL1399" s="8"/>
      <c r="UM1399" s="8"/>
      <c r="UN1399" s="8"/>
      <c r="UO1399" s="8"/>
      <c r="UP1399" s="8"/>
      <c r="UQ1399" s="8"/>
      <c r="UR1399" s="8"/>
      <c r="US1399" s="8"/>
      <c r="UT1399" s="8"/>
      <c r="UU1399" s="8"/>
      <c r="UV1399" s="8"/>
      <c r="UW1399" s="8"/>
      <c r="UX1399" s="8"/>
      <c r="UY1399" s="8"/>
      <c r="UZ1399" s="8"/>
      <c r="VA1399" s="8"/>
      <c r="VB1399" s="8"/>
      <c r="VC1399" s="8"/>
      <c r="VD1399" s="8"/>
      <c r="VE1399" s="8"/>
      <c r="VF1399" s="8"/>
    </row>
    <row r="1400" spans="1:578" s="77" customFormat="1" ht="15">
      <c r="A1400" s="52"/>
      <c r="B1400" s="54"/>
      <c r="C1400" s="54"/>
      <c r="D1400" s="54"/>
      <c r="E1400" s="54"/>
      <c r="F1400" s="54"/>
      <c r="G1400" s="55"/>
      <c r="H1400" s="54"/>
      <c r="I1400" s="56"/>
      <c r="J1400" s="76"/>
      <c r="K1400" s="76"/>
      <c r="L1400" s="54"/>
      <c r="M1400" s="54"/>
      <c r="N1400" s="54"/>
      <c r="O1400" s="4"/>
      <c r="P1400" s="60"/>
      <c r="Q1400" s="54"/>
      <c r="R1400" s="54"/>
      <c r="S1400" s="57"/>
      <c r="T1400" s="57"/>
      <c r="U1400" s="57"/>
      <c r="V1400" s="57"/>
      <c r="W1400" s="57"/>
      <c r="X1400" s="57"/>
      <c r="Y1400" s="57"/>
      <c r="Z1400" s="57"/>
      <c r="AA1400" s="57"/>
      <c r="AB1400" s="62"/>
      <c r="AC1400" s="57"/>
      <c r="AD1400" s="57"/>
      <c r="AE1400" s="57"/>
      <c r="AF1400" s="57"/>
      <c r="AG1400" s="57"/>
      <c r="AH1400" s="57"/>
      <c r="AI1400" s="6"/>
      <c r="AJ1400" s="6"/>
      <c r="AK1400" s="6"/>
      <c r="AL1400" s="6"/>
      <c r="AM1400" s="6"/>
      <c r="AN1400" s="6"/>
      <c r="AO1400" s="6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  <c r="IW1400" s="8"/>
      <c r="IX1400" s="8"/>
      <c r="IY1400" s="8"/>
      <c r="IZ1400" s="8"/>
      <c r="JA1400" s="8"/>
      <c r="JB1400" s="8"/>
      <c r="JC1400" s="8"/>
      <c r="JD1400" s="8"/>
      <c r="JE1400" s="8"/>
      <c r="JF1400" s="8"/>
      <c r="JG1400" s="8"/>
      <c r="JH1400" s="8"/>
      <c r="JI1400" s="8"/>
      <c r="JJ1400" s="8"/>
      <c r="JK1400" s="8"/>
      <c r="JL1400" s="8"/>
      <c r="JM1400" s="8"/>
      <c r="JN1400" s="8"/>
      <c r="JO1400" s="8"/>
      <c r="JP1400" s="8"/>
      <c r="JQ1400" s="8"/>
      <c r="JR1400" s="8"/>
      <c r="JS1400" s="8"/>
      <c r="JT1400" s="8"/>
      <c r="JU1400" s="8"/>
      <c r="JV1400" s="8"/>
      <c r="JW1400" s="8"/>
      <c r="JX1400" s="8"/>
      <c r="JY1400" s="8"/>
      <c r="JZ1400" s="8"/>
      <c r="KA1400" s="8"/>
      <c r="KB1400" s="8"/>
      <c r="KC1400" s="8"/>
      <c r="KD1400" s="8"/>
      <c r="KE1400" s="8"/>
      <c r="KF1400" s="8"/>
      <c r="KG1400" s="8"/>
      <c r="KH1400" s="8"/>
      <c r="KI1400" s="8"/>
      <c r="KJ1400" s="8"/>
      <c r="KK1400" s="8"/>
      <c r="KL1400" s="8"/>
      <c r="KM1400" s="8"/>
      <c r="KN1400" s="8"/>
      <c r="KO1400" s="8"/>
      <c r="KP1400" s="8"/>
      <c r="KQ1400" s="8"/>
      <c r="KR1400" s="8"/>
      <c r="KS1400" s="8"/>
      <c r="KT1400" s="8"/>
      <c r="KU1400" s="8"/>
      <c r="KV1400" s="8"/>
      <c r="KW1400" s="8"/>
      <c r="KX1400" s="8"/>
      <c r="KY1400" s="8"/>
      <c r="KZ1400" s="8"/>
      <c r="LA1400" s="8"/>
      <c r="LB1400" s="8"/>
      <c r="LC1400" s="8"/>
      <c r="LD1400" s="8"/>
      <c r="LE1400" s="8"/>
      <c r="LF1400" s="8"/>
      <c r="LG1400" s="8"/>
      <c r="LH1400" s="8"/>
      <c r="LI1400" s="8"/>
      <c r="LJ1400" s="8"/>
      <c r="LK1400" s="8"/>
      <c r="LL1400" s="8"/>
      <c r="LM1400" s="8"/>
      <c r="LN1400" s="8"/>
      <c r="LO1400" s="8"/>
      <c r="LP1400" s="8"/>
      <c r="LQ1400" s="8"/>
      <c r="LR1400" s="8"/>
      <c r="LS1400" s="8"/>
      <c r="LT1400" s="8"/>
      <c r="LU1400" s="8"/>
      <c r="LV1400" s="8"/>
      <c r="LW1400" s="8"/>
      <c r="LX1400" s="8"/>
      <c r="LY1400" s="8"/>
      <c r="LZ1400" s="8"/>
      <c r="MA1400" s="8"/>
      <c r="MB1400" s="8"/>
      <c r="MC1400" s="8"/>
      <c r="MD1400" s="8"/>
      <c r="ME1400" s="8"/>
      <c r="MF1400" s="8"/>
      <c r="MG1400" s="8"/>
      <c r="MH1400" s="8"/>
      <c r="MI1400" s="8"/>
      <c r="MJ1400" s="8"/>
      <c r="MK1400" s="8"/>
      <c r="ML1400" s="8"/>
      <c r="MM1400" s="8"/>
      <c r="MN1400" s="8"/>
      <c r="MO1400" s="8"/>
      <c r="MP1400" s="8"/>
      <c r="MQ1400" s="8"/>
      <c r="MR1400" s="8"/>
      <c r="MS1400" s="8"/>
      <c r="MT1400" s="8"/>
      <c r="MU1400" s="8"/>
      <c r="MV1400" s="8"/>
      <c r="MW1400" s="8"/>
      <c r="MX1400" s="8"/>
      <c r="MY1400" s="8"/>
      <c r="MZ1400" s="8"/>
      <c r="NA1400" s="8"/>
      <c r="NB1400" s="8"/>
      <c r="NC1400" s="8"/>
      <c r="ND1400" s="8"/>
      <c r="NE1400" s="8"/>
      <c r="NF1400" s="8"/>
      <c r="NG1400" s="8"/>
      <c r="NH1400" s="8"/>
      <c r="NI1400" s="8"/>
      <c r="NJ1400" s="8"/>
      <c r="NK1400" s="8"/>
      <c r="NL1400" s="8"/>
      <c r="NM1400" s="8"/>
      <c r="NN1400" s="8"/>
      <c r="NO1400" s="8"/>
      <c r="NP1400" s="8"/>
      <c r="NQ1400" s="8"/>
      <c r="NR1400" s="8"/>
      <c r="NS1400" s="8"/>
      <c r="NT1400" s="8"/>
      <c r="NU1400" s="8"/>
      <c r="NV1400" s="8"/>
      <c r="NW1400" s="8"/>
      <c r="NX1400" s="8"/>
      <c r="NY1400" s="8"/>
      <c r="NZ1400" s="8"/>
      <c r="OA1400" s="8"/>
      <c r="OB1400" s="8"/>
      <c r="OC1400" s="8"/>
      <c r="OD1400" s="8"/>
      <c r="OE1400" s="8"/>
      <c r="OF1400" s="8"/>
      <c r="OG1400" s="8"/>
      <c r="OH1400" s="8"/>
      <c r="OI1400" s="8"/>
      <c r="OJ1400" s="8"/>
      <c r="OK1400" s="8"/>
      <c r="OL1400" s="8"/>
      <c r="OM1400" s="8"/>
      <c r="ON1400" s="8"/>
      <c r="OO1400" s="8"/>
      <c r="OP1400" s="8"/>
      <c r="OQ1400" s="8"/>
      <c r="OR1400" s="8"/>
      <c r="OS1400" s="8"/>
      <c r="OT1400" s="8"/>
      <c r="OU1400" s="8"/>
      <c r="OV1400" s="8"/>
      <c r="OW1400" s="8"/>
      <c r="OX1400" s="8"/>
      <c r="OY1400" s="8"/>
      <c r="OZ1400" s="8"/>
      <c r="PA1400" s="8"/>
      <c r="PB1400" s="8"/>
      <c r="PC1400" s="8"/>
      <c r="PD1400" s="8"/>
      <c r="PE1400" s="8"/>
      <c r="PF1400" s="8"/>
      <c r="PG1400" s="8"/>
      <c r="PH1400" s="8"/>
      <c r="PI1400" s="8"/>
      <c r="PJ1400" s="8"/>
      <c r="PK1400" s="8"/>
      <c r="PL1400" s="8"/>
      <c r="PM1400" s="8"/>
      <c r="PN1400" s="8"/>
      <c r="PO1400" s="8"/>
      <c r="PP1400" s="8"/>
      <c r="PQ1400" s="8"/>
      <c r="PR1400" s="8"/>
      <c r="PS1400" s="8"/>
      <c r="PT1400" s="8"/>
      <c r="PU1400" s="8"/>
      <c r="PV1400" s="8"/>
      <c r="PW1400" s="8"/>
      <c r="PX1400" s="8"/>
      <c r="PY1400" s="8"/>
      <c r="PZ1400" s="8"/>
      <c r="QA1400" s="8"/>
      <c r="QB1400" s="8"/>
      <c r="QC1400" s="8"/>
      <c r="QD1400" s="8"/>
      <c r="QE1400" s="8"/>
      <c r="QF1400" s="8"/>
      <c r="QG1400" s="8"/>
      <c r="QH1400" s="8"/>
      <c r="QI1400" s="8"/>
      <c r="QJ1400" s="8"/>
      <c r="QK1400" s="8"/>
      <c r="QL1400" s="8"/>
      <c r="QM1400" s="8"/>
      <c r="QN1400" s="8"/>
      <c r="QO1400" s="8"/>
      <c r="QP1400" s="8"/>
      <c r="QQ1400" s="8"/>
      <c r="QR1400" s="8"/>
      <c r="QS1400" s="8"/>
      <c r="QT1400" s="8"/>
      <c r="QU1400" s="8"/>
      <c r="QV1400" s="8"/>
      <c r="QW1400" s="8"/>
      <c r="QX1400" s="8"/>
      <c r="QY1400" s="8"/>
      <c r="QZ1400" s="8"/>
      <c r="RA1400" s="8"/>
      <c r="RB1400" s="8"/>
      <c r="RC1400" s="8"/>
      <c r="RD1400" s="8"/>
      <c r="RE1400" s="8"/>
      <c r="RF1400" s="8"/>
      <c r="RG1400" s="8"/>
      <c r="RH1400" s="8"/>
      <c r="RI1400" s="8"/>
      <c r="RJ1400" s="8"/>
      <c r="RK1400" s="8"/>
      <c r="RL1400" s="8"/>
      <c r="RM1400" s="8"/>
      <c r="RN1400" s="8"/>
      <c r="RO1400" s="8"/>
      <c r="RP1400" s="8"/>
      <c r="RQ1400" s="8"/>
      <c r="RR1400" s="8"/>
      <c r="RS1400" s="8"/>
      <c r="RT1400" s="8"/>
      <c r="RU1400" s="8"/>
      <c r="RV1400" s="8"/>
      <c r="RW1400" s="8"/>
      <c r="RX1400" s="8"/>
      <c r="RY1400" s="8"/>
      <c r="RZ1400" s="8"/>
      <c r="SA1400" s="8"/>
      <c r="SB1400" s="8"/>
      <c r="SC1400" s="8"/>
      <c r="SD1400" s="8"/>
      <c r="SE1400" s="8"/>
      <c r="SF1400" s="8"/>
      <c r="SG1400" s="8"/>
      <c r="SH1400" s="8"/>
      <c r="SI1400" s="8"/>
      <c r="SJ1400" s="8"/>
      <c r="SK1400" s="8"/>
      <c r="SL1400" s="8"/>
      <c r="SM1400" s="8"/>
      <c r="SN1400" s="8"/>
      <c r="SO1400" s="8"/>
      <c r="SP1400" s="8"/>
      <c r="SQ1400" s="8"/>
      <c r="SR1400" s="8"/>
      <c r="SS1400" s="8"/>
      <c r="ST1400" s="8"/>
      <c r="SU1400" s="8"/>
      <c r="SV1400" s="8"/>
      <c r="SW1400" s="8"/>
      <c r="SX1400" s="8"/>
      <c r="SY1400" s="8"/>
      <c r="SZ1400" s="8"/>
      <c r="TA1400" s="8"/>
      <c r="TB1400" s="8"/>
      <c r="TC1400" s="8"/>
      <c r="TD1400" s="8"/>
      <c r="TE1400" s="8"/>
      <c r="TF1400" s="8"/>
      <c r="TG1400" s="8"/>
      <c r="TH1400" s="8"/>
      <c r="TI1400" s="8"/>
      <c r="TJ1400" s="8"/>
      <c r="TK1400" s="8"/>
      <c r="TL1400" s="8"/>
      <c r="TM1400" s="8"/>
      <c r="TN1400" s="8"/>
      <c r="TO1400" s="8"/>
      <c r="TP1400" s="8"/>
      <c r="TQ1400" s="8"/>
      <c r="TR1400" s="8"/>
      <c r="TS1400" s="8"/>
      <c r="TT1400" s="8"/>
      <c r="TU1400" s="8"/>
      <c r="TV1400" s="8"/>
      <c r="TW1400" s="8"/>
      <c r="TX1400" s="8"/>
      <c r="TY1400" s="8"/>
      <c r="TZ1400" s="8"/>
      <c r="UA1400" s="8"/>
      <c r="UB1400" s="8"/>
      <c r="UC1400" s="8"/>
      <c r="UD1400" s="8"/>
      <c r="UE1400" s="8"/>
      <c r="UF1400" s="8"/>
      <c r="UG1400" s="8"/>
      <c r="UH1400" s="8"/>
      <c r="UI1400" s="8"/>
      <c r="UJ1400" s="8"/>
      <c r="UK1400" s="8"/>
      <c r="UL1400" s="8"/>
      <c r="UM1400" s="8"/>
      <c r="UN1400" s="8"/>
      <c r="UO1400" s="8"/>
      <c r="UP1400" s="8"/>
      <c r="UQ1400" s="8"/>
      <c r="UR1400" s="8"/>
      <c r="US1400" s="8"/>
      <c r="UT1400" s="8"/>
      <c r="UU1400" s="8"/>
      <c r="UV1400" s="8"/>
      <c r="UW1400" s="8"/>
      <c r="UX1400" s="8"/>
      <c r="UY1400" s="8"/>
      <c r="UZ1400" s="8"/>
      <c r="VA1400" s="8"/>
      <c r="VB1400" s="8"/>
      <c r="VC1400" s="8"/>
      <c r="VD1400" s="8"/>
      <c r="VE1400" s="8"/>
      <c r="VF1400" s="8"/>
    </row>
    <row r="1401" spans="1:578" s="77" customFormat="1" ht="15">
      <c r="A1401" s="52"/>
      <c r="B1401" s="54"/>
      <c r="C1401" s="54"/>
      <c r="D1401" s="54"/>
      <c r="E1401" s="54"/>
      <c r="F1401" s="54"/>
      <c r="G1401" s="55"/>
      <c r="H1401" s="54"/>
      <c r="I1401" s="56"/>
      <c r="J1401" s="76"/>
      <c r="K1401" s="76"/>
      <c r="L1401" s="54"/>
      <c r="M1401" s="54"/>
      <c r="N1401" s="54"/>
      <c r="O1401" s="4"/>
      <c r="P1401" s="60"/>
      <c r="Q1401" s="54"/>
      <c r="R1401" s="54"/>
      <c r="S1401" s="57"/>
      <c r="T1401" s="57"/>
      <c r="U1401" s="57"/>
      <c r="V1401" s="57"/>
      <c r="W1401" s="57"/>
      <c r="X1401" s="57"/>
      <c r="Y1401" s="57"/>
      <c r="Z1401" s="57"/>
      <c r="AA1401" s="57"/>
      <c r="AB1401" s="62"/>
      <c r="AC1401" s="57"/>
      <c r="AD1401" s="57"/>
      <c r="AE1401" s="57"/>
      <c r="AF1401" s="57"/>
      <c r="AG1401" s="57"/>
      <c r="AH1401" s="57"/>
      <c r="AI1401" s="6"/>
      <c r="AJ1401" s="6"/>
      <c r="AK1401" s="6"/>
      <c r="AL1401" s="6"/>
      <c r="AM1401" s="6"/>
      <c r="AN1401" s="6"/>
      <c r="AO1401" s="6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  <c r="IW1401" s="8"/>
      <c r="IX1401" s="8"/>
      <c r="IY1401" s="8"/>
      <c r="IZ1401" s="8"/>
      <c r="JA1401" s="8"/>
      <c r="JB1401" s="8"/>
      <c r="JC1401" s="8"/>
      <c r="JD1401" s="8"/>
      <c r="JE1401" s="8"/>
      <c r="JF1401" s="8"/>
      <c r="JG1401" s="8"/>
      <c r="JH1401" s="8"/>
      <c r="JI1401" s="8"/>
      <c r="JJ1401" s="8"/>
      <c r="JK1401" s="8"/>
      <c r="JL1401" s="8"/>
      <c r="JM1401" s="8"/>
      <c r="JN1401" s="8"/>
      <c r="JO1401" s="8"/>
      <c r="JP1401" s="8"/>
      <c r="JQ1401" s="8"/>
      <c r="JR1401" s="8"/>
      <c r="JS1401" s="8"/>
      <c r="JT1401" s="8"/>
      <c r="JU1401" s="8"/>
      <c r="JV1401" s="8"/>
      <c r="JW1401" s="8"/>
      <c r="JX1401" s="8"/>
      <c r="JY1401" s="8"/>
      <c r="JZ1401" s="8"/>
      <c r="KA1401" s="8"/>
      <c r="KB1401" s="8"/>
      <c r="KC1401" s="8"/>
      <c r="KD1401" s="8"/>
      <c r="KE1401" s="8"/>
      <c r="KF1401" s="8"/>
      <c r="KG1401" s="8"/>
      <c r="KH1401" s="8"/>
      <c r="KI1401" s="8"/>
      <c r="KJ1401" s="8"/>
      <c r="KK1401" s="8"/>
      <c r="KL1401" s="8"/>
      <c r="KM1401" s="8"/>
      <c r="KN1401" s="8"/>
      <c r="KO1401" s="8"/>
      <c r="KP1401" s="8"/>
      <c r="KQ1401" s="8"/>
      <c r="KR1401" s="8"/>
      <c r="KS1401" s="8"/>
      <c r="KT1401" s="8"/>
      <c r="KU1401" s="8"/>
      <c r="KV1401" s="8"/>
      <c r="KW1401" s="8"/>
      <c r="KX1401" s="8"/>
      <c r="KY1401" s="8"/>
      <c r="KZ1401" s="8"/>
      <c r="LA1401" s="8"/>
      <c r="LB1401" s="8"/>
      <c r="LC1401" s="8"/>
      <c r="LD1401" s="8"/>
      <c r="LE1401" s="8"/>
      <c r="LF1401" s="8"/>
      <c r="LG1401" s="8"/>
      <c r="LH1401" s="8"/>
      <c r="LI1401" s="8"/>
      <c r="LJ1401" s="8"/>
      <c r="LK1401" s="8"/>
      <c r="LL1401" s="8"/>
      <c r="LM1401" s="8"/>
      <c r="LN1401" s="8"/>
      <c r="LO1401" s="8"/>
      <c r="LP1401" s="8"/>
      <c r="LQ1401" s="8"/>
      <c r="LR1401" s="8"/>
      <c r="LS1401" s="8"/>
      <c r="LT1401" s="8"/>
      <c r="LU1401" s="8"/>
      <c r="LV1401" s="8"/>
      <c r="LW1401" s="8"/>
      <c r="LX1401" s="8"/>
      <c r="LY1401" s="8"/>
      <c r="LZ1401" s="8"/>
      <c r="MA1401" s="8"/>
      <c r="MB1401" s="8"/>
      <c r="MC1401" s="8"/>
      <c r="MD1401" s="8"/>
      <c r="ME1401" s="8"/>
      <c r="MF1401" s="8"/>
      <c r="MG1401" s="8"/>
      <c r="MH1401" s="8"/>
      <c r="MI1401" s="8"/>
      <c r="MJ1401" s="8"/>
      <c r="MK1401" s="8"/>
      <c r="ML1401" s="8"/>
      <c r="MM1401" s="8"/>
      <c r="MN1401" s="8"/>
      <c r="MO1401" s="8"/>
      <c r="MP1401" s="8"/>
      <c r="MQ1401" s="8"/>
      <c r="MR1401" s="8"/>
      <c r="MS1401" s="8"/>
      <c r="MT1401" s="8"/>
      <c r="MU1401" s="8"/>
      <c r="MV1401" s="8"/>
      <c r="MW1401" s="8"/>
      <c r="MX1401" s="8"/>
      <c r="MY1401" s="8"/>
      <c r="MZ1401" s="8"/>
      <c r="NA1401" s="8"/>
      <c r="NB1401" s="8"/>
      <c r="NC1401" s="8"/>
      <c r="ND1401" s="8"/>
      <c r="NE1401" s="8"/>
      <c r="NF1401" s="8"/>
      <c r="NG1401" s="8"/>
      <c r="NH1401" s="8"/>
      <c r="NI1401" s="8"/>
      <c r="NJ1401" s="8"/>
      <c r="NK1401" s="8"/>
      <c r="NL1401" s="8"/>
      <c r="NM1401" s="8"/>
      <c r="NN1401" s="8"/>
      <c r="NO1401" s="8"/>
      <c r="NP1401" s="8"/>
      <c r="NQ1401" s="8"/>
      <c r="NR1401" s="8"/>
      <c r="NS1401" s="8"/>
      <c r="NT1401" s="8"/>
      <c r="NU1401" s="8"/>
      <c r="NV1401" s="8"/>
      <c r="NW1401" s="8"/>
      <c r="NX1401" s="8"/>
      <c r="NY1401" s="8"/>
      <c r="NZ1401" s="8"/>
      <c r="OA1401" s="8"/>
      <c r="OB1401" s="8"/>
      <c r="OC1401" s="8"/>
      <c r="OD1401" s="8"/>
      <c r="OE1401" s="8"/>
      <c r="OF1401" s="8"/>
      <c r="OG1401" s="8"/>
      <c r="OH1401" s="8"/>
      <c r="OI1401" s="8"/>
      <c r="OJ1401" s="8"/>
      <c r="OK1401" s="8"/>
      <c r="OL1401" s="8"/>
      <c r="OM1401" s="8"/>
      <c r="ON1401" s="8"/>
      <c r="OO1401" s="8"/>
      <c r="OP1401" s="8"/>
      <c r="OQ1401" s="8"/>
      <c r="OR1401" s="8"/>
      <c r="OS1401" s="8"/>
      <c r="OT1401" s="8"/>
      <c r="OU1401" s="8"/>
      <c r="OV1401" s="8"/>
      <c r="OW1401" s="8"/>
      <c r="OX1401" s="8"/>
      <c r="OY1401" s="8"/>
      <c r="OZ1401" s="8"/>
      <c r="PA1401" s="8"/>
      <c r="PB1401" s="8"/>
      <c r="PC1401" s="8"/>
      <c r="PD1401" s="8"/>
      <c r="PE1401" s="8"/>
      <c r="PF1401" s="8"/>
      <c r="PG1401" s="8"/>
      <c r="PH1401" s="8"/>
      <c r="PI1401" s="8"/>
      <c r="PJ1401" s="8"/>
      <c r="PK1401" s="8"/>
      <c r="PL1401" s="8"/>
      <c r="PM1401" s="8"/>
      <c r="PN1401" s="8"/>
      <c r="PO1401" s="8"/>
      <c r="PP1401" s="8"/>
      <c r="PQ1401" s="8"/>
      <c r="PR1401" s="8"/>
      <c r="PS1401" s="8"/>
      <c r="PT1401" s="8"/>
      <c r="PU1401" s="8"/>
      <c r="PV1401" s="8"/>
      <c r="PW1401" s="8"/>
      <c r="PX1401" s="8"/>
      <c r="PY1401" s="8"/>
      <c r="PZ1401" s="8"/>
      <c r="QA1401" s="8"/>
      <c r="QB1401" s="8"/>
      <c r="QC1401" s="8"/>
      <c r="QD1401" s="8"/>
      <c r="QE1401" s="8"/>
      <c r="QF1401" s="8"/>
      <c r="QG1401" s="8"/>
      <c r="QH1401" s="8"/>
      <c r="QI1401" s="8"/>
      <c r="QJ1401" s="8"/>
      <c r="QK1401" s="8"/>
      <c r="QL1401" s="8"/>
      <c r="QM1401" s="8"/>
      <c r="QN1401" s="8"/>
      <c r="QO1401" s="8"/>
      <c r="QP1401" s="8"/>
      <c r="QQ1401" s="8"/>
      <c r="QR1401" s="8"/>
      <c r="QS1401" s="8"/>
      <c r="QT1401" s="8"/>
      <c r="QU1401" s="8"/>
      <c r="QV1401" s="8"/>
      <c r="QW1401" s="8"/>
      <c r="QX1401" s="8"/>
      <c r="QY1401" s="8"/>
      <c r="QZ1401" s="8"/>
      <c r="RA1401" s="8"/>
      <c r="RB1401" s="8"/>
      <c r="RC1401" s="8"/>
      <c r="RD1401" s="8"/>
      <c r="RE1401" s="8"/>
      <c r="RF1401" s="8"/>
      <c r="RG1401" s="8"/>
      <c r="RH1401" s="8"/>
      <c r="RI1401" s="8"/>
      <c r="RJ1401" s="8"/>
      <c r="RK1401" s="8"/>
      <c r="RL1401" s="8"/>
      <c r="RM1401" s="8"/>
      <c r="RN1401" s="8"/>
      <c r="RO1401" s="8"/>
      <c r="RP1401" s="8"/>
      <c r="RQ1401" s="8"/>
      <c r="RR1401" s="8"/>
      <c r="RS1401" s="8"/>
      <c r="RT1401" s="8"/>
      <c r="RU1401" s="8"/>
      <c r="RV1401" s="8"/>
      <c r="RW1401" s="8"/>
      <c r="RX1401" s="8"/>
      <c r="RY1401" s="8"/>
      <c r="RZ1401" s="8"/>
      <c r="SA1401" s="8"/>
      <c r="SB1401" s="8"/>
      <c r="SC1401" s="8"/>
      <c r="SD1401" s="8"/>
      <c r="SE1401" s="8"/>
      <c r="SF1401" s="8"/>
      <c r="SG1401" s="8"/>
      <c r="SH1401" s="8"/>
      <c r="SI1401" s="8"/>
      <c r="SJ1401" s="8"/>
      <c r="SK1401" s="8"/>
      <c r="SL1401" s="8"/>
      <c r="SM1401" s="8"/>
      <c r="SN1401" s="8"/>
      <c r="SO1401" s="8"/>
      <c r="SP1401" s="8"/>
      <c r="SQ1401" s="8"/>
      <c r="SR1401" s="8"/>
      <c r="SS1401" s="8"/>
      <c r="ST1401" s="8"/>
      <c r="SU1401" s="8"/>
      <c r="SV1401" s="8"/>
      <c r="SW1401" s="8"/>
      <c r="SX1401" s="8"/>
      <c r="SY1401" s="8"/>
      <c r="SZ1401" s="8"/>
      <c r="TA1401" s="8"/>
      <c r="TB1401" s="8"/>
      <c r="TC1401" s="8"/>
      <c r="TD1401" s="8"/>
      <c r="TE1401" s="8"/>
      <c r="TF1401" s="8"/>
      <c r="TG1401" s="8"/>
      <c r="TH1401" s="8"/>
      <c r="TI1401" s="8"/>
      <c r="TJ1401" s="8"/>
      <c r="TK1401" s="8"/>
      <c r="TL1401" s="8"/>
      <c r="TM1401" s="8"/>
      <c r="TN1401" s="8"/>
      <c r="TO1401" s="8"/>
      <c r="TP1401" s="8"/>
      <c r="TQ1401" s="8"/>
      <c r="TR1401" s="8"/>
      <c r="TS1401" s="8"/>
      <c r="TT1401" s="8"/>
      <c r="TU1401" s="8"/>
      <c r="TV1401" s="8"/>
      <c r="TW1401" s="8"/>
      <c r="TX1401" s="8"/>
      <c r="TY1401" s="8"/>
      <c r="TZ1401" s="8"/>
      <c r="UA1401" s="8"/>
      <c r="UB1401" s="8"/>
      <c r="UC1401" s="8"/>
      <c r="UD1401" s="8"/>
      <c r="UE1401" s="8"/>
      <c r="UF1401" s="8"/>
      <c r="UG1401" s="8"/>
      <c r="UH1401" s="8"/>
      <c r="UI1401" s="8"/>
      <c r="UJ1401" s="8"/>
      <c r="UK1401" s="8"/>
      <c r="UL1401" s="8"/>
      <c r="UM1401" s="8"/>
      <c r="UN1401" s="8"/>
      <c r="UO1401" s="8"/>
      <c r="UP1401" s="8"/>
      <c r="UQ1401" s="8"/>
      <c r="UR1401" s="8"/>
      <c r="US1401" s="8"/>
      <c r="UT1401" s="8"/>
      <c r="UU1401" s="8"/>
      <c r="UV1401" s="8"/>
      <c r="UW1401" s="8"/>
      <c r="UX1401" s="8"/>
      <c r="UY1401" s="8"/>
      <c r="UZ1401" s="8"/>
      <c r="VA1401" s="8"/>
      <c r="VB1401" s="8"/>
      <c r="VC1401" s="8"/>
      <c r="VD1401" s="8"/>
      <c r="VE1401" s="8"/>
      <c r="VF1401" s="8"/>
    </row>
    <row r="1402" spans="1:578" s="77" customFormat="1" ht="15">
      <c r="A1402" s="52"/>
      <c r="B1402" s="54"/>
      <c r="C1402" s="54"/>
      <c r="D1402" s="54"/>
      <c r="E1402" s="54"/>
      <c r="F1402" s="54"/>
      <c r="G1402" s="55"/>
      <c r="H1402" s="54"/>
      <c r="I1402" s="56"/>
      <c r="J1402" s="76"/>
      <c r="K1402" s="76"/>
      <c r="L1402" s="54"/>
      <c r="M1402" s="54"/>
      <c r="N1402" s="54"/>
      <c r="O1402" s="4"/>
      <c r="P1402" s="60"/>
      <c r="Q1402" s="54"/>
      <c r="R1402" s="54"/>
      <c r="S1402" s="57"/>
      <c r="T1402" s="57"/>
      <c r="U1402" s="57"/>
      <c r="V1402" s="57"/>
      <c r="W1402" s="57"/>
      <c r="X1402" s="57"/>
      <c r="Y1402" s="57"/>
      <c r="Z1402" s="57"/>
      <c r="AA1402" s="57"/>
      <c r="AB1402" s="62"/>
      <c r="AC1402" s="57"/>
      <c r="AD1402" s="57"/>
      <c r="AE1402" s="57"/>
      <c r="AF1402" s="57"/>
      <c r="AG1402" s="57"/>
      <c r="AH1402" s="57"/>
      <c r="AI1402" s="6"/>
      <c r="AJ1402" s="6"/>
      <c r="AK1402" s="6"/>
      <c r="AL1402" s="6"/>
      <c r="AM1402" s="6"/>
      <c r="AN1402" s="6"/>
      <c r="AO1402" s="6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  <c r="IW1402" s="8"/>
      <c r="IX1402" s="8"/>
      <c r="IY1402" s="8"/>
      <c r="IZ1402" s="8"/>
      <c r="JA1402" s="8"/>
      <c r="JB1402" s="8"/>
      <c r="JC1402" s="8"/>
      <c r="JD1402" s="8"/>
      <c r="JE1402" s="8"/>
      <c r="JF1402" s="8"/>
      <c r="JG1402" s="8"/>
      <c r="JH1402" s="8"/>
      <c r="JI1402" s="8"/>
      <c r="JJ1402" s="8"/>
      <c r="JK1402" s="8"/>
      <c r="JL1402" s="8"/>
      <c r="JM1402" s="8"/>
      <c r="JN1402" s="8"/>
      <c r="JO1402" s="8"/>
      <c r="JP1402" s="8"/>
      <c r="JQ1402" s="8"/>
      <c r="JR1402" s="8"/>
      <c r="JS1402" s="8"/>
      <c r="JT1402" s="8"/>
      <c r="JU1402" s="8"/>
      <c r="JV1402" s="8"/>
      <c r="JW1402" s="8"/>
      <c r="JX1402" s="8"/>
      <c r="JY1402" s="8"/>
      <c r="JZ1402" s="8"/>
      <c r="KA1402" s="8"/>
      <c r="KB1402" s="8"/>
      <c r="KC1402" s="8"/>
      <c r="KD1402" s="8"/>
      <c r="KE1402" s="8"/>
      <c r="KF1402" s="8"/>
      <c r="KG1402" s="8"/>
      <c r="KH1402" s="8"/>
      <c r="KI1402" s="8"/>
      <c r="KJ1402" s="8"/>
      <c r="KK1402" s="8"/>
      <c r="KL1402" s="8"/>
      <c r="KM1402" s="8"/>
      <c r="KN1402" s="8"/>
      <c r="KO1402" s="8"/>
      <c r="KP1402" s="8"/>
      <c r="KQ1402" s="8"/>
      <c r="KR1402" s="8"/>
      <c r="KS1402" s="8"/>
      <c r="KT1402" s="8"/>
      <c r="KU1402" s="8"/>
      <c r="KV1402" s="8"/>
      <c r="KW1402" s="8"/>
      <c r="KX1402" s="8"/>
      <c r="KY1402" s="8"/>
      <c r="KZ1402" s="8"/>
      <c r="LA1402" s="8"/>
      <c r="LB1402" s="8"/>
      <c r="LC1402" s="8"/>
      <c r="LD1402" s="8"/>
      <c r="LE1402" s="8"/>
      <c r="LF1402" s="8"/>
      <c r="LG1402" s="8"/>
      <c r="LH1402" s="8"/>
      <c r="LI1402" s="8"/>
      <c r="LJ1402" s="8"/>
      <c r="LK1402" s="8"/>
      <c r="LL1402" s="8"/>
      <c r="LM1402" s="8"/>
      <c r="LN1402" s="8"/>
      <c r="LO1402" s="8"/>
      <c r="LP1402" s="8"/>
      <c r="LQ1402" s="8"/>
      <c r="LR1402" s="8"/>
      <c r="LS1402" s="8"/>
      <c r="LT1402" s="8"/>
      <c r="LU1402" s="8"/>
      <c r="LV1402" s="8"/>
      <c r="LW1402" s="8"/>
      <c r="LX1402" s="8"/>
      <c r="LY1402" s="8"/>
      <c r="LZ1402" s="8"/>
      <c r="MA1402" s="8"/>
      <c r="MB1402" s="8"/>
      <c r="MC1402" s="8"/>
      <c r="MD1402" s="8"/>
      <c r="ME1402" s="8"/>
      <c r="MF1402" s="8"/>
      <c r="MG1402" s="8"/>
      <c r="MH1402" s="8"/>
      <c r="MI1402" s="8"/>
      <c r="MJ1402" s="8"/>
      <c r="MK1402" s="8"/>
      <c r="ML1402" s="8"/>
      <c r="MM1402" s="8"/>
      <c r="MN1402" s="8"/>
      <c r="MO1402" s="8"/>
      <c r="MP1402" s="8"/>
      <c r="MQ1402" s="8"/>
      <c r="MR1402" s="8"/>
      <c r="MS1402" s="8"/>
      <c r="MT1402" s="8"/>
      <c r="MU1402" s="8"/>
      <c r="MV1402" s="8"/>
      <c r="MW1402" s="8"/>
      <c r="MX1402" s="8"/>
      <c r="MY1402" s="8"/>
      <c r="MZ1402" s="8"/>
      <c r="NA1402" s="8"/>
      <c r="NB1402" s="8"/>
      <c r="NC1402" s="8"/>
      <c r="ND1402" s="8"/>
      <c r="NE1402" s="8"/>
      <c r="NF1402" s="8"/>
      <c r="NG1402" s="8"/>
      <c r="NH1402" s="8"/>
      <c r="NI1402" s="8"/>
      <c r="NJ1402" s="8"/>
      <c r="NK1402" s="8"/>
      <c r="NL1402" s="8"/>
      <c r="NM1402" s="8"/>
      <c r="NN1402" s="8"/>
      <c r="NO1402" s="8"/>
      <c r="NP1402" s="8"/>
      <c r="NQ1402" s="8"/>
      <c r="NR1402" s="8"/>
      <c r="NS1402" s="8"/>
      <c r="NT1402" s="8"/>
      <c r="NU1402" s="8"/>
      <c r="NV1402" s="8"/>
      <c r="NW1402" s="8"/>
      <c r="NX1402" s="8"/>
      <c r="NY1402" s="8"/>
      <c r="NZ1402" s="8"/>
      <c r="OA1402" s="8"/>
      <c r="OB1402" s="8"/>
      <c r="OC1402" s="8"/>
      <c r="OD1402" s="8"/>
      <c r="OE1402" s="8"/>
      <c r="OF1402" s="8"/>
      <c r="OG1402" s="8"/>
      <c r="OH1402" s="8"/>
      <c r="OI1402" s="8"/>
      <c r="OJ1402" s="8"/>
      <c r="OK1402" s="8"/>
      <c r="OL1402" s="8"/>
      <c r="OM1402" s="8"/>
      <c r="ON1402" s="8"/>
      <c r="OO1402" s="8"/>
      <c r="OP1402" s="8"/>
      <c r="OQ1402" s="8"/>
      <c r="OR1402" s="8"/>
      <c r="OS1402" s="8"/>
      <c r="OT1402" s="8"/>
      <c r="OU1402" s="8"/>
      <c r="OV1402" s="8"/>
      <c r="OW1402" s="8"/>
      <c r="OX1402" s="8"/>
      <c r="OY1402" s="8"/>
      <c r="OZ1402" s="8"/>
      <c r="PA1402" s="8"/>
      <c r="PB1402" s="8"/>
      <c r="PC1402" s="8"/>
      <c r="PD1402" s="8"/>
      <c r="PE1402" s="8"/>
      <c r="PF1402" s="8"/>
      <c r="PG1402" s="8"/>
      <c r="PH1402" s="8"/>
      <c r="PI1402" s="8"/>
      <c r="PJ1402" s="8"/>
      <c r="PK1402" s="8"/>
      <c r="PL1402" s="8"/>
      <c r="PM1402" s="8"/>
      <c r="PN1402" s="8"/>
      <c r="PO1402" s="8"/>
      <c r="PP1402" s="8"/>
      <c r="PQ1402" s="8"/>
      <c r="PR1402" s="8"/>
      <c r="PS1402" s="8"/>
      <c r="PT1402" s="8"/>
      <c r="PU1402" s="8"/>
      <c r="PV1402" s="8"/>
      <c r="PW1402" s="8"/>
      <c r="PX1402" s="8"/>
      <c r="PY1402" s="8"/>
      <c r="PZ1402" s="8"/>
      <c r="QA1402" s="8"/>
      <c r="QB1402" s="8"/>
      <c r="QC1402" s="8"/>
      <c r="QD1402" s="8"/>
      <c r="QE1402" s="8"/>
      <c r="QF1402" s="8"/>
      <c r="QG1402" s="8"/>
      <c r="QH1402" s="8"/>
      <c r="QI1402" s="8"/>
      <c r="QJ1402" s="8"/>
      <c r="QK1402" s="8"/>
      <c r="QL1402" s="8"/>
      <c r="QM1402" s="8"/>
      <c r="QN1402" s="8"/>
      <c r="QO1402" s="8"/>
      <c r="QP1402" s="8"/>
      <c r="QQ1402" s="8"/>
      <c r="QR1402" s="8"/>
      <c r="QS1402" s="8"/>
      <c r="QT1402" s="8"/>
      <c r="QU1402" s="8"/>
      <c r="QV1402" s="8"/>
      <c r="QW1402" s="8"/>
      <c r="QX1402" s="8"/>
      <c r="QY1402" s="8"/>
      <c r="QZ1402" s="8"/>
      <c r="RA1402" s="8"/>
      <c r="RB1402" s="8"/>
      <c r="RC1402" s="8"/>
      <c r="RD1402" s="8"/>
      <c r="RE1402" s="8"/>
      <c r="RF1402" s="8"/>
      <c r="RG1402" s="8"/>
      <c r="RH1402" s="8"/>
      <c r="RI1402" s="8"/>
      <c r="RJ1402" s="8"/>
      <c r="RK1402" s="8"/>
      <c r="RL1402" s="8"/>
      <c r="RM1402" s="8"/>
      <c r="RN1402" s="8"/>
      <c r="RO1402" s="8"/>
      <c r="RP1402" s="8"/>
      <c r="RQ1402" s="8"/>
      <c r="RR1402" s="8"/>
      <c r="RS1402" s="8"/>
      <c r="RT1402" s="8"/>
      <c r="RU1402" s="8"/>
      <c r="RV1402" s="8"/>
      <c r="RW1402" s="8"/>
      <c r="RX1402" s="8"/>
      <c r="RY1402" s="8"/>
      <c r="RZ1402" s="8"/>
      <c r="SA1402" s="8"/>
      <c r="SB1402" s="8"/>
      <c r="SC1402" s="8"/>
      <c r="SD1402" s="8"/>
      <c r="SE1402" s="8"/>
      <c r="SF1402" s="8"/>
      <c r="SG1402" s="8"/>
      <c r="SH1402" s="8"/>
      <c r="SI1402" s="8"/>
      <c r="SJ1402" s="8"/>
      <c r="SK1402" s="8"/>
      <c r="SL1402" s="8"/>
      <c r="SM1402" s="8"/>
      <c r="SN1402" s="8"/>
      <c r="SO1402" s="8"/>
      <c r="SP1402" s="8"/>
      <c r="SQ1402" s="8"/>
      <c r="SR1402" s="8"/>
      <c r="SS1402" s="8"/>
      <c r="ST1402" s="8"/>
      <c r="SU1402" s="8"/>
      <c r="SV1402" s="8"/>
      <c r="SW1402" s="8"/>
      <c r="SX1402" s="8"/>
      <c r="SY1402" s="8"/>
      <c r="SZ1402" s="8"/>
      <c r="TA1402" s="8"/>
      <c r="TB1402" s="8"/>
      <c r="TC1402" s="8"/>
      <c r="TD1402" s="8"/>
      <c r="TE1402" s="8"/>
      <c r="TF1402" s="8"/>
      <c r="TG1402" s="8"/>
      <c r="TH1402" s="8"/>
      <c r="TI1402" s="8"/>
      <c r="TJ1402" s="8"/>
      <c r="TK1402" s="8"/>
      <c r="TL1402" s="8"/>
      <c r="TM1402" s="8"/>
      <c r="TN1402" s="8"/>
      <c r="TO1402" s="8"/>
      <c r="TP1402" s="8"/>
      <c r="TQ1402" s="8"/>
      <c r="TR1402" s="8"/>
      <c r="TS1402" s="8"/>
      <c r="TT1402" s="8"/>
      <c r="TU1402" s="8"/>
      <c r="TV1402" s="8"/>
      <c r="TW1402" s="8"/>
      <c r="TX1402" s="8"/>
      <c r="TY1402" s="8"/>
      <c r="TZ1402" s="8"/>
      <c r="UA1402" s="8"/>
      <c r="UB1402" s="8"/>
      <c r="UC1402" s="8"/>
      <c r="UD1402" s="8"/>
      <c r="UE1402" s="8"/>
      <c r="UF1402" s="8"/>
      <c r="UG1402" s="8"/>
      <c r="UH1402" s="8"/>
      <c r="UI1402" s="8"/>
      <c r="UJ1402" s="8"/>
      <c r="UK1402" s="8"/>
      <c r="UL1402" s="8"/>
      <c r="UM1402" s="8"/>
      <c r="UN1402" s="8"/>
      <c r="UO1402" s="8"/>
      <c r="UP1402" s="8"/>
      <c r="UQ1402" s="8"/>
      <c r="UR1402" s="8"/>
      <c r="US1402" s="8"/>
      <c r="UT1402" s="8"/>
      <c r="UU1402" s="8"/>
      <c r="UV1402" s="8"/>
      <c r="UW1402" s="8"/>
      <c r="UX1402" s="8"/>
      <c r="UY1402" s="8"/>
      <c r="UZ1402" s="8"/>
      <c r="VA1402" s="8"/>
      <c r="VB1402" s="8"/>
      <c r="VC1402" s="8"/>
      <c r="VD1402" s="8"/>
      <c r="VE1402" s="8"/>
      <c r="VF1402" s="8"/>
    </row>
    <row r="1403" spans="1:578" s="77" customFormat="1" ht="15">
      <c r="A1403" s="52"/>
      <c r="B1403" s="54"/>
      <c r="C1403" s="54"/>
      <c r="D1403" s="54"/>
      <c r="E1403" s="54"/>
      <c r="F1403" s="54"/>
      <c r="G1403" s="55"/>
      <c r="H1403" s="54"/>
      <c r="I1403" s="56"/>
      <c r="J1403" s="76"/>
      <c r="K1403" s="76"/>
      <c r="L1403" s="54"/>
      <c r="M1403" s="54"/>
      <c r="N1403" s="54"/>
      <c r="O1403" s="4"/>
      <c r="P1403" s="60"/>
      <c r="Q1403" s="54"/>
      <c r="R1403" s="54"/>
      <c r="S1403" s="57"/>
      <c r="T1403" s="57"/>
      <c r="U1403" s="57"/>
      <c r="V1403" s="57"/>
      <c r="W1403" s="57"/>
      <c r="X1403" s="57"/>
      <c r="Y1403" s="57"/>
      <c r="Z1403" s="57"/>
      <c r="AA1403" s="57"/>
      <c r="AB1403" s="62"/>
      <c r="AC1403" s="57"/>
      <c r="AD1403" s="57"/>
      <c r="AE1403" s="57"/>
      <c r="AF1403" s="57"/>
      <c r="AG1403" s="57"/>
      <c r="AH1403" s="57"/>
      <c r="AI1403" s="6"/>
      <c r="AJ1403" s="6"/>
      <c r="AK1403" s="6"/>
      <c r="AL1403" s="6"/>
      <c r="AM1403" s="6"/>
      <c r="AN1403" s="6"/>
      <c r="AO1403" s="6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  <c r="IW1403" s="8"/>
      <c r="IX1403" s="8"/>
      <c r="IY1403" s="8"/>
      <c r="IZ1403" s="8"/>
      <c r="JA1403" s="8"/>
      <c r="JB1403" s="8"/>
      <c r="JC1403" s="8"/>
      <c r="JD1403" s="8"/>
      <c r="JE1403" s="8"/>
      <c r="JF1403" s="8"/>
      <c r="JG1403" s="8"/>
      <c r="JH1403" s="8"/>
      <c r="JI1403" s="8"/>
      <c r="JJ1403" s="8"/>
      <c r="JK1403" s="8"/>
      <c r="JL1403" s="8"/>
      <c r="JM1403" s="8"/>
      <c r="JN1403" s="8"/>
      <c r="JO1403" s="8"/>
      <c r="JP1403" s="8"/>
      <c r="JQ1403" s="8"/>
      <c r="JR1403" s="8"/>
      <c r="JS1403" s="8"/>
      <c r="JT1403" s="8"/>
      <c r="JU1403" s="8"/>
      <c r="JV1403" s="8"/>
      <c r="JW1403" s="8"/>
      <c r="JX1403" s="8"/>
      <c r="JY1403" s="8"/>
      <c r="JZ1403" s="8"/>
      <c r="KA1403" s="8"/>
      <c r="KB1403" s="8"/>
      <c r="KC1403" s="8"/>
      <c r="KD1403" s="8"/>
      <c r="KE1403" s="8"/>
      <c r="KF1403" s="8"/>
      <c r="KG1403" s="8"/>
      <c r="KH1403" s="8"/>
      <c r="KI1403" s="8"/>
      <c r="KJ1403" s="8"/>
      <c r="KK1403" s="8"/>
      <c r="KL1403" s="8"/>
      <c r="KM1403" s="8"/>
      <c r="KN1403" s="8"/>
      <c r="KO1403" s="8"/>
      <c r="KP1403" s="8"/>
      <c r="KQ1403" s="8"/>
      <c r="KR1403" s="8"/>
      <c r="KS1403" s="8"/>
      <c r="KT1403" s="8"/>
      <c r="KU1403" s="8"/>
      <c r="KV1403" s="8"/>
      <c r="KW1403" s="8"/>
      <c r="KX1403" s="8"/>
      <c r="KY1403" s="8"/>
      <c r="KZ1403" s="8"/>
      <c r="LA1403" s="8"/>
      <c r="LB1403" s="8"/>
      <c r="LC1403" s="8"/>
      <c r="LD1403" s="8"/>
      <c r="LE1403" s="8"/>
      <c r="LF1403" s="8"/>
      <c r="LG1403" s="8"/>
      <c r="LH1403" s="8"/>
      <c r="LI1403" s="8"/>
      <c r="LJ1403" s="8"/>
      <c r="LK1403" s="8"/>
      <c r="LL1403" s="8"/>
      <c r="LM1403" s="8"/>
      <c r="LN1403" s="8"/>
      <c r="LO1403" s="8"/>
      <c r="LP1403" s="8"/>
      <c r="LQ1403" s="8"/>
      <c r="LR1403" s="8"/>
      <c r="LS1403" s="8"/>
      <c r="LT1403" s="8"/>
      <c r="LU1403" s="8"/>
      <c r="LV1403" s="8"/>
      <c r="LW1403" s="8"/>
      <c r="LX1403" s="8"/>
      <c r="LY1403" s="8"/>
      <c r="LZ1403" s="8"/>
      <c r="MA1403" s="8"/>
      <c r="MB1403" s="8"/>
      <c r="MC1403" s="8"/>
      <c r="MD1403" s="8"/>
      <c r="ME1403" s="8"/>
      <c r="MF1403" s="8"/>
      <c r="MG1403" s="8"/>
      <c r="MH1403" s="8"/>
      <c r="MI1403" s="8"/>
      <c r="MJ1403" s="8"/>
      <c r="MK1403" s="8"/>
      <c r="ML1403" s="8"/>
      <c r="MM1403" s="8"/>
      <c r="MN1403" s="8"/>
      <c r="MO1403" s="8"/>
      <c r="MP1403" s="8"/>
      <c r="MQ1403" s="8"/>
      <c r="MR1403" s="8"/>
      <c r="MS1403" s="8"/>
      <c r="MT1403" s="8"/>
      <c r="MU1403" s="8"/>
      <c r="MV1403" s="8"/>
      <c r="MW1403" s="8"/>
      <c r="MX1403" s="8"/>
      <c r="MY1403" s="8"/>
      <c r="MZ1403" s="8"/>
      <c r="NA1403" s="8"/>
      <c r="NB1403" s="8"/>
      <c r="NC1403" s="8"/>
      <c r="ND1403" s="8"/>
      <c r="NE1403" s="8"/>
      <c r="NF1403" s="8"/>
      <c r="NG1403" s="8"/>
      <c r="NH1403" s="8"/>
      <c r="NI1403" s="8"/>
      <c r="NJ1403" s="8"/>
      <c r="NK1403" s="8"/>
      <c r="NL1403" s="8"/>
      <c r="NM1403" s="8"/>
      <c r="NN1403" s="8"/>
      <c r="NO1403" s="8"/>
      <c r="NP1403" s="8"/>
      <c r="NQ1403" s="8"/>
      <c r="NR1403" s="8"/>
      <c r="NS1403" s="8"/>
      <c r="NT1403" s="8"/>
      <c r="NU1403" s="8"/>
      <c r="NV1403" s="8"/>
      <c r="NW1403" s="8"/>
      <c r="NX1403" s="8"/>
      <c r="NY1403" s="8"/>
      <c r="NZ1403" s="8"/>
      <c r="OA1403" s="8"/>
      <c r="OB1403" s="8"/>
      <c r="OC1403" s="8"/>
      <c r="OD1403" s="8"/>
      <c r="OE1403" s="8"/>
      <c r="OF1403" s="8"/>
      <c r="OG1403" s="8"/>
      <c r="OH1403" s="8"/>
      <c r="OI1403" s="8"/>
      <c r="OJ1403" s="8"/>
      <c r="OK1403" s="8"/>
      <c r="OL1403" s="8"/>
      <c r="OM1403" s="8"/>
      <c r="ON1403" s="8"/>
      <c r="OO1403" s="8"/>
      <c r="OP1403" s="8"/>
      <c r="OQ1403" s="8"/>
      <c r="OR1403" s="8"/>
      <c r="OS1403" s="8"/>
      <c r="OT1403" s="8"/>
      <c r="OU1403" s="8"/>
      <c r="OV1403" s="8"/>
      <c r="OW1403" s="8"/>
      <c r="OX1403" s="8"/>
      <c r="OY1403" s="8"/>
      <c r="OZ1403" s="8"/>
      <c r="PA1403" s="8"/>
      <c r="PB1403" s="8"/>
      <c r="PC1403" s="8"/>
      <c r="PD1403" s="8"/>
      <c r="PE1403" s="8"/>
      <c r="PF1403" s="8"/>
      <c r="PG1403" s="8"/>
      <c r="PH1403" s="8"/>
      <c r="PI1403" s="8"/>
      <c r="PJ1403" s="8"/>
      <c r="PK1403" s="8"/>
      <c r="PL1403" s="8"/>
      <c r="PM1403" s="8"/>
      <c r="PN1403" s="8"/>
      <c r="PO1403" s="8"/>
      <c r="PP1403" s="8"/>
      <c r="PQ1403" s="8"/>
      <c r="PR1403" s="8"/>
      <c r="PS1403" s="8"/>
      <c r="PT1403" s="8"/>
      <c r="PU1403" s="8"/>
      <c r="PV1403" s="8"/>
      <c r="PW1403" s="8"/>
      <c r="PX1403" s="8"/>
      <c r="PY1403" s="8"/>
      <c r="PZ1403" s="8"/>
      <c r="QA1403" s="8"/>
      <c r="QB1403" s="8"/>
      <c r="QC1403" s="8"/>
      <c r="QD1403" s="8"/>
      <c r="QE1403" s="8"/>
      <c r="QF1403" s="8"/>
      <c r="QG1403" s="8"/>
      <c r="QH1403" s="8"/>
      <c r="QI1403" s="8"/>
      <c r="QJ1403" s="8"/>
      <c r="QK1403" s="8"/>
      <c r="QL1403" s="8"/>
      <c r="QM1403" s="8"/>
      <c r="QN1403" s="8"/>
      <c r="QO1403" s="8"/>
      <c r="QP1403" s="8"/>
      <c r="QQ1403" s="8"/>
      <c r="QR1403" s="8"/>
      <c r="QS1403" s="8"/>
      <c r="QT1403" s="8"/>
      <c r="QU1403" s="8"/>
      <c r="QV1403" s="8"/>
      <c r="QW1403" s="8"/>
      <c r="QX1403" s="8"/>
      <c r="QY1403" s="8"/>
      <c r="QZ1403" s="8"/>
      <c r="RA1403" s="8"/>
      <c r="RB1403" s="8"/>
      <c r="RC1403" s="8"/>
      <c r="RD1403" s="8"/>
      <c r="RE1403" s="8"/>
      <c r="RF1403" s="8"/>
      <c r="RG1403" s="8"/>
      <c r="RH1403" s="8"/>
      <c r="RI1403" s="8"/>
      <c r="RJ1403" s="8"/>
      <c r="RK1403" s="8"/>
      <c r="RL1403" s="8"/>
      <c r="RM1403" s="8"/>
      <c r="RN1403" s="8"/>
      <c r="RO1403" s="8"/>
      <c r="RP1403" s="8"/>
      <c r="RQ1403" s="8"/>
      <c r="RR1403" s="8"/>
      <c r="RS1403" s="8"/>
      <c r="RT1403" s="8"/>
      <c r="RU1403" s="8"/>
      <c r="RV1403" s="8"/>
      <c r="RW1403" s="8"/>
      <c r="RX1403" s="8"/>
      <c r="RY1403" s="8"/>
      <c r="RZ1403" s="8"/>
      <c r="SA1403" s="8"/>
      <c r="SB1403" s="8"/>
      <c r="SC1403" s="8"/>
      <c r="SD1403" s="8"/>
      <c r="SE1403" s="8"/>
      <c r="SF1403" s="8"/>
      <c r="SG1403" s="8"/>
      <c r="SH1403" s="8"/>
      <c r="SI1403" s="8"/>
      <c r="SJ1403" s="8"/>
      <c r="SK1403" s="8"/>
      <c r="SL1403" s="8"/>
      <c r="SM1403" s="8"/>
      <c r="SN1403" s="8"/>
      <c r="SO1403" s="8"/>
      <c r="SP1403" s="8"/>
      <c r="SQ1403" s="8"/>
      <c r="SR1403" s="8"/>
      <c r="SS1403" s="8"/>
      <c r="ST1403" s="8"/>
      <c r="SU1403" s="8"/>
      <c r="SV1403" s="8"/>
      <c r="SW1403" s="8"/>
      <c r="SX1403" s="8"/>
      <c r="SY1403" s="8"/>
      <c r="SZ1403" s="8"/>
      <c r="TA1403" s="8"/>
      <c r="TB1403" s="8"/>
      <c r="TC1403" s="8"/>
      <c r="TD1403" s="8"/>
      <c r="TE1403" s="8"/>
      <c r="TF1403" s="8"/>
      <c r="TG1403" s="8"/>
      <c r="TH1403" s="8"/>
      <c r="TI1403" s="8"/>
      <c r="TJ1403" s="8"/>
      <c r="TK1403" s="8"/>
      <c r="TL1403" s="8"/>
      <c r="TM1403" s="8"/>
      <c r="TN1403" s="8"/>
      <c r="TO1403" s="8"/>
      <c r="TP1403" s="8"/>
      <c r="TQ1403" s="8"/>
      <c r="TR1403" s="8"/>
      <c r="TS1403" s="8"/>
      <c r="TT1403" s="8"/>
      <c r="TU1403" s="8"/>
      <c r="TV1403" s="8"/>
      <c r="TW1403" s="8"/>
      <c r="TX1403" s="8"/>
      <c r="TY1403" s="8"/>
      <c r="TZ1403" s="8"/>
      <c r="UA1403" s="8"/>
      <c r="UB1403" s="8"/>
      <c r="UC1403" s="8"/>
      <c r="UD1403" s="8"/>
      <c r="UE1403" s="8"/>
      <c r="UF1403" s="8"/>
      <c r="UG1403" s="8"/>
      <c r="UH1403" s="8"/>
      <c r="UI1403" s="8"/>
      <c r="UJ1403" s="8"/>
      <c r="UK1403" s="8"/>
      <c r="UL1403" s="8"/>
      <c r="UM1403" s="8"/>
      <c r="UN1403" s="8"/>
      <c r="UO1403" s="8"/>
      <c r="UP1403" s="8"/>
      <c r="UQ1403" s="8"/>
      <c r="UR1403" s="8"/>
      <c r="US1403" s="8"/>
      <c r="UT1403" s="8"/>
      <c r="UU1403" s="8"/>
      <c r="UV1403" s="8"/>
      <c r="UW1403" s="8"/>
      <c r="UX1403" s="8"/>
      <c r="UY1403" s="8"/>
      <c r="UZ1403" s="8"/>
      <c r="VA1403" s="8"/>
      <c r="VB1403" s="8"/>
      <c r="VC1403" s="8"/>
      <c r="VD1403" s="8"/>
      <c r="VE1403" s="8"/>
      <c r="VF1403" s="8"/>
    </row>
    <row r="1404" spans="1:578" s="77" customFormat="1" ht="15">
      <c r="A1404" s="52"/>
      <c r="B1404" s="54"/>
      <c r="C1404" s="54"/>
      <c r="D1404" s="54"/>
      <c r="E1404" s="54"/>
      <c r="F1404" s="54"/>
      <c r="G1404" s="55"/>
      <c r="H1404" s="54"/>
      <c r="I1404" s="56"/>
      <c r="J1404" s="76"/>
      <c r="K1404" s="76"/>
      <c r="L1404" s="54"/>
      <c r="M1404" s="54"/>
      <c r="N1404" s="54"/>
      <c r="O1404" s="4"/>
      <c r="P1404" s="60"/>
      <c r="Q1404" s="54"/>
      <c r="R1404" s="54"/>
      <c r="S1404" s="57"/>
      <c r="T1404" s="57"/>
      <c r="U1404" s="57"/>
      <c r="V1404" s="57"/>
      <c r="W1404" s="57"/>
      <c r="X1404" s="57"/>
      <c r="Y1404" s="57"/>
      <c r="Z1404" s="57"/>
      <c r="AA1404" s="57"/>
      <c r="AB1404" s="62"/>
      <c r="AC1404" s="57"/>
      <c r="AD1404" s="57"/>
      <c r="AE1404" s="57"/>
      <c r="AF1404" s="57"/>
      <c r="AG1404" s="57"/>
      <c r="AH1404" s="57"/>
      <c r="AI1404" s="6"/>
      <c r="AJ1404" s="6"/>
      <c r="AK1404" s="6"/>
      <c r="AL1404" s="6"/>
      <c r="AM1404" s="6"/>
      <c r="AN1404" s="6"/>
      <c r="AO1404" s="6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  <c r="IW1404" s="8"/>
      <c r="IX1404" s="8"/>
      <c r="IY1404" s="8"/>
      <c r="IZ1404" s="8"/>
      <c r="JA1404" s="8"/>
      <c r="JB1404" s="8"/>
      <c r="JC1404" s="8"/>
      <c r="JD1404" s="8"/>
      <c r="JE1404" s="8"/>
      <c r="JF1404" s="8"/>
      <c r="JG1404" s="8"/>
      <c r="JH1404" s="8"/>
      <c r="JI1404" s="8"/>
      <c r="JJ1404" s="8"/>
      <c r="JK1404" s="8"/>
      <c r="JL1404" s="8"/>
      <c r="JM1404" s="8"/>
      <c r="JN1404" s="8"/>
      <c r="JO1404" s="8"/>
      <c r="JP1404" s="8"/>
      <c r="JQ1404" s="8"/>
      <c r="JR1404" s="8"/>
      <c r="JS1404" s="8"/>
      <c r="JT1404" s="8"/>
      <c r="JU1404" s="8"/>
      <c r="JV1404" s="8"/>
      <c r="JW1404" s="8"/>
      <c r="JX1404" s="8"/>
      <c r="JY1404" s="8"/>
      <c r="JZ1404" s="8"/>
      <c r="KA1404" s="8"/>
      <c r="KB1404" s="8"/>
      <c r="KC1404" s="8"/>
      <c r="KD1404" s="8"/>
      <c r="KE1404" s="8"/>
      <c r="KF1404" s="8"/>
      <c r="KG1404" s="8"/>
      <c r="KH1404" s="8"/>
      <c r="KI1404" s="8"/>
      <c r="KJ1404" s="8"/>
      <c r="KK1404" s="8"/>
      <c r="KL1404" s="8"/>
      <c r="KM1404" s="8"/>
      <c r="KN1404" s="8"/>
      <c r="KO1404" s="8"/>
      <c r="KP1404" s="8"/>
      <c r="KQ1404" s="8"/>
      <c r="KR1404" s="8"/>
      <c r="KS1404" s="8"/>
      <c r="KT1404" s="8"/>
      <c r="KU1404" s="8"/>
      <c r="KV1404" s="8"/>
      <c r="KW1404" s="8"/>
      <c r="KX1404" s="8"/>
      <c r="KY1404" s="8"/>
      <c r="KZ1404" s="8"/>
      <c r="LA1404" s="8"/>
      <c r="LB1404" s="8"/>
      <c r="LC1404" s="8"/>
      <c r="LD1404" s="8"/>
      <c r="LE1404" s="8"/>
      <c r="LF1404" s="8"/>
      <c r="LG1404" s="8"/>
      <c r="LH1404" s="8"/>
      <c r="LI1404" s="8"/>
      <c r="LJ1404" s="8"/>
      <c r="LK1404" s="8"/>
      <c r="LL1404" s="8"/>
      <c r="LM1404" s="8"/>
      <c r="LN1404" s="8"/>
      <c r="LO1404" s="8"/>
      <c r="LP1404" s="8"/>
      <c r="LQ1404" s="8"/>
      <c r="LR1404" s="8"/>
      <c r="LS1404" s="8"/>
      <c r="LT1404" s="8"/>
      <c r="LU1404" s="8"/>
      <c r="LV1404" s="8"/>
      <c r="LW1404" s="8"/>
      <c r="LX1404" s="8"/>
      <c r="LY1404" s="8"/>
      <c r="LZ1404" s="8"/>
      <c r="MA1404" s="8"/>
      <c r="MB1404" s="8"/>
      <c r="MC1404" s="8"/>
      <c r="MD1404" s="8"/>
      <c r="ME1404" s="8"/>
      <c r="MF1404" s="8"/>
      <c r="MG1404" s="8"/>
      <c r="MH1404" s="8"/>
      <c r="MI1404" s="8"/>
      <c r="MJ1404" s="8"/>
      <c r="MK1404" s="8"/>
      <c r="ML1404" s="8"/>
      <c r="MM1404" s="8"/>
      <c r="MN1404" s="8"/>
      <c r="MO1404" s="8"/>
      <c r="MP1404" s="8"/>
      <c r="MQ1404" s="8"/>
      <c r="MR1404" s="8"/>
      <c r="MS1404" s="8"/>
      <c r="MT1404" s="8"/>
      <c r="MU1404" s="8"/>
      <c r="MV1404" s="8"/>
      <c r="MW1404" s="8"/>
      <c r="MX1404" s="8"/>
      <c r="MY1404" s="8"/>
      <c r="MZ1404" s="8"/>
      <c r="NA1404" s="8"/>
      <c r="NB1404" s="8"/>
      <c r="NC1404" s="8"/>
      <c r="ND1404" s="8"/>
      <c r="NE1404" s="8"/>
      <c r="NF1404" s="8"/>
      <c r="NG1404" s="8"/>
      <c r="NH1404" s="8"/>
      <c r="NI1404" s="8"/>
      <c r="NJ1404" s="8"/>
      <c r="NK1404" s="8"/>
      <c r="NL1404" s="8"/>
      <c r="NM1404" s="8"/>
      <c r="NN1404" s="8"/>
      <c r="NO1404" s="8"/>
      <c r="NP1404" s="8"/>
      <c r="NQ1404" s="8"/>
      <c r="NR1404" s="8"/>
      <c r="NS1404" s="8"/>
      <c r="NT1404" s="8"/>
      <c r="NU1404" s="8"/>
      <c r="NV1404" s="8"/>
      <c r="NW1404" s="8"/>
      <c r="NX1404" s="8"/>
      <c r="NY1404" s="8"/>
      <c r="NZ1404" s="8"/>
      <c r="OA1404" s="8"/>
      <c r="OB1404" s="8"/>
      <c r="OC1404" s="8"/>
      <c r="OD1404" s="8"/>
      <c r="OE1404" s="8"/>
      <c r="OF1404" s="8"/>
      <c r="OG1404" s="8"/>
      <c r="OH1404" s="8"/>
      <c r="OI1404" s="8"/>
      <c r="OJ1404" s="8"/>
      <c r="OK1404" s="8"/>
      <c r="OL1404" s="8"/>
      <c r="OM1404" s="8"/>
      <c r="ON1404" s="8"/>
      <c r="OO1404" s="8"/>
      <c r="OP1404" s="8"/>
      <c r="OQ1404" s="8"/>
      <c r="OR1404" s="8"/>
      <c r="OS1404" s="8"/>
      <c r="OT1404" s="8"/>
      <c r="OU1404" s="8"/>
      <c r="OV1404" s="8"/>
      <c r="OW1404" s="8"/>
      <c r="OX1404" s="8"/>
      <c r="OY1404" s="8"/>
      <c r="OZ1404" s="8"/>
      <c r="PA1404" s="8"/>
      <c r="PB1404" s="8"/>
      <c r="PC1404" s="8"/>
      <c r="PD1404" s="8"/>
      <c r="PE1404" s="8"/>
      <c r="PF1404" s="8"/>
      <c r="PG1404" s="8"/>
      <c r="PH1404" s="8"/>
      <c r="PI1404" s="8"/>
      <c r="PJ1404" s="8"/>
      <c r="PK1404" s="8"/>
      <c r="PL1404" s="8"/>
      <c r="PM1404" s="8"/>
      <c r="PN1404" s="8"/>
      <c r="PO1404" s="8"/>
      <c r="PP1404" s="8"/>
      <c r="PQ1404" s="8"/>
      <c r="PR1404" s="8"/>
      <c r="PS1404" s="8"/>
      <c r="PT1404" s="8"/>
      <c r="PU1404" s="8"/>
      <c r="PV1404" s="8"/>
      <c r="PW1404" s="8"/>
      <c r="PX1404" s="8"/>
      <c r="PY1404" s="8"/>
      <c r="PZ1404" s="8"/>
      <c r="QA1404" s="8"/>
      <c r="QB1404" s="8"/>
      <c r="QC1404" s="8"/>
      <c r="QD1404" s="8"/>
      <c r="QE1404" s="8"/>
      <c r="QF1404" s="8"/>
      <c r="QG1404" s="8"/>
      <c r="QH1404" s="8"/>
      <c r="QI1404" s="8"/>
      <c r="QJ1404" s="8"/>
      <c r="QK1404" s="8"/>
      <c r="QL1404" s="8"/>
      <c r="QM1404" s="8"/>
      <c r="QN1404" s="8"/>
      <c r="QO1404" s="8"/>
      <c r="QP1404" s="8"/>
      <c r="QQ1404" s="8"/>
      <c r="QR1404" s="8"/>
      <c r="QS1404" s="8"/>
      <c r="QT1404" s="8"/>
      <c r="QU1404" s="8"/>
      <c r="QV1404" s="8"/>
      <c r="QW1404" s="8"/>
      <c r="QX1404" s="8"/>
      <c r="QY1404" s="8"/>
      <c r="QZ1404" s="8"/>
      <c r="RA1404" s="8"/>
      <c r="RB1404" s="8"/>
      <c r="RC1404" s="8"/>
      <c r="RD1404" s="8"/>
      <c r="RE1404" s="8"/>
      <c r="RF1404" s="8"/>
      <c r="RG1404" s="8"/>
      <c r="RH1404" s="8"/>
      <c r="RI1404" s="8"/>
      <c r="RJ1404" s="8"/>
      <c r="RK1404" s="8"/>
      <c r="RL1404" s="8"/>
      <c r="RM1404" s="8"/>
      <c r="RN1404" s="8"/>
      <c r="RO1404" s="8"/>
      <c r="RP1404" s="8"/>
      <c r="RQ1404" s="8"/>
      <c r="RR1404" s="8"/>
      <c r="RS1404" s="8"/>
      <c r="RT1404" s="8"/>
      <c r="RU1404" s="8"/>
      <c r="RV1404" s="8"/>
      <c r="RW1404" s="8"/>
      <c r="RX1404" s="8"/>
      <c r="RY1404" s="8"/>
      <c r="RZ1404" s="8"/>
      <c r="SA1404" s="8"/>
      <c r="SB1404" s="8"/>
      <c r="SC1404" s="8"/>
      <c r="SD1404" s="8"/>
      <c r="SE1404" s="8"/>
      <c r="SF1404" s="8"/>
      <c r="SG1404" s="8"/>
      <c r="SH1404" s="8"/>
      <c r="SI1404" s="8"/>
      <c r="SJ1404" s="8"/>
      <c r="SK1404" s="8"/>
      <c r="SL1404" s="8"/>
      <c r="SM1404" s="8"/>
      <c r="SN1404" s="8"/>
      <c r="SO1404" s="8"/>
      <c r="SP1404" s="8"/>
      <c r="SQ1404" s="8"/>
      <c r="SR1404" s="8"/>
      <c r="SS1404" s="8"/>
      <c r="ST1404" s="8"/>
      <c r="SU1404" s="8"/>
      <c r="SV1404" s="8"/>
      <c r="SW1404" s="8"/>
      <c r="SX1404" s="8"/>
      <c r="SY1404" s="8"/>
      <c r="SZ1404" s="8"/>
      <c r="TA1404" s="8"/>
      <c r="TB1404" s="8"/>
      <c r="TC1404" s="8"/>
      <c r="TD1404" s="8"/>
      <c r="TE1404" s="8"/>
      <c r="TF1404" s="8"/>
      <c r="TG1404" s="8"/>
      <c r="TH1404" s="8"/>
      <c r="TI1404" s="8"/>
      <c r="TJ1404" s="8"/>
      <c r="TK1404" s="8"/>
      <c r="TL1404" s="8"/>
      <c r="TM1404" s="8"/>
      <c r="TN1404" s="8"/>
      <c r="TO1404" s="8"/>
      <c r="TP1404" s="8"/>
      <c r="TQ1404" s="8"/>
      <c r="TR1404" s="8"/>
      <c r="TS1404" s="8"/>
      <c r="TT1404" s="8"/>
      <c r="TU1404" s="8"/>
      <c r="TV1404" s="8"/>
      <c r="TW1404" s="8"/>
      <c r="TX1404" s="8"/>
      <c r="TY1404" s="8"/>
      <c r="TZ1404" s="8"/>
      <c r="UA1404" s="8"/>
      <c r="UB1404" s="8"/>
      <c r="UC1404" s="8"/>
      <c r="UD1404" s="8"/>
      <c r="UE1404" s="8"/>
      <c r="UF1404" s="8"/>
      <c r="UG1404" s="8"/>
      <c r="UH1404" s="8"/>
      <c r="UI1404" s="8"/>
      <c r="UJ1404" s="8"/>
      <c r="UK1404" s="8"/>
      <c r="UL1404" s="8"/>
      <c r="UM1404" s="8"/>
      <c r="UN1404" s="8"/>
      <c r="UO1404" s="8"/>
      <c r="UP1404" s="8"/>
      <c r="UQ1404" s="8"/>
      <c r="UR1404" s="8"/>
      <c r="US1404" s="8"/>
      <c r="UT1404" s="8"/>
      <c r="UU1404" s="8"/>
      <c r="UV1404" s="8"/>
      <c r="UW1404" s="8"/>
      <c r="UX1404" s="8"/>
      <c r="UY1404" s="8"/>
      <c r="UZ1404" s="8"/>
      <c r="VA1404" s="8"/>
      <c r="VB1404" s="8"/>
      <c r="VC1404" s="8"/>
      <c r="VD1404" s="8"/>
      <c r="VE1404" s="8"/>
      <c r="VF1404" s="8"/>
    </row>
    <row r="1405" spans="1:578" s="77" customFormat="1" ht="15">
      <c r="A1405" s="52"/>
      <c r="B1405" s="54"/>
      <c r="C1405" s="54"/>
      <c r="D1405" s="54"/>
      <c r="E1405" s="54"/>
      <c r="F1405" s="54"/>
      <c r="G1405" s="55"/>
      <c r="H1405" s="54"/>
      <c r="I1405" s="56"/>
      <c r="J1405" s="76"/>
      <c r="K1405" s="76"/>
      <c r="L1405" s="54"/>
      <c r="M1405" s="54"/>
      <c r="N1405" s="54"/>
      <c r="O1405" s="4"/>
      <c r="P1405" s="60"/>
      <c r="Q1405" s="54"/>
      <c r="R1405" s="54"/>
      <c r="S1405" s="57"/>
      <c r="T1405" s="57"/>
      <c r="U1405" s="57"/>
      <c r="V1405" s="57"/>
      <c r="W1405" s="57"/>
      <c r="X1405" s="57"/>
      <c r="Y1405" s="57"/>
      <c r="Z1405" s="57"/>
      <c r="AA1405" s="57"/>
      <c r="AB1405" s="62"/>
      <c r="AC1405" s="57"/>
      <c r="AD1405" s="57"/>
      <c r="AE1405" s="57"/>
      <c r="AF1405" s="57"/>
      <c r="AG1405" s="57"/>
      <c r="AH1405" s="57"/>
      <c r="AI1405" s="6"/>
      <c r="AJ1405" s="6"/>
      <c r="AK1405" s="6"/>
      <c r="AL1405" s="6"/>
      <c r="AM1405" s="6"/>
      <c r="AN1405" s="6"/>
      <c r="AO1405" s="6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  <c r="IW1405" s="8"/>
      <c r="IX1405" s="8"/>
      <c r="IY1405" s="8"/>
      <c r="IZ1405" s="8"/>
      <c r="JA1405" s="8"/>
      <c r="JB1405" s="8"/>
      <c r="JC1405" s="8"/>
      <c r="JD1405" s="8"/>
      <c r="JE1405" s="8"/>
      <c r="JF1405" s="8"/>
      <c r="JG1405" s="8"/>
      <c r="JH1405" s="8"/>
      <c r="JI1405" s="8"/>
      <c r="JJ1405" s="8"/>
      <c r="JK1405" s="8"/>
      <c r="JL1405" s="8"/>
      <c r="JM1405" s="8"/>
      <c r="JN1405" s="8"/>
      <c r="JO1405" s="8"/>
      <c r="JP1405" s="8"/>
      <c r="JQ1405" s="8"/>
      <c r="JR1405" s="8"/>
      <c r="JS1405" s="8"/>
      <c r="JT1405" s="8"/>
      <c r="JU1405" s="8"/>
      <c r="JV1405" s="8"/>
      <c r="JW1405" s="8"/>
      <c r="JX1405" s="8"/>
      <c r="JY1405" s="8"/>
      <c r="JZ1405" s="8"/>
      <c r="KA1405" s="8"/>
      <c r="KB1405" s="8"/>
      <c r="KC1405" s="8"/>
      <c r="KD1405" s="8"/>
      <c r="KE1405" s="8"/>
      <c r="KF1405" s="8"/>
      <c r="KG1405" s="8"/>
      <c r="KH1405" s="8"/>
      <c r="KI1405" s="8"/>
      <c r="KJ1405" s="8"/>
      <c r="KK1405" s="8"/>
      <c r="KL1405" s="8"/>
      <c r="KM1405" s="8"/>
      <c r="KN1405" s="8"/>
      <c r="KO1405" s="8"/>
      <c r="KP1405" s="8"/>
      <c r="KQ1405" s="8"/>
      <c r="KR1405" s="8"/>
      <c r="KS1405" s="8"/>
      <c r="KT1405" s="8"/>
      <c r="KU1405" s="8"/>
      <c r="KV1405" s="8"/>
      <c r="KW1405" s="8"/>
      <c r="KX1405" s="8"/>
      <c r="KY1405" s="8"/>
      <c r="KZ1405" s="8"/>
      <c r="LA1405" s="8"/>
      <c r="LB1405" s="8"/>
      <c r="LC1405" s="8"/>
      <c r="LD1405" s="8"/>
      <c r="LE1405" s="8"/>
      <c r="LF1405" s="8"/>
      <c r="LG1405" s="8"/>
      <c r="LH1405" s="8"/>
      <c r="LI1405" s="8"/>
      <c r="LJ1405" s="8"/>
      <c r="LK1405" s="8"/>
      <c r="LL1405" s="8"/>
      <c r="LM1405" s="8"/>
      <c r="LN1405" s="8"/>
      <c r="LO1405" s="8"/>
      <c r="LP1405" s="8"/>
      <c r="LQ1405" s="8"/>
      <c r="LR1405" s="8"/>
      <c r="LS1405" s="8"/>
      <c r="LT1405" s="8"/>
      <c r="LU1405" s="8"/>
      <c r="LV1405" s="8"/>
      <c r="LW1405" s="8"/>
      <c r="LX1405" s="8"/>
      <c r="LY1405" s="8"/>
      <c r="LZ1405" s="8"/>
      <c r="MA1405" s="8"/>
      <c r="MB1405" s="8"/>
      <c r="MC1405" s="8"/>
      <c r="MD1405" s="8"/>
      <c r="ME1405" s="8"/>
      <c r="MF1405" s="8"/>
      <c r="MG1405" s="8"/>
      <c r="MH1405" s="8"/>
      <c r="MI1405" s="8"/>
      <c r="MJ1405" s="8"/>
      <c r="MK1405" s="8"/>
      <c r="ML1405" s="8"/>
      <c r="MM1405" s="8"/>
      <c r="MN1405" s="8"/>
      <c r="MO1405" s="8"/>
      <c r="MP1405" s="8"/>
      <c r="MQ1405" s="8"/>
      <c r="MR1405" s="8"/>
      <c r="MS1405" s="8"/>
      <c r="MT1405" s="8"/>
      <c r="MU1405" s="8"/>
      <c r="MV1405" s="8"/>
      <c r="MW1405" s="8"/>
      <c r="MX1405" s="8"/>
      <c r="MY1405" s="8"/>
      <c r="MZ1405" s="8"/>
      <c r="NA1405" s="8"/>
      <c r="NB1405" s="8"/>
      <c r="NC1405" s="8"/>
      <c r="ND1405" s="8"/>
      <c r="NE1405" s="8"/>
      <c r="NF1405" s="8"/>
      <c r="NG1405" s="8"/>
      <c r="NH1405" s="8"/>
      <c r="NI1405" s="8"/>
      <c r="NJ1405" s="8"/>
      <c r="NK1405" s="8"/>
      <c r="NL1405" s="8"/>
      <c r="NM1405" s="8"/>
      <c r="NN1405" s="8"/>
      <c r="NO1405" s="8"/>
      <c r="NP1405" s="8"/>
      <c r="NQ1405" s="8"/>
      <c r="NR1405" s="8"/>
      <c r="NS1405" s="8"/>
      <c r="NT1405" s="8"/>
      <c r="NU1405" s="8"/>
      <c r="NV1405" s="8"/>
      <c r="NW1405" s="8"/>
      <c r="NX1405" s="8"/>
      <c r="NY1405" s="8"/>
      <c r="NZ1405" s="8"/>
      <c r="OA1405" s="8"/>
      <c r="OB1405" s="8"/>
      <c r="OC1405" s="8"/>
      <c r="OD1405" s="8"/>
      <c r="OE1405" s="8"/>
      <c r="OF1405" s="8"/>
      <c r="OG1405" s="8"/>
      <c r="OH1405" s="8"/>
      <c r="OI1405" s="8"/>
      <c r="OJ1405" s="8"/>
      <c r="OK1405" s="8"/>
      <c r="OL1405" s="8"/>
      <c r="OM1405" s="8"/>
      <c r="ON1405" s="8"/>
      <c r="OO1405" s="8"/>
      <c r="OP1405" s="8"/>
      <c r="OQ1405" s="8"/>
      <c r="OR1405" s="8"/>
      <c r="OS1405" s="8"/>
      <c r="OT1405" s="8"/>
      <c r="OU1405" s="8"/>
      <c r="OV1405" s="8"/>
      <c r="OW1405" s="8"/>
      <c r="OX1405" s="8"/>
      <c r="OY1405" s="8"/>
      <c r="OZ1405" s="8"/>
      <c r="PA1405" s="8"/>
      <c r="PB1405" s="8"/>
      <c r="PC1405" s="8"/>
      <c r="PD1405" s="8"/>
      <c r="PE1405" s="8"/>
      <c r="PF1405" s="8"/>
      <c r="PG1405" s="8"/>
      <c r="PH1405" s="8"/>
      <c r="PI1405" s="8"/>
      <c r="PJ1405" s="8"/>
      <c r="PK1405" s="8"/>
      <c r="PL1405" s="8"/>
      <c r="PM1405" s="8"/>
      <c r="PN1405" s="8"/>
      <c r="PO1405" s="8"/>
      <c r="PP1405" s="8"/>
      <c r="PQ1405" s="8"/>
      <c r="PR1405" s="8"/>
      <c r="PS1405" s="8"/>
      <c r="PT1405" s="8"/>
      <c r="PU1405" s="8"/>
      <c r="PV1405" s="8"/>
      <c r="PW1405" s="8"/>
      <c r="PX1405" s="8"/>
      <c r="PY1405" s="8"/>
      <c r="PZ1405" s="8"/>
      <c r="QA1405" s="8"/>
      <c r="QB1405" s="8"/>
      <c r="QC1405" s="8"/>
      <c r="QD1405" s="8"/>
      <c r="QE1405" s="8"/>
      <c r="QF1405" s="8"/>
      <c r="QG1405" s="8"/>
      <c r="QH1405" s="8"/>
      <c r="QI1405" s="8"/>
      <c r="QJ1405" s="8"/>
      <c r="QK1405" s="8"/>
      <c r="QL1405" s="8"/>
      <c r="QM1405" s="8"/>
      <c r="QN1405" s="8"/>
      <c r="QO1405" s="8"/>
      <c r="QP1405" s="8"/>
      <c r="QQ1405" s="8"/>
      <c r="QR1405" s="8"/>
      <c r="QS1405" s="8"/>
      <c r="QT1405" s="8"/>
      <c r="QU1405" s="8"/>
      <c r="QV1405" s="8"/>
      <c r="QW1405" s="8"/>
      <c r="QX1405" s="8"/>
      <c r="QY1405" s="8"/>
      <c r="QZ1405" s="8"/>
      <c r="RA1405" s="8"/>
      <c r="RB1405" s="8"/>
      <c r="RC1405" s="8"/>
      <c r="RD1405" s="8"/>
      <c r="RE1405" s="8"/>
      <c r="RF1405" s="8"/>
      <c r="RG1405" s="8"/>
      <c r="RH1405" s="8"/>
      <c r="RI1405" s="8"/>
      <c r="RJ1405" s="8"/>
      <c r="RK1405" s="8"/>
      <c r="RL1405" s="8"/>
      <c r="RM1405" s="8"/>
      <c r="RN1405" s="8"/>
      <c r="RO1405" s="8"/>
      <c r="RP1405" s="8"/>
      <c r="RQ1405" s="8"/>
      <c r="RR1405" s="8"/>
      <c r="RS1405" s="8"/>
      <c r="RT1405" s="8"/>
      <c r="RU1405" s="8"/>
      <c r="RV1405" s="8"/>
      <c r="RW1405" s="8"/>
      <c r="RX1405" s="8"/>
      <c r="RY1405" s="8"/>
      <c r="RZ1405" s="8"/>
      <c r="SA1405" s="8"/>
      <c r="SB1405" s="8"/>
      <c r="SC1405" s="8"/>
      <c r="SD1405" s="8"/>
      <c r="SE1405" s="8"/>
      <c r="SF1405" s="8"/>
      <c r="SG1405" s="8"/>
      <c r="SH1405" s="8"/>
      <c r="SI1405" s="8"/>
      <c r="SJ1405" s="8"/>
      <c r="SK1405" s="8"/>
      <c r="SL1405" s="8"/>
      <c r="SM1405" s="8"/>
      <c r="SN1405" s="8"/>
      <c r="SO1405" s="8"/>
      <c r="SP1405" s="8"/>
      <c r="SQ1405" s="8"/>
      <c r="SR1405" s="8"/>
      <c r="SS1405" s="8"/>
      <c r="ST1405" s="8"/>
      <c r="SU1405" s="8"/>
      <c r="SV1405" s="8"/>
      <c r="SW1405" s="8"/>
      <c r="SX1405" s="8"/>
      <c r="SY1405" s="8"/>
      <c r="SZ1405" s="8"/>
      <c r="TA1405" s="8"/>
      <c r="TB1405" s="8"/>
      <c r="TC1405" s="8"/>
      <c r="TD1405" s="8"/>
      <c r="TE1405" s="8"/>
      <c r="TF1405" s="8"/>
      <c r="TG1405" s="8"/>
      <c r="TH1405" s="8"/>
      <c r="TI1405" s="8"/>
      <c r="TJ1405" s="8"/>
      <c r="TK1405" s="8"/>
      <c r="TL1405" s="8"/>
      <c r="TM1405" s="8"/>
      <c r="TN1405" s="8"/>
      <c r="TO1405" s="8"/>
      <c r="TP1405" s="8"/>
      <c r="TQ1405" s="8"/>
      <c r="TR1405" s="8"/>
      <c r="TS1405" s="8"/>
      <c r="TT1405" s="8"/>
      <c r="TU1405" s="8"/>
      <c r="TV1405" s="8"/>
      <c r="TW1405" s="8"/>
      <c r="TX1405" s="8"/>
      <c r="TY1405" s="8"/>
      <c r="TZ1405" s="8"/>
      <c r="UA1405" s="8"/>
      <c r="UB1405" s="8"/>
      <c r="UC1405" s="8"/>
      <c r="UD1405" s="8"/>
      <c r="UE1405" s="8"/>
      <c r="UF1405" s="8"/>
      <c r="UG1405" s="8"/>
      <c r="UH1405" s="8"/>
      <c r="UI1405" s="8"/>
      <c r="UJ1405" s="8"/>
      <c r="UK1405" s="8"/>
      <c r="UL1405" s="8"/>
      <c r="UM1405" s="8"/>
      <c r="UN1405" s="8"/>
      <c r="UO1405" s="8"/>
      <c r="UP1405" s="8"/>
      <c r="UQ1405" s="8"/>
      <c r="UR1405" s="8"/>
      <c r="US1405" s="8"/>
      <c r="UT1405" s="8"/>
      <c r="UU1405" s="8"/>
      <c r="UV1405" s="8"/>
      <c r="UW1405" s="8"/>
      <c r="UX1405" s="8"/>
      <c r="UY1405" s="8"/>
      <c r="UZ1405" s="8"/>
      <c r="VA1405" s="8"/>
      <c r="VB1405" s="8"/>
      <c r="VC1405" s="8"/>
      <c r="VD1405" s="8"/>
      <c r="VE1405" s="8"/>
      <c r="VF1405" s="8"/>
    </row>
    <row r="1406" spans="1:578" s="77" customFormat="1" ht="15">
      <c r="A1406" s="52"/>
      <c r="B1406" s="54"/>
      <c r="C1406" s="54"/>
      <c r="D1406" s="54"/>
      <c r="E1406" s="54"/>
      <c r="F1406" s="54"/>
      <c r="G1406" s="55"/>
      <c r="H1406" s="54"/>
      <c r="I1406" s="56"/>
      <c r="J1406" s="76"/>
      <c r="K1406" s="76"/>
      <c r="L1406" s="54"/>
      <c r="M1406" s="54"/>
      <c r="N1406" s="54"/>
      <c r="O1406" s="4"/>
      <c r="P1406" s="60"/>
      <c r="Q1406" s="54"/>
      <c r="R1406" s="54"/>
      <c r="S1406" s="57"/>
      <c r="T1406" s="57"/>
      <c r="U1406" s="57"/>
      <c r="V1406" s="57"/>
      <c r="W1406" s="57"/>
      <c r="X1406" s="57"/>
      <c r="Y1406" s="57"/>
      <c r="Z1406" s="57"/>
      <c r="AA1406" s="57"/>
      <c r="AB1406" s="62"/>
      <c r="AC1406" s="57"/>
      <c r="AD1406" s="57"/>
      <c r="AE1406" s="57"/>
      <c r="AF1406" s="57"/>
      <c r="AG1406" s="57"/>
      <c r="AH1406" s="57"/>
      <c r="AI1406" s="6"/>
      <c r="AJ1406" s="6"/>
      <c r="AK1406" s="6"/>
      <c r="AL1406" s="6"/>
      <c r="AM1406" s="6"/>
      <c r="AN1406" s="6"/>
      <c r="AO1406" s="6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  <c r="IW1406" s="8"/>
      <c r="IX1406" s="8"/>
      <c r="IY1406" s="8"/>
      <c r="IZ1406" s="8"/>
      <c r="JA1406" s="8"/>
      <c r="JB1406" s="8"/>
      <c r="JC1406" s="8"/>
      <c r="JD1406" s="8"/>
      <c r="JE1406" s="8"/>
      <c r="JF1406" s="8"/>
      <c r="JG1406" s="8"/>
      <c r="JH1406" s="8"/>
      <c r="JI1406" s="8"/>
      <c r="JJ1406" s="8"/>
      <c r="JK1406" s="8"/>
      <c r="JL1406" s="8"/>
      <c r="JM1406" s="8"/>
      <c r="JN1406" s="8"/>
      <c r="JO1406" s="8"/>
      <c r="JP1406" s="8"/>
      <c r="JQ1406" s="8"/>
      <c r="JR1406" s="8"/>
      <c r="JS1406" s="8"/>
      <c r="JT1406" s="8"/>
      <c r="JU1406" s="8"/>
      <c r="JV1406" s="8"/>
      <c r="JW1406" s="8"/>
      <c r="JX1406" s="8"/>
      <c r="JY1406" s="8"/>
      <c r="JZ1406" s="8"/>
      <c r="KA1406" s="8"/>
      <c r="KB1406" s="8"/>
      <c r="KC1406" s="8"/>
      <c r="KD1406" s="8"/>
      <c r="KE1406" s="8"/>
      <c r="KF1406" s="8"/>
      <c r="KG1406" s="8"/>
      <c r="KH1406" s="8"/>
      <c r="KI1406" s="8"/>
      <c r="KJ1406" s="8"/>
      <c r="KK1406" s="8"/>
      <c r="KL1406" s="8"/>
      <c r="KM1406" s="8"/>
      <c r="KN1406" s="8"/>
      <c r="KO1406" s="8"/>
      <c r="KP1406" s="8"/>
      <c r="KQ1406" s="8"/>
      <c r="KR1406" s="8"/>
      <c r="KS1406" s="8"/>
      <c r="KT1406" s="8"/>
      <c r="KU1406" s="8"/>
      <c r="KV1406" s="8"/>
      <c r="KW1406" s="8"/>
      <c r="KX1406" s="8"/>
      <c r="KY1406" s="8"/>
      <c r="KZ1406" s="8"/>
      <c r="LA1406" s="8"/>
      <c r="LB1406" s="8"/>
      <c r="LC1406" s="8"/>
      <c r="LD1406" s="8"/>
      <c r="LE1406" s="8"/>
      <c r="LF1406" s="8"/>
      <c r="LG1406" s="8"/>
      <c r="LH1406" s="8"/>
      <c r="LI1406" s="8"/>
      <c r="LJ1406" s="8"/>
      <c r="LK1406" s="8"/>
      <c r="LL1406" s="8"/>
      <c r="LM1406" s="8"/>
      <c r="LN1406" s="8"/>
      <c r="LO1406" s="8"/>
      <c r="LP1406" s="8"/>
      <c r="LQ1406" s="8"/>
      <c r="LR1406" s="8"/>
      <c r="LS1406" s="8"/>
      <c r="LT1406" s="8"/>
      <c r="LU1406" s="8"/>
      <c r="LV1406" s="8"/>
      <c r="LW1406" s="8"/>
      <c r="LX1406" s="8"/>
      <c r="LY1406" s="8"/>
      <c r="LZ1406" s="8"/>
      <c r="MA1406" s="8"/>
      <c r="MB1406" s="8"/>
      <c r="MC1406" s="8"/>
      <c r="MD1406" s="8"/>
      <c r="ME1406" s="8"/>
      <c r="MF1406" s="8"/>
      <c r="MG1406" s="8"/>
      <c r="MH1406" s="8"/>
      <c r="MI1406" s="8"/>
      <c r="MJ1406" s="8"/>
      <c r="MK1406" s="8"/>
      <c r="ML1406" s="8"/>
      <c r="MM1406" s="8"/>
      <c r="MN1406" s="8"/>
      <c r="MO1406" s="8"/>
      <c r="MP1406" s="8"/>
      <c r="MQ1406" s="8"/>
      <c r="MR1406" s="8"/>
      <c r="MS1406" s="8"/>
      <c r="MT1406" s="8"/>
      <c r="MU1406" s="8"/>
      <c r="MV1406" s="8"/>
      <c r="MW1406" s="8"/>
      <c r="MX1406" s="8"/>
      <c r="MY1406" s="8"/>
      <c r="MZ1406" s="8"/>
      <c r="NA1406" s="8"/>
      <c r="NB1406" s="8"/>
      <c r="NC1406" s="8"/>
      <c r="ND1406" s="8"/>
      <c r="NE1406" s="8"/>
      <c r="NF1406" s="8"/>
      <c r="NG1406" s="8"/>
      <c r="NH1406" s="8"/>
      <c r="NI1406" s="8"/>
      <c r="NJ1406" s="8"/>
      <c r="NK1406" s="8"/>
      <c r="NL1406" s="8"/>
      <c r="NM1406" s="8"/>
      <c r="NN1406" s="8"/>
      <c r="NO1406" s="8"/>
      <c r="NP1406" s="8"/>
      <c r="NQ1406" s="8"/>
      <c r="NR1406" s="8"/>
      <c r="NS1406" s="8"/>
      <c r="NT1406" s="8"/>
      <c r="NU1406" s="8"/>
      <c r="NV1406" s="8"/>
      <c r="NW1406" s="8"/>
      <c r="NX1406" s="8"/>
      <c r="NY1406" s="8"/>
      <c r="NZ1406" s="8"/>
      <c r="OA1406" s="8"/>
      <c r="OB1406" s="8"/>
      <c r="OC1406" s="8"/>
      <c r="OD1406" s="8"/>
      <c r="OE1406" s="8"/>
      <c r="OF1406" s="8"/>
      <c r="OG1406" s="8"/>
      <c r="OH1406" s="8"/>
      <c r="OI1406" s="8"/>
      <c r="OJ1406" s="8"/>
      <c r="OK1406" s="8"/>
      <c r="OL1406" s="8"/>
      <c r="OM1406" s="8"/>
      <c r="ON1406" s="8"/>
      <c r="OO1406" s="8"/>
      <c r="OP1406" s="8"/>
      <c r="OQ1406" s="8"/>
      <c r="OR1406" s="8"/>
      <c r="OS1406" s="8"/>
      <c r="OT1406" s="8"/>
      <c r="OU1406" s="8"/>
      <c r="OV1406" s="8"/>
      <c r="OW1406" s="8"/>
      <c r="OX1406" s="8"/>
      <c r="OY1406" s="8"/>
      <c r="OZ1406" s="8"/>
      <c r="PA1406" s="8"/>
      <c r="PB1406" s="8"/>
      <c r="PC1406" s="8"/>
      <c r="PD1406" s="8"/>
      <c r="PE1406" s="8"/>
      <c r="PF1406" s="8"/>
      <c r="PG1406" s="8"/>
      <c r="PH1406" s="8"/>
      <c r="PI1406" s="8"/>
      <c r="PJ1406" s="8"/>
      <c r="PK1406" s="8"/>
      <c r="PL1406" s="8"/>
      <c r="PM1406" s="8"/>
      <c r="PN1406" s="8"/>
      <c r="PO1406" s="8"/>
      <c r="PP1406" s="8"/>
      <c r="PQ1406" s="8"/>
      <c r="PR1406" s="8"/>
      <c r="PS1406" s="8"/>
      <c r="PT1406" s="8"/>
      <c r="PU1406" s="8"/>
      <c r="PV1406" s="8"/>
      <c r="PW1406" s="8"/>
      <c r="PX1406" s="8"/>
      <c r="PY1406" s="8"/>
      <c r="PZ1406" s="8"/>
      <c r="QA1406" s="8"/>
      <c r="QB1406" s="8"/>
      <c r="QC1406" s="8"/>
      <c r="QD1406" s="8"/>
      <c r="QE1406" s="8"/>
      <c r="QF1406" s="8"/>
      <c r="QG1406" s="8"/>
      <c r="QH1406" s="8"/>
      <c r="QI1406" s="8"/>
      <c r="QJ1406" s="8"/>
      <c r="QK1406" s="8"/>
      <c r="QL1406" s="8"/>
      <c r="QM1406" s="8"/>
      <c r="QN1406" s="8"/>
      <c r="QO1406" s="8"/>
      <c r="QP1406" s="8"/>
      <c r="QQ1406" s="8"/>
      <c r="QR1406" s="8"/>
      <c r="QS1406" s="8"/>
      <c r="QT1406" s="8"/>
      <c r="QU1406" s="8"/>
      <c r="QV1406" s="8"/>
      <c r="QW1406" s="8"/>
      <c r="QX1406" s="8"/>
      <c r="QY1406" s="8"/>
      <c r="QZ1406" s="8"/>
      <c r="RA1406" s="8"/>
      <c r="RB1406" s="8"/>
      <c r="RC1406" s="8"/>
      <c r="RD1406" s="8"/>
      <c r="RE1406" s="8"/>
      <c r="RF1406" s="8"/>
      <c r="RG1406" s="8"/>
      <c r="RH1406" s="8"/>
      <c r="RI1406" s="8"/>
      <c r="RJ1406" s="8"/>
      <c r="RK1406" s="8"/>
      <c r="RL1406" s="8"/>
      <c r="RM1406" s="8"/>
      <c r="RN1406" s="8"/>
      <c r="RO1406" s="8"/>
      <c r="RP1406" s="8"/>
      <c r="RQ1406" s="8"/>
      <c r="RR1406" s="8"/>
      <c r="RS1406" s="8"/>
      <c r="RT1406" s="8"/>
      <c r="RU1406" s="8"/>
      <c r="RV1406" s="8"/>
      <c r="RW1406" s="8"/>
      <c r="RX1406" s="8"/>
      <c r="RY1406" s="8"/>
      <c r="RZ1406" s="8"/>
      <c r="SA1406" s="8"/>
      <c r="SB1406" s="8"/>
      <c r="SC1406" s="8"/>
      <c r="SD1406" s="8"/>
      <c r="SE1406" s="8"/>
      <c r="SF1406" s="8"/>
      <c r="SG1406" s="8"/>
      <c r="SH1406" s="8"/>
      <c r="SI1406" s="8"/>
      <c r="SJ1406" s="8"/>
      <c r="SK1406" s="8"/>
      <c r="SL1406" s="8"/>
      <c r="SM1406" s="8"/>
      <c r="SN1406" s="8"/>
      <c r="SO1406" s="8"/>
      <c r="SP1406" s="8"/>
      <c r="SQ1406" s="8"/>
      <c r="SR1406" s="8"/>
      <c r="SS1406" s="8"/>
      <c r="ST1406" s="8"/>
      <c r="SU1406" s="8"/>
      <c r="SV1406" s="8"/>
      <c r="SW1406" s="8"/>
      <c r="SX1406" s="8"/>
      <c r="SY1406" s="8"/>
      <c r="SZ1406" s="8"/>
      <c r="TA1406" s="8"/>
      <c r="TB1406" s="8"/>
      <c r="TC1406" s="8"/>
      <c r="TD1406" s="8"/>
      <c r="TE1406" s="8"/>
      <c r="TF1406" s="8"/>
      <c r="TG1406" s="8"/>
      <c r="TH1406" s="8"/>
      <c r="TI1406" s="8"/>
      <c r="TJ1406" s="8"/>
      <c r="TK1406" s="8"/>
      <c r="TL1406" s="8"/>
      <c r="TM1406" s="8"/>
      <c r="TN1406" s="8"/>
      <c r="TO1406" s="8"/>
      <c r="TP1406" s="8"/>
      <c r="TQ1406" s="8"/>
      <c r="TR1406" s="8"/>
      <c r="TS1406" s="8"/>
      <c r="TT1406" s="8"/>
      <c r="TU1406" s="8"/>
      <c r="TV1406" s="8"/>
      <c r="TW1406" s="8"/>
      <c r="TX1406" s="8"/>
      <c r="TY1406" s="8"/>
      <c r="TZ1406" s="8"/>
      <c r="UA1406" s="8"/>
      <c r="UB1406" s="8"/>
      <c r="UC1406" s="8"/>
      <c r="UD1406" s="8"/>
      <c r="UE1406" s="8"/>
      <c r="UF1406" s="8"/>
      <c r="UG1406" s="8"/>
      <c r="UH1406" s="8"/>
      <c r="UI1406" s="8"/>
      <c r="UJ1406" s="8"/>
      <c r="UK1406" s="8"/>
      <c r="UL1406" s="8"/>
      <c r="UM1406" s="8"/>
      <c r="UN1406" s="8"/>
      <c r="UO1406" s="8"/>
      <c r="UP1406" s="8"/>
      <c r="UQ1406" s="8"/>
      <c r="UR1406" s="8"/>
      <c r="US1406" s="8"/>
      <c r="UT1406" s="8"/>
      <c r="UU1406" s="8"/>
      <c r="UV1406" s="8"/>
      <c r="UW1406" s="8"/>
      <c r="UX1406" s="8"/>
      <c r="UY1406" s="8"/>
      <c r="UZ1406" s="8"/>
      <c r="VA1406" s="8"/>
      <c r="VB1406" s="8"/>
      <c r="VC1406" s="8"/>
      <c r="VD1406" s="8"/>
      <c r="VE1406" s="8"/>
      <c r="VF1406" s="8"/>
    </row>
    <row r="1407" spans="1:578" s="77" customFormat="1" ht="15">
      <c r="A1407" s="52"/>
      <c r="B1407" s="54"/>
      <c r="C1407" s="54"/>
      <c r="D1407" s="54"/>
      <c r="E1407" s="54"/>
      <c r="F1407" s="54"/>
      <c r="G1407" s="55"/>
      <c r="H1407" s="54"/>
      <c r="I1407" s="56"/>
      <c r="J1407" s="76"/>
      <c r="K1407" s="76"/>
      <c r="L1407" s="54"/>
      <c r="M1407" s="54"/>
      <c r="N1407" s="54"/>
      <c r="O1407" s="4"/>
      <c r="P1407" s="60"/>
      <c r="Q1407" s="54"/>
      <c r="R1407" s="54"/>
      <c r="S1407" s="57"/>
      <c r="T1407" s="57"/>
      <c r="U1407" s="57"/>
      <c r="V1407" s="57"/>
      <c r="W1407" s="57"/>
      <c r="X1407" s="57"/>
      <c r="Y1407" s="57"/>
      <c r="Z1407" s="57"/>
      <c r="AA1407" s="57"/>
      <c r="AB1407" s="62"/>
      <c r="AC1407" s="57"/>
      <c r="AD1407" s="57"/>
      <c r="AE1407" s="57"/>
      <c r="AF1407" s="57"/>
      <c r="AG1407" s="57"/>
      <c r="AH1407" s="57"/>
      <c r="AI1407" s="6"/>
      <c r="AJ1407" s="6"/>
      <c r="AK1407" s="6"/>
      <c r="AL1407" s="6"/>
      <c r="AM1407" s="6"/>
      <c r="AN1407" s="6"/>
      <c r="AO1407" s="6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  <c r="IW1407" s="8"/>
      <c r="IX1407" s="8"/>
      <c r="IY1407" s="8"/>
      <c r="IZ1407" s="8"/>
      <c r="JA1407" s="8"/>
      <c r="JB1407" s="8"/>
      <c r="JC1407" s="8"/>
      <c r="JD1407" s="8"/>
      <c r="JE1407" s="8"/>
      <c r="JF1407" s="8"/>
      <c r="JG1407" s="8"/>
      <c r="JH1407" s="8"/>
      <c r="JI1407" s="8"/>
      <c r="JJ1407" s="8"/>
      <c r="JK1407" s="8"/>
      <c r="JL1407" s="8"/>
      <c r="JM1407" s="8"/>
      <c r="JN1407" s="8"/>
      <c r="JO1407" s="8"/>
      <c r="JP1407" s="8"/>
      <c r="JQ1407" s="8"/>
      <c r="JR1407" s="8"/>
      <c r="JS1407" s="8"/>
      <c r="JT1407" s="8"/>
      <c r="JU1407" s="8"/>
      <c r="JV1407" s="8"/>
      <c r="JW1407" s="8"/>
      <c r="JX1407" s="8"/>
      <c r="JY1407" s="8"/>
      <c r="JZ1407" s="8"/>
      <c r="KA1407" s="8"/>
      <c r="KB1407" s="8"/>
      <c r="KC1407" s="8"/>
      <c r="KD1407" s="8"/>
      <c r="KE1407" s="8"/>
      <c r="KF1407" s="8"/>
      <c r="KG1407" s="8"/>
      <c r="KH1407" s="8"/>
      <c r="KI1407" s="8"/>
      <c r="KJ1407" s="8"/>
      <c r="KK1407" s="8"/>
      <c r="KL1407" s="8"/>
      <c r="KM1407" s="8"/>
      <c r="KN1407" s="8"/>
      <c r="KO1407" s="8"/>
      <c r="KP1407" s="8"/>
      <c r="KQ1407" s="8"/>
      <c r="KR1407" s="8"/>
      <c r="KS1407" s="8"/>
      <c r="KT1407" s="8"/>
      <c r="KU1407" s="8"/>
      <c r="KV1407" s="8"/>
      <c r="KW1407" s="8"/>
      <c r="KX1407" s="8"/>
      <c r="KY1407" s="8"/>
      <c r="KZ1407" s="8"/>
      <c r="LA1407" s="8"/>
      <c r="LB1407" s="8"/>
      <c r="LC1407" s="8"/>
      <c r="LD1407" s="8"/>
      <c r="LE1407" s="8"/>
      <c r="LF1407" s="8"/>
      <c r="LG1407" s="8"/>
      <c r="LH1407" s="8"/>
      <c r="LI1407" s="8"/>
      <c r="LJ1407" s="8"/>
      <c r="LK1407" s="8"/>
      <c r="LL1407" s="8"/>
      <c r="LM1407" s="8"/>
      <c r="LN1407" s="8"/>
      <c r="LO1407" s="8"/>
      <c r="LP1407" s="8"/>
      <c r="LQ1407" s="8"/>
      <c r="LR1407" s="8"/>
      <c r="LS1407" s="8"/>
      <c r="LT1407" s="8"/>
      <c r="LU1407" s="8"/>
      <c r="LV1407" s="8"/>
      <c r="LW1407" s="8"/>
      <c r="LX1407" s="8"/>
      <c r="LY1407" s="8"/>
      <c r="LZ1407" s="8"/>
      <c r="MA1407" s="8"/>
      <c r="MB1407" s="8"/>
      <c r="MC1407" s="8"/>
      <c r="MD1407" s="8"/>
      <c r="ME1407" s="8"/>
      <c r="MF1407" s="8"/>
      <c r="MG1407" s="8"/>
      <c r="MH1407" s="8"/>
      <c r="MI1407" s="8"/>
      <c r="MJ1407" s="8"/>
      <c r="MK1407" s="8"/>
      <c r="ML1407" s="8"/>
      <c r="MM1407" s="8"/>
      <c r="MN1407" s="8"/>
      <c r="MO1407" s="8"/>
      <c r="MP1407" s="8"/>
      <c r="MQ1407" s="8"/>
      <c r="MR1407" s="8"/>
      <c r="MS1407" s="8"/>
      <c r="MT1407" s="8"/>
      <c r="MU1407" s="8"/>
      <c r="MV1407" s="8"/>
      <c r="MW1407" s="8"/>
      <c r="MX1407" s="8"/>
      <c r="MY1407" s="8"/>
      <c r="MZ1407" s="8"/>
      <c r="NA1407" s="8"/>
      <c r="NB1407" s="8"/>
      <c r="NC1407" s="8"/>
      <c r="ND1407" s="8"/>
      <c r="NE1407" s="8"/>
      <c r="NF1407" s="8"/>
      <c r="NG1407" s="8"/>
      <c r="NH1407" s="8"/>
      <c r="NI1407" s="8"/>
      <c r="NJ1407" s="8"/>
      <c r="NK1407" s="8"/>
      <c r="NL1407" s="8"/>
      <c r="NM1407" s="8"/>
      <c r="NN1407" s="8"/>
      <c r="NO1407" s="8"/>
      <c r="NP1407" s="8"/>
      <c r="NQ1407" s="8"/>
      <c r="NR1407" s="8"/>
      <c r="NS1407" s="8"/>
      <c r="NT1407" s="8"/>
      <c r="NU1407" s="8"/>
      <c r="NV1407" s="8"/>
      <c r="NW1407" s="8"/>
      <c r="NX1407" s="8"/>
      <c r="NY1407" s="8"/>
      <c r="NZ1407" s="8"/>
      <c r="OA1407" s="8"/>
      <c r="OB1407" s="8"/>
      <c r="OC1407" s="8"/>
      <c r="OD1407" s="8"/>
      <c r="OE1407" s="8"/>
      <c r="OF1407" s="8"/>
      <c r="OG1407" s="8"/>
      <c r="OH1407" s="8"/>
      <c r="OI1407" s="8"/>
      <c r="OJ1407" s="8"/>
      <c r="OK1407" s="8"/>
      <c r="OL1407" s="8"/>
      <c r="OM1407" s="8"/>
      <c r="ON1407" s="8"/>
      <c r="OO1407" s="8"/>
      <c r="OP1407" s="8"/>
      <c r="OQ1407" s="8"/>
      <c r="OR1407" s="8"/>
      <c r="OS1407" s="8"/>
      <c r="OT1407" s="8"/>
      <c r="OU1407" s="8"/>
      <c r="OV1407" s="8"/>
      <c r="OW1407" s="8"/>
      <c r="OX1407" s="8"/>
      <c r="OY1407" s="8"/>
      <c r="OZ1407" s="8"/>
      <c r="PA1407" s="8"/>
      <c r="PB1407" s="8"/>
      <c r="PC1407" s="8"/>
      <c r="PD1407" s="8"/>
      <c r="PE1407" s="8"/>
      <c r="PF1407" s="8"/>
      <c r="PG1407" s="8"/>
      <c r="PH1407" s="8"/>
      <c r="PI1407" s="8"/>
      <c r="PJ1407" s="8"/>
      <c r="PK1407" s="8"/>
      <c r="PL1407" s="8"/>
      <c r="PM1407" s="8"/>
      <c r="PN1407" s="8"/>
      <c r="PO1407" s="8"/>
      <c r="PP1407" s="8"/>
      <c r="PQ1407" s="8"/>
      <c r="PR1407" s="8"/>
      <c r="PS1407" s="8"/>
      <c r="PT1407" s="8"/>
      <c r="PU1407" s="8"/>
      <c r="PV1407" s="8"/>
      <c r="PW1407" s="8"/>
      <c r="PX1407" s="8"/>
      <c r="PY1407" s="8"/>
      <c r="PZ1407" s="8"/>
      <c r="QA1407" s="8"/>
      <c r="QB1407" s="8"/>
      <c r="QC1407" s="8"/>
      <c r="QD1407" s="8"/>
      <c r="QE1407" s="8"/>
      <c r="QF1407" s="8"/>
      <c r="QG1407" s="8"/>
      <c r="QH1407" s="8"/>
      <c r="QI1407" s="8"/>
      <c r="QJ1407" s="8"/>
      <c r="QK1407" s="8"/>
      <c r="QL1407" s="8"/>
      <c r="QM1407" s="8"/>
      <c r="QN1407" s="8"/>
      <c r="QO1407" s="8"/>
      <c r="QP1407" s="8"/>
      <c r="QQ1407" s="8"/>
      <c r="QR1407" s="8"/>
      <c r="QS1407" s="8"/>
      <c r="QT1407" s="8"/>
      <c r="QU1407" s="8"/>
      <c r="QV1407" s="8"/>
      <c r="QW1407" s="8"/>
      <c r="QX1407" s="8"/>
      <c r="QY1407" s="8"/>
      <c r="QZ1407" s="8"/>
      <c r="RA1407" s="8"/>
      <c r="RB1407" s="8"/>
      <c r="RC1407" s="8"/>
      <c r="RD1407" s="8"/>
      <c r="RE1407" s="8"/>
      <c r="RF1407" s="8"/>
      <c r="RG1407" s="8"/>
      <c r="RH1407" s="8"/>
      <c r="RI1407" s="8"/>
      <c r="RJ1407" s="8"/>
      <c r="RK1407" s="8"/>
      <c r="RL1407" s="8"/>
      <c r="RM1407" s="8"/>
      <c r="RN1407" s="8"/>
      <c r="RO1407" s="8"/>
      <c r="RP1407" s="8"/>
      <c r="RQ1407" s="8"/>
      <c r="RR1407" s="8"/>
      <c r="RS1407" s="8"/>
      <c r="RT1407" s="8"/>
      <c r="RU1407" s="8"/>
      <c r="RV1407" s="8"/>
      <c r="RW1407" s="8"/>
      <c r="RX1407" s="8"/>
      <c r="RY1407" s="8"/>
      <c r="RZ1407" s="8"/>
      <c r="SA1407" s="8"/>
      <c r="SB1407" s="8"/>
      <c r="SC1407" s="8"/>
      <c r="SD1407" s="8"/>
      <c r="SE1407" s="8"/>
      <c r="SF1407" s="8"/>
      <c r="SG1407" s="8"/>
      <c r="SH1407" s="8"/>
      <c r="SI1407" s="8"/>
      <c r="SJ1407" s="8"/>
      <c r="SK1407" s="8"/>
      <c r="SL1407" s="8"/>
      <c r="SM1407" s="8"/>
      <c r="SN1407" s="8"/>
      <c r="SO1407" s="8"/>
      <c r="SP1407" s="8"/>
      <c r="SQ1407" s="8"/>
      <c r="SR1407" s="8"/>
      <c r="SS1407" s="8"/>
      <c r="ST1407" s="8"/>
      <c r="SU1407" s="8"/>
      <c r="SV1407" s="8"/>
      <c r="SW1407" s="8"/>
      <c r="SX1407" s="8"/>
      <c r="SY1407" s="8"/>
      <c r="SZ1407" s="8"/>
      <c r="TA1407" s="8"/>
      <c r="TB1407" s="8"/>
      <c r="TC1407" s="8"/>
      <c r="TD1407" s="8"/>
      <c r="TE1407" s="8"/>
      <c r="TF1407" s="8"/>
      <c r="TG1407" s="8"/>
      <c r="TH1407" s="8"/>
      <c r="TI1407" s="8"/>
      <c r="TJ1407" s="8"/>
      <c r="TK1407" s="8"/>
      <c r="TL1407" s="8"/>
      <c r="TM1407" s="8"/>
      <c r="TN1407" s="8"/>
      <c r="TO1407" s="8"/>
      <c r="TP1407" s="8"/>
      <c r="TQ1407" s="8"/>
      <c r="TR1407" s="8"/>
      <c r="TS1407" s="8"/>
      <c r="TT1407" s="8"/>
      <c r="TU1407" s="8"/>
      <c r="TV1407" s="8"/>
      <c r="TW1407" s="8"/>
      <c r="TX1407" s="8"/>
      <c r="TY1407" s="8"/>
      <c r="TZ1407" s="8"/>
      <c r="UA1407" s="8"/>
      <c r="UB1407" s="8"/>
      <c r="UC1407" s="8"/>
      <c r="UD1407" s="8"/>
      <c r="UE1407" s="8"/>
      <c r="UF1407" s="8"/>
      <c r="UG1407" s="8"/>
      <c r="UH1407" s="8"/>
      <c r="UI1407" s="8"/>
      <c r="UJ1407" s="8"/>
      <c r="UK1407" s="8"/>
      <c r="UL1407" s="8"/>
      <c r="UM1407" s="8"/>
      <c r="UN1407" s="8"/>
      <c r="UO1407" s="8"/>
      <c r="UP1407" s="8"/>
      <c r="UQ1407" s="8"/>
      <c r="UR1407" s="8"/>
      <c r="US1407" s="8"/>
      <c r="UT1407" s="8"/>
      <c r="UU1407" s="8"/>
      <c r="UV1407" s="8"/>
      <c r="UW1407" s="8"/>
      <c r="UX1407" s="8"/>
      <c r="UY1407" s="8"/>
      <c r="UZ1407" s="8"/>
      <c r="VA1407" s="8"/>
      <c r="VB1407" s="8"/>
      <c r="VC1407" s="8"/>
      <c r="VD1407" s="8"/>
      <c r="VE1407" s="8"/>
      <c r="VF1407" s="8"/>
    </row>
    <row r="1408" spans="1:578" s="77" customFormat="1" ht="15">
      <c r="A1408" s="52"/>
      <c r="B1408" s="54"/>
      <c r="C1408" s="54"/>
      <c r="D1408" s="54"/>
      <c r="E1408" s="54"/>
      <c r="F1408" s="54"/>
      <c r="G1408" s="55"/>
      <c r="H1408" s="54"/>
      <c r="I1408" s="56"/>
      <c r="J1408" s="76"/>
      <c r="K1408" s="76"/>
      <c r="L1408" s="54"/>
      <c r="M1408" s="54"/>
      <c r="N1408" s="54"/>
      <c r="O1408" s="4"/>
      <c r="P1408" s="60"/>
      <c r="Q1408" s="54"/>
      <c r="R1408" s="54"/>
      <c r="S1408" s="57"/>
      <c r="T1408" s="57"/>
      <c r="U1408" s="57"/>
      <c r="V1408" s="57"/>
      <c r="W1408" s="57"/>
      <c r="X1408" s="57"/>
      <c r="Y1408" s="57"/>
      <c r="Z1408" s="57"/>
      <c r="AA1408" s="57"/>
      <c r="AB1408" s="62"/>
      <c r="AC1408" s="57"/>
      <c r="AD1408" s="57"/>
      <c r="AE1408" s="57"/>
      <c r="AF1408" s="57"/>
      <c r="AG1408" s="57"/>
      <c r="AH1408" s="57"/>
      <c r="AI1408" s="6"/>
      <c r="AJ1408" s="6"/>
      <c r="AK1408" s="6"/>
      <c r="AL1408" s="6"/>
      <c r="AM1408" s="6"/>
      <c r="AN1408" s="6"/>
      <c r="AO1408" s="6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  <c r="IW1408" s="8"/>
      <c r="IX1408" s="8"/>
      <c r="IY1408" s="8"/>
      <c r="IZ1408" s="8"/>
      <c r="JA1408" s="8"/>
      <c r="JB1408" s="8"/>
      <c r="JC1408" s="8"/>
      <c r="JD1408" s="8"/>
      <c r="JE1408" s="8"/>
      <c r="JF1408" s="8"/>
      <c r="JG1408" s="8"/>
      <c r="JH1408" s="8"/>
      <c r="JI1408" s="8"/>
      <c r="JJ1408" s="8"/>
      <c r="JK1408" s="8"/>
      <c r="JL1408" s="8"/>
      <c r="JM1408" s="8"/>
      <c r="JN1408" s="8"/>
      <c r="JO1408" s="8"/>
      <c r="JP1408" s="8"/>
      <c r="JQ1408" s="8"/>
      <c r="JR1408" s="8"/>
      <c r="JS1408" s="8"/>
      <c r="JT1408" s="8"/>
      <c r="JU1408" s="8"/>
      <c r="JV1408" s="8"/>
      <c r="JW1408" s="8"/>
      <c r="JX1408" s="8"/>
      <c r="JY1408" s="8"/>
      <c r="JZ1408" s="8"/>
      <c r="KA1408" s="8"/>
      <c r="KB1408" s="8"/>
      <c r="KC1408" s="8"/>
      <c r="KD1408" s="8"/>
      <c r="KE1408" s="8"/>
      <c r="KF1408" s="8"/>
      <c r="KG1408" s="8"/>
      <c r="KH1408" s="8"/>
      <c r="KI1408" s="8"/>
      <c r="KJ1408" s="8"/>
      <c r="KK1408" s="8"/>
      <c r="KL1408" s="8"/>
      <c r="KM1408" s="8"/>
      <c r="KN1408" s="8"/>
      <c r="KO1408" s="8"/>
      <c r="KP1408" s="8"/>
      <c r="KQ1408" s="8"/>
      <c r="KR1408" s="8"/>
      <c r="KS1408" s="8"/>
      <c r="KT1408" s="8"/>
      <c r="KU1408" s="8"/>
      <c r="KV1408" s="8"/>
      <c r="KW1408" s="8"/>
      <c r="KX1408" s="8"/>
      <c r="KY1408" s="8"/>
      <c r="KZ1408" s="8"/>
      <c r="LA1408" s="8"/>
      <c r="LB1408" s="8"/>
      <c r="LC1408" s="8"/>
      <c r="LD1408" s="8"/>
      <c r="LE1408" s="8"/>
      <c r="LF1408" s="8"/>
      <c r="LG1408" s="8"/>
      <c r="LH1408" s="8"/>
      <c r="LI1408" s="8"/>
      <c r="LJ1408" s="8"/>
      <c r="LK1408" s="8"/>
      <c r="LL1408" s="8"/>
      <c r="LM1408" s="8"/>
      <c r="LN1408" s="8"/>
      <c r="LO1408" s="8"/>
      <c r="LP1408" s="8"/>
      <c r="LQ1408" s="8"/>
      <c r="LR1408" s="8"/>
      <c r="LS1408" s="8"/>
      <c r="LT1408" s="8"/>
      <c r="LU1408" s="8"/>
      <c r="LV1408" s="8"/>
      <c r="LW1408" s="8"/>
      <c r="LX1408" s="8"/>
      <c r="LY1408" s="8"/>
      <c r="LZ1408" s="8"/>
      <c r="MA1408" s="8"/>
      <c r="MB1408" s="8"/>
      <c r="MC1408" s="8"/>
      <c r="MD1408" s="8"/>
      <c r="ME1408" s="8"/>
      <c r="MF1408" s="8"/>
      <c r="MG1408" s="8"/>
      <c r="MH1408" s="8"/>
      <c r="MI1408" s="8"/>
      <c r="MJ1408" s="8"/>
      <c r="MK1408" s="8"/>
      <c r="ML1408" s="8"/>
      <c r="MM1408" s="8"/>
      <c r="MN1408" s="8"/>
      <c r="MO1408" s="8"/>
      <c r="MP1408" s="8"/>
      <c r="MQ1408" s="8"/>
      <c r="MR1408" s="8"/>
      <c r="MS1408" s="8"/>
      <c r="MT1408" s="8"/>
      <c r="MU1408" s="8"/>
      <c r="MV1408" s="8"/>
      <c r="MW1408" s="8"/>
      <c r="MX1408" s="8"/>
      <c r="MY1408" s="8"/>
      <c r="MZ1408" s="8"/>
      <c r="NA1408" s="8"/>
      <c r="NB1408" s="8"/>
      <c r="NC1408" s="8"/>
      <c r="ND1408" s="8"/>
      <c r="NE1408" s="8"/>
      <c r="NF1408" s="8"/>
      <c r="NG1408" s="8"/>
      <c r="NH1408" s="8"/>
      <c r="NI1408" s="8"/>
      <c r="NJ1408" s="8"/>
      <c r="NK1408" s="8"/>
      <c r="NL1408" s="8"/>
      <c r="NM1408" s="8"/>
      <c r="NN1408" s="8"/>
      <c r="NO1408" s="8"/>
      <c r="NP1408" s="8"/>
      <c r="NQ1408" s="8"/>
      <c r="NR1408" s="8"/>
      <c r="NS1408" s="8"/>
      <c r="NT1408" s="8"/>
      <c r="NU1408" s="8"/>
      <c r="NV1408" s="8"/>
      <c r="NW1408" s="8"/>
      <c r="NX1408" s="8"/>
      <c r="NY1408" s="8"/>
      <c r="NZ1408" s="8"/>
      <c r="OA1408" s="8"/>
      <c r="OB1408" s="8"/>
      <c r="OC1408" s="8"/>
      <c r="OD1408" s="8"/>
      <c r="OE1408" s="8"/>
      <c r="OF1408" s="8"/>
      <c r="OG1408" s="8"/>
      <c r="OH1408" s="8"/>
      <c r="OI1408" s="8"/>
      <c r="OJ1408" s="8"/>
      <c r="OK1408" s="8"/>
      <c r="OL1408" s="8"/>
      <c r="OM1408" s="8"/>
      <c r="ON1408" s="8"/>
      <c r="OO1408" s="8"/>
      <c r="OP1408" s="8"/>
      <c r="OQ1408" s="8"/>
      <c r="OR1408" s="8"/>
      <c r="OS1408" s="8"/>
      <c r="OT1408" s="8"/>
      <c r="OU1408" s="8"/>
      <c r="OV1408" s="8"/>
      <c r="OW1408" s="8"/>
      <c r="OX1408" s="8"/>
      <c r="OY1408" s="8"/>
      <c r="OZ1408" s="8"/>
      <c r="PA1408" s="8"/>
      <c r="PB1408" s="8"/>
      <c r="PC1408" s="8"/>
      <c r="PD1408" s="8"/>
      <c r="PE1408" s="8"/>
      <c r="PF1408" s="8"/>
      <c r="PG1408" s="8"/>
      <c r="PH1408" s="8"/>
      <c r="PI1408" s="8"/>
      <c r="PJ1408" s="8"/>
      <c r="PK1408" s="8"/>
      <c r="PL1408" s="8"/>
      <c r="PM1408" s="8"/>
      <c r="PN1408" s="8"/>
      <c r="PO1408" s="8"/>
      <c r="PP1408" s="8"/>
      <c r="PQ1408" s="8"/>
      <c r="PR1408" s="8"/>
      <c r="PS1408" s="8"/>
      <c r="PT1408" s="8"/>
      <c r="PU1408" s="8"/>
      <c r="PV1408" s="8"/>
      <c r="PW1408" s="8"/>
      <c r="PX1408" s="8"/>
      <c r="PY1408" s="8"/>
      <c r="PZ1408" s="8"/>
      <c r="QA1408" s="8"/>
      <c r="QB1408" s="8"/>
      <c r="QC1408" s="8"/>
      <c r="QD1408" s="8"/>
      <c r="QE1408" s="8"/>
      <c r="QF1408" s="8"/>
      <c r="QG1408" s="8"/>
      <c r="QH1408" s="8"/>
      <c r="QI1408" s="8"/>
      <c r="QJ1408" s="8"/>
      <c r="QK1408" s="8"/>
      <c r="QL1408" s="8"/>
      <c r="QM1408" s="8"/>
      <c r="QN1408" s="8"/>
      <c r="QO1408" s="8"/>
      <c r="QP1408" s="8"/>
      <c r="QQ1408" s="8"/>
      <c r="QR1408" s="8"/>
      <c r="QS1408" s="8"/>
      <c r="QT1408" s="8"/>
      <c r="QU1408" s="8"/>
      <c r="QV1408" s="8"/>
      <c r="QW1408" s="8"/>
      <c r="QX1408" s="8"/>
      <c r="QY1408" s="8"/>
      <c r="QZ1408" s="8"/>
      <c r="RA1408" s="8"/>
      <c r="RB1408" s="8"/>
      <c r="RC1408" s="8"/>
      <c r="RD1408" s="8"/>
      <c r="RE1408" s="8"/>
      <c r="RF1408" s="8"/>
      <c r="RG1408" s="8"/>
      <c r="RH1408" s="8"/>
      <c r="RI1408" s="8"/>
      <c r="RJ1408" s="8"/>
      <c r="RK1408" s="8"/>
      <c r="RL1408" s="8"/>
      <c r="RM1408" s="8"/>
      <c r="RN1408" s="8"/>
      <c r="RO1408" s="8"/>
      <c r="RP1408" s="8"/>
      <c r="RQ1408" s="8"/>
      <c r="RR1408" s="8"/>
      <c r="RS1408" s="8"/>
      <c r="RT1408" s="8"/>
      <c r="RU1408" s="8"/>
      <c r="RV1408" s="8"/>
      <c r="RW1408" s="8"/>
      <c r="RX1408" s="8"/>
      <c r="RY1408" s="8"/>
      <c r="RZ1408" s="8"/>
      <c r="SA1408" s="8"/>
      <c r="SB1408" s="8"/>
      <c r="SC1408" s="8"/>
      <c r="SD1408" s="8"/>
      <c r="SE1408" s="8"/>
      <c r="SF1408" s="8"/>
      <c r="SG1408" s="8"/>
      <c r="SH1408" s="8"/>
      <c r="SI1408" s="8"/>
      <c r="SJ1408" s="8"/>
      <c r="SK1408" s="8"/>
      <c r="SL1408" s="8"/>
      <c r="SM1408" s="8"/>
      <c r="SN1408" s="8"/>
      <c r="SO1408" s="8"/>
      <c r="SP1408" s="8"/>
      <c r="SQ1408" s="8"/>
      <c r="SR1408" s="8"/>
      <c r="SS1408" s="8"/>
      <c r="ST1408" s="8"/>
      <c r="SU1408" s="8"/>
      <c r="SV1408" s="8"/>
      <c r="SW1408" s="8"/>
      <c r="SX1408" s="8"/>
      <c r="SY1408" s="8"/>
      <c r="SZ1408" s="8"/>
      <c r="TA1408" s="8"/>
      <c r="TB1408" s="8"/>
      <c r="TC1408" s="8"/>
      <c r="TD1408" s="8"/>
      <c r="TE1408" s="8"/>
      <c r="TF1408" s="8"/>
      <c r="TG1408" s="8"/>
      <c r="TH1408" s="8"/>
      <c r="TI1408" s="8"/>
      <c r="TJ1408" s="8"/>
      <c r="TK1408" s="8"/>
      <c r="TL1408" s="8"/>
      <c r="TM1408" s="8"/>
      <c r="TN1408" s="8"/>
      <c r="TO1408" s="8"/>
      <c r="TP1408" s="8"/>
      <c r="TQ1408" s="8"/>
      <c r="TR1408" s="8"/>
      <c r="TS1408" s="8"/>
      <c r="TT1408" s="8"/>
      <c r="TU1408" s="8"/>
      <c r="TV1408" s="8"/>
      <c r="TW1408" s="8"/>
      <c r="TX1408" s="8"/>
      <c r="TY1408" s="8"/>
      <c r="TZ1408" s="8"/>
      <c r="UA1408" s="8"/>
      <c r="UB1408" s="8"/>
      <c r="UC1408" s="8"/>
      <c r="UD1408" s="8"/>
      <c r="UE1408" s="8"/>
      <c r="UF1408" s="8"/>
      <c r="UG1408" s="8"/>
      <c r="UH1408" s="8"/>
      <c r="UI1408" s="8"/>
      <c r="UJ1408" s="8"/>
      <c r="UK1408" s="8"/>
      <c r="UL1408" s="8"/>
      <c r="UM1408" s="8"/>
      <c r="UN1408" s="8"/>
      <c r="UO1408" s="8"/>
      <c r="UP1408" s="8"/>
      <c r="UQ1408" s="8"/>
      <c r="UR1408" s="8"/>
      <c r="US1408" s="8"/>
      <c r="UT1408" s="8"/>
      <c r="UU1408" s="8"/>
      <c r="UV1408" s="8"/>
      <c r="UW1408" s="8"/>
      <c r="UX1408" s="8"/>
      <c r="UY1408" s="8"/>
      <c r="UZ1408" s="8"/>
      <c r="VA1408" s="8"/>
      <c r="VB1408" s="8"/>
      <c r="VC1408" s="8"/>
      <c r="VD1408" s="8"/>
      <c r="VE1408" s="8"/>
      <c r="VF1408" s="8"/>
    </row>
    <row r="1409" spans="1:578" s="77" customFormat="1" ht="15">
      <c r="A1409" s="52"/>
      <c r="B1409" s="54"/>
      <c r="C1409" s="54"/>
      <c r="D1409" s="54"/>
      <c r="E1409" s="54"/>
      <c r="F1409" s="54"/>
      <c r="G1409" s="55"/>
      <c r="H1409" s="54"/>
      <c r="I1409" s="56"/>
      <c r="J1409" s="76"/>
      <c r="K1409" s="76"/>
      <c r="L1409" s="54"/>
      <c r="M1409" s="54"/>
      <c r="N1409" s="54"/>
      <c r="O1409" s="4"/>
      <c r="P1409" s="60"/>
      <c r="Q1409" s="54"/>
      <c r="R1409" s="54"/>
      <c r="S1409" s="57"/>
      <c r="T1409" s="57"/>
      <c r="U1409" s="57"/>
      <c r="V1409" s="57"/>
      <c r="W1409" s="57"/>
      <c r="X1409" s="57"/>
      <c r="Y1409" s="57"/>
      <c r="Z1409" s="57"/>
      <c r="AA1409" s="57"/>
      <c r="AB1409" s="62"/>
      <c r="AC1409" s="57"/>
      <c r="AD1409" s="57"/>
      <c r="AE1409" s="57"/>
      <c r="AF1409" s="57"/>
      <c r="AG1409" s="57"/>
      <c r="AH1409" s="57"/>
      <c r="AI1409" s="6"/>
      <c r="AJ1409" s="6"/>
      <c r="AK1409" s="6"/>
      <c r="AL1409" s="6"/>
      <c r="AM1409" s="6"/>
      <c r="AN1409" s="6"/>
      <c r="AO1409" s="6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  <c r="IW1409" s="8"/>
      <c r="IX1409" s="8"/>
      <c r="IY1409" s="8"/>
      <c r="IZ1409" s="8"/>
      <c r="JA1409" s="8"/>
      <c r="JB1409" s="8"/>
      <c r="JC1409" s="8"/>
      <c r="JD1409" s="8"/>
      <c r="JE1409" s="8"/>
      <c r="JF1409" s="8"/>
      <c r="JG1409" s="8"/>
      <c r="JH1409" s="8"/>
      <c r="JI1409" s="8"/>
      <c r="JJ1409" s="8"/>
      <c r="JK1409" s="8"/>
      <c r="JL1409" s="8"/>
      <c r="JM1409" s="8"/>
      <c r="JN1409" s="8"/>
      <c r="JO1409" s="8"/>
      <c r="JP1409" s="8"/>
      <c r="JQ1409" s="8"/>
      <c r="JR1409" s="8"/>
      <c r="JS1409" s="8"/>
      <c r="JT1409" s="8"/>
      <c r="JU1409" s="8"/>
      <c r="JV1409" s="8"/>
      <c r="JW1409" s="8"/>
      <c r="JX1409" s="8"/>
      <c r="JY1409" s="8"/>
      <c r="JZ1409" s="8"/>
      <c r="KA1409" s="8"/>
      <c r="KB1409" s="8"/>
      <c r="KC1409" s="8"/>
      <c r="KD1409" s="8"/>
      <c r="KE1409" s="8"/>
      <c r="KF1409" s="8"/>
      <c r="KG1409" s="8"/>
      <c r="KH1409" s="8"/>
      <c r="KI1409" s="8"/>
      <c r="KJ1409" s="8"/>
      <c r="KK1409" s="8"/>
      <c r="KL1409" s="8"/>
      <c r="KM1409" s="8"/>
      <c r="KN1409" s="8"/>
      <c r="KO1409" s="8"/>
      <c r="KP1409" s="8"/>
      <c r="KQ1409" s="8"/>
      <c r="KR1409" s="8"/>
      <c r="KS1409" s="8"/>
      <c r="KT1409" s="8"/>
      <c r="KU1409" s="8"/>
      <c r="KV1409" s="8"/>
      <c r="KW1409" s="8"/>
      <c r="KX1409" s="8"/>
      <c r="KY1409" s="8"/>
      <c r="KZ1409" s="8"/>
      <c r="LA1409" s="8"/>
      <c r="LB1409" s="8"/>
      <c r="LC1409" s="8"/>
      <c r="LD1409" s="8"/>
      <c r="LE1409" s="8"/>
      <c r="LF1409" s="8"/>
      <c r="LG1409" s="8"/>
      <c r="LH1409" s="8"/>
      <c r="LI1409" s="8"/>
      <c r="LJ1409" s="8"/>
      <c r="LK1409" s="8"/>
      <c r="LL1409" s="8"/>
      <c r="LM1409" s="8"/>
      <c r="LN1409" s="8"/>
      <c r="LO1409" s="8"/>
      <c r="LP1409" s="8"/>
      <c r="LQ1409" s="8"/>
      <c r="LR1409" s="8"/>
      <c r="LS1409" s="8"/>
      <c r="LT1409" s="8"/>
      <c r="LU1409" s="8"/>
      <c r="LV1409" s="8"/>
      <c r="LW1409" s="8"/>
      <c r="LX1409" s="8"/>
      <c r="LY1409" s="8"/>
      <c r="LZ1409" s="8"/>
      <c r="MA1409" s="8"/>
      <c r="MB1409" s="8"/>
      <c r="MC1409" s="8"/>
      <c r="MD1409" s="8"/>
      <c r="ME1409" s="8"/>
      <c r="MF1409" s="8"/>
      <c r="MG1409" s="8"/>
      <c r="MH1409" s="8"/>
      <c r="MI1409" s="8"/>
      <c r="MJ1409" s="8"/>
      <c r="MK1409" s="8"/>
      <c r="ML1409" s="8"/>
      <c r="MM1409" s="8"/>
      <c r="MN1409" s="8"/>
      <c r="MO1409" s="8"/>
      <c r="MP1409" s="8"/>
      <c r="MQ1409" s="8"/>
      <c r="MR1409" s="8"/>
      <c r="MS1409" s="8"/>
      <c r="MT1409" s="8"/>
      <c r="MU1409" s="8"/>
      <c r="MV1409" s="8"/>
      <c r="MW1409" s="8"/>
      <c r="MX1409" s="8"/>
      <c r="MY1409" s="8"/>
      <c r="MZ1409" s="8"/>
      <c r="NA1409" s="8"/>
      <c r="NB1409" s="8"/>
      <c r="NC1409" s="8"/>
      <c r="ND1409" s="8"/>
      <c r="NE1409" s="8"/>
      <c r="NF1409" s="8"/>
      <c r="NG1409" s="8"/>
      <c r="NH1409" s="8"/>
      <c r="NI1409" s="8"/>
      <c r="NJ1409" s="8"/>
      <c r="NK1409" s="8"/>
      <c r="NL1409" s="8"/>
      <c r="NM1409" s="8"/>
      <c r="NN1409" s="8"/>
      <c r="NO1409" s="8"/>
      <c r="NP1409" s="8"/>
      <c r="NQ1409" s="8"/>
      <c r="NR1409" s="8"/>
      <c r="NS1409" s="8"/>
      <c r="NT1409" s="8"/>
      <c r="NU1409" s="8"/>
      <c r="NV1409" s="8"/>
      <c r="NW1409" s="8"/>
      <c r="NX1409" s="8"/>
      <c r="NY1409" s="8"/>
      <c r="NZ1409" s="8"/>
      <c r="OA1409" s="8"/>
      <c r="OB1409" s="8"/>
      <c r="OC1409" s="8"/>
      <c r="OD1409" s="8"/>
      <c r="OE1409" s="8"/>
      <c r="OF1409" s="8"/>
      <c r="OG1409" s="8"/>
      <c r="OH1409" s="8"/>
      <c r="OI1409" s="8"/>
      <c r="OJ1409" s="8"/>
      <c r="OK1409" s="8"/>
      <c r="OL1409" s="8"/>
      <c r="OM1409" s="8"/>
      <c r="ON1409" s="8"/>
      <c r="OO1409" s="8"/>
      <c r="OP1409" s="8"/>
      <c r="OQ1409" s="8"/>
      <c r="OR1409" s="8"/>
      <c r="OS1409" s="8"/>
      <c r="OT1409" s="8"/>
      <c r="OU1409" s="8"/>
      <c r="OV1409" s="8"/>
      <c r="OW1409" s="8"/>
      <c r="OX1409" s="8"/>
      <c r="OY1409" s="8"/>
      <c r="OZ1409" s="8"/>
      <c r="PA1409" s="8"/>
      <c r="PB1409" s="8"/>
      <c r="PC1409" s="8"/>
      <c r="PD1409" s="8"/>
      <c r="PE1409" s="8"/>
      <c r="PF1409" s="8"/>
      <c r="PG1409" s="8"/>
      <c r="PH1409" s="8"/>
      <c r="PI1409" s="8"/>
      <c r="PJ1409" s="8"/>
      <c r="PK1409" s="8"/>
      <c r="PL1409" s="8"/>
      <c r="PM1409" s="8"/>
      <c r="PN1409" s="8"/>
      <c r="PO1409" s="8"/>
      <c r="PP1409" s="8"/>
      <c r="PQ1409" s="8"/>
      <c r="PR1409" s="8"/>
      <c r="PS1409" s="8"/>
      <c r="PT1409" s="8"/>
      <c r="PU1409" s="8"/>
      <c r="PV1409" s="8"/>
      <c r="PW1409" s="8"/>
      <c r="PX1409" s="8"/>
      <c r="PY1409" s="8"/>
      <c r="PZ1409" s="8"/>
      <c r="QA1409" s="8"/>
      <c r="QB1409" s="8"/>
      <c r="QC1409" s="8"/>
      <c r="QD1409" s="8"/>
      <c r="QE1409" s="8"/>
      <c r="QF1409" s="8"/>
      <c r="QG1409" s="8"/>
      <c r="QH1409" s="8"/>
      <c r="QI1409" s="8"/>
      <c r="QJ1409" s="8"/>
      <c r="QK1409" s="8"/>
      <c r="QL1409" s="8"/>
      <c r="QM1409" s="8"/>
      <c r="QN1409" s="8"/>
      <c r="QO1409" s="8"/>
      <c r="QP1409" s="8"/>
      <c r="QQ1409" s="8"/>
      <c r="QR1409" s="8"/>
      <c r="QS1409" s="8"/>
      <c r="QT1409" s="8"/>
      <c r="QU1409" s="8"/>
      <c r="QV1409" s="8"/>
      <c r="QW1409" s="8"/>
      <c r="QX1409" s="8"/>
      <c r="QY1409" s="8"/>
      <c r="QZ1409" s="8"/>
      <c r="RA1409" s="8"/>
      <c r="RB1409" s="8"/>
      <c r="RC1409" s="8"/>
      <c r="RD1409" s="8"/>
      <c r="RE1409" s="8"/>
      <c r="RF1409" s="8"/>
      <c r="RG1409" s="8"/>
      <c r="RH1409" s="8"/>
      <c r="RI1409" s="8"/>
      <c r="RJ1409" s="8"/>
      <c r="RK1409" s="8"/>
      <c r="RL1409" s="8"/>
      <c r="RM1409" s="8"/>
      <c r="RN1409" s="8"/>
      <c r="RO1409" s="8"/>
      <c r="RP1409" s="8"/>
      <c r="RQ1409" s="8"/>
      <c r="RR1409" s="8"/>
      <c r="RS1409" s="8"/>
      <c r="RT1409" s="8"/>
      <c r="RU1409" s="8"/>
      <c r="RV1409" s="8"/>
      <c r="RW1409" s="8"/>
      <c r="RX1409" s="8"/>
      <c r="RY1409" s="8"/>
      <c r="RZ1409" s="8"/>
      <c r="SA1409" s="8"/>
      <c r="SB1409" s="8"/>
      <c r="SC1409" s="8"/>
      <c r="SD1409" s="8"/>
      <c r="SE1409" s="8"/>
      <c r="SF1409" s="8"/>
      <c r="SG1409" s="8"/>
      <c r="SH1409" s="8"/>
      <c r="SI1409" s="8"/>
      <c r="SJ1409" s="8"/>
      <c r="SK1409" s="8"/>
      <c r="SL1409" s="8"/>
      <c r="SM1409" s="8"/>
      <c r="SN1409" s="8"/>
      <c r="SO1409" s="8"/>
      <c r="SP1409" s="8"/>
      <c r="SQ1409" s="8"/>
      <c r="SR1409" s="8"/>
      <c r="SS1409" s="8"/>
      <c r="ST1409" s="8"/>
      <c r="SU1409" s="8"/>
      <c r="SV1409" s="8"/>
      <c r="SW1409" s="8"/>
      <c r="SX1409" s="8"/>
      <c r="SY1409" s="8"/>
      <c r="SZ1409" s="8"/>
      <c r="TA1409" s="8"/>
      <c r="TB1409" s="8"/>
      <c r="TC1409" s="8"/>
      <c r="TD1409" s="8"/>
      <c r="TE1409" s="8"/>
      <c r="TF1409" s="8"/>
      <c r="TG1409" s="8"/>
      <c r="TH1409" s="8"/>
      <c r="TI1409" s="8"/>
      <c r="TJ1409" s="8"/>
      <c r="TK1409" s="8"/>
      <c r="TL1409" s="8"/>
      <c r="TM1409" s="8"/>
      <c r="TN1409" s="8"/>
      <c r="TO1409" s="8"/>
      <c r="TP1409" s="8"/>
      <c r="TQ1409" s="8"/>
      <c r="TR1409" s="8"/>
      <c r="TS1409" s="8"/>
      <c r="TT1409" s="8"/>
      <c r="TU1409" s="8"/>
      <c r="TV1409" s="8"/>
      <c r="TW1409" s="8"/>
      <c r="TX1409" s="8"/>
      <c r="TY1409" s="8"/>
      <c r="TZ1409" s="8"/>
      <c r="UA1409" s="8"/>
      <c r="UB1409" s="8"/>
      <c r="UC1409" s="8"/>
      <c r="UD1409" s="8"/>
      <c r="UE1409" s="8"/>
      <c r="UF1409" s="8"/>
      <c r="UG1409" s="8"/>
      <c r="UH1409" s="8"/>
      <c r="UI1409" s="8"/>
      <c r="UJ1409" s="8"/>
      <c r="UK1409" s="8"/>
      <c r="UL1409" s="8"/>
      <c r="UM1409" s="8"/>
      <c r="UN1409" s="8"/>
      <c r="UO1409" s="8"/>
      <c r="UP1409" s="8"/>
      <c r="UQ1409" s="8"/>
      <c r="UR1409" s="8"/>
      <c r="US1409" s="8"/>
      <c r="UT1409" s="8"/>
      <c r="UU1409" s="8"/>
      <c r="UV1409" s="8"/>
      <c r="UW1409" s="8"/>
      <c r="UX1409" s="8"/>
      <c r="UY1409" s="8"/>
      <c r="UZ1409" s="8"/>
      <c r="VA1409" s="8"/>
      <c r="VB1409" s="8"/>
      <c r="VC1409" s="8"/>
      <c r="VD1409" s="8"/>
      <c r="VE1409" s="8"/>
      <c r="VF1409" s="8"/>
    </row>
    <row r="1410" spans="1:578" s="77" customFormat="1" ht="15">
      <c r="A1410" s="52"/>
      <c r="B1410" s="54"/>
      <c r="C1410" s="54"/>
      <c r="D1410" s="54"/>
      <c r="E1410" s="54"/>
      <c r="F1410" s="54"/>
      <c r="G1410" s="55"/>
      <c r="H1410" s="54"/>
      <c r="I1410" s="56"/>
      <c r="J1410" s="76"/>
      <c r="K1410" s="76"/>
      <c r="L1410" s="54"/>
      <c r="M1410" s="54"/>
      <c r="N1410" s="54"/>
      <c r="O1410" s="4"/>
      <c r="P1410" s="60"/>
      <c r="Q1410" s="54"/>
      <c r="R1410" s="54"/>
      <c r="S1410" s="57"/>
      <c r="T1410" s="57"/>
      <c r="U1410" s="57"/>
      <c r="V1410" s="57"/>
      <c r="W1410" s="57"/>
      <c r="X1410" s="57"/>
      <c r="Y1410" s="57"/>
      <c r="Z1410" s="57"/>
      <c r="AA1410" s="57"/>
      <c r="AB1410" s="62"/>
      <c r="AC1410" s="57"/>
      <c r="AD1410" s="57"/>
      <c r="AE1410" s="57"/>
      <c r="AF1410" s="57"/>
      <c r="AG1410" s="57"/>
      <c r="AH1410" s="57"/>
      <c r="AI1410" s="6"/>
      <c r="AJ1410" s="6"/>
      <c r="AK1410" s="6"/>
      <c r="AL1410" s="6"/>
      <c r="AM1410" s="6"/>
      <c r="AN1410" s="6"/>
      <c r="AO1410" s="6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  <c r="IW1410" s="8"/>
      <c r="IX1410" s="8"/>
      <c r="IY1410" s="8"/>
      <c r="IZ1410" s="8"/>
      <c r="JA1410" s="8"/>
      <c r="JB1410" s="8"/>
      <c r="JC1410" s="8"/>
      <c r="JD1410" s="8"/>
      <c r="JE1410" s="8"/>
      <c r="JF1410" s="8"/>
      <c r="JG1410" s="8"/>
      <c r="JH1410" s="8"/>
      <c r="JI1410" s="8"/>
      <c r="JJ1410" s="8"/>
      <c r="JK1410" s="8"/>
      <c r="JL1410" s="8"/>
      <c r="JM1410" s="8"/>
      <c r="JN1410" s="8"/>
      <c r="JO1410" s="8"/>
      <c r="JP1410" s="8"/>
      <c r="JQ1410" s="8"/>
      <c r="JR1410" s="8"/>
      <c r="JS1410" s="8"/>
      <c r="JT1410" s="8"/>
      <c r="JU1410" s="8"/>
      <c r="JV1410" s="8"/>
      <c r="JW1410" s="8"/>
      <c r="JX1410" s="8"/>
      <c r="JY1410" s="8"/>
      <c r="JZ1410" s="8"/>
      <c r="KA1410" s="8"/>
      <c r="KB1410" s="8"/>
      <c r="KC1410" s="8"/>
      <c r="KD1410" s="8"/>
      <c r="KE1410" s="8"/>
      <c r="KF1410" s="8"/>
      <c r="KG1410" s="8"/>
      <c r="KH1410" s="8"/>
      <c r="KI1410" s="8"/>
      <c r="KJ1410" s="8"/>
      <c r="KK1410" s="8"/>
      <c r="KL1410" s="8"/>
      <c r="KM1410" s="8"/>
      <c r="KN1410" s="8"/>
      <c r="KO1410" s="8"/>
      <c r="KP1410" s="8"/>
      <c r="KQ1410" s="8"/>
      <c r="KR1410" s="8"/>
      <c r="KS1410" s="8"/>
      <c r="KT1410" s="8"/>
      <c r="KU1410" s="8"/>
      <c r="KV1410" s="8"/>
      <c r="KW1410" s="8"/>
      <c r="KX1410" s="8"/>
      <c r="KY1410" s="8"/>
      <c r="KZ1410" s="8"/>
      <c r="LA1410" s="8"/>
      <c r="LB1410" s="8"/>
      <c r="LC1410" s="8"/>
      <c r="LD1410" s="8"/>
      <c r="LE1410" s="8"/>
      <c r="LF1410" s="8"/>
      <c r="LG1410" s="8"/>
      <c r="LH1410" s="8"/>
      <c r="LI1410" s="8"/>
      <c r="LJ1410" s="8"/>
      <c r="LK1410" s="8"/>
      <c r="LL1410" s="8"/>
      <c r="LM1410" s="8"/>
      <c r="LN1410" s="8"/>
      <c r="LO1410" s="8"/>
      <c r="LP1410" s="8"/>
      <c r="LQ1410" s="8"/>
      <c r="LR1410" s="8"/>
      <c r="LS1410" s="8"/>
      <c r="LT1410" s="8"/>
      <c r="LU1410" s="8"/>
      <c r="LV1410" s="8"/>
      <c r="LW1410" s="8"/>
      <c r="LX1410" s="8"/>
      <c r="LY1410" s="8"/>
      <c r="LZ1410" s="8"/>
      <c r="MA1410" s="8"/>
      <c r="MB1410" s="8"/>
      <c r="MC1410" s="8"/>
      <c r="MD1410" s="8"/>
      <c r="ME1410" s="8"/>
      <c r="MF1410" s="8"/>
      <c r="MG1410" s="8"/>
      <c r="MH1410" s="8"/>
      <c r="MI1410" s="8"/>
      <c r="MJ1410" s="8"/>
      <c r="MK1410" s="8"/>
      <c r="ML1410" s="8"/>
      <c r="MM1410" s="8"/>
      <c r="MN1410" s="8"/>
      <c r="MO1410" s="8"/>
      <c r="MP1410" s="8"/>
      <c r="MQ1410" s="8"/>
      <c r="MR1410" s="8"/>
      <c r="MS1410" s="8"/>
      <c r="MT1410" s="8"/>
      <c r="MU1410" s="8"/>
      <c r="MV1410" s="8"/>
      <c r="MW1410" s="8"/>
      <c r="MX1410" s="8"/>
      <c r="MY1410" s="8"/>
      <c r="MZ1410" s="8"/>
      <c r="NA1410" s="8"/>
      <c r="NB1410" s="8"/>
      <c r="NC1410" s="8"/>
      <c r="ND1410" s="8"/>
      <c r="NE1410" s="8"/>
      <c r="NF1410" s="8"/>
      <c r="NG1410" s="8"/>
      <c r="NH1410" s="8"/>
      <c r="NI1410" s="8"/>
      <c r="NJ1410" s="8"/>
      <c r="NK1410" s="8"/>
      <c r="NL1410" s="8"/>
      <c r="NM1410" s="8"/>
      <c r="NN1410" s="8"/>
      <c r="NO1410" s="8"/>
      <c r="NP1410" s="8"/>
      <c r="NQ1410" s="8"/>
      <c r="NR1410" s="8"/>
      <c r="NS1410" s="8"/>
      <c r="NT1410" s="8"/>
      <c r="NU1410" s="8"/>
      <c r="NV1410" s="8"/>
      <c r="NW1410" s="8"/>
      <c r="NX1410" s="8"/>
      <c r="NY1410" s="8"/>
      <c r="NZ1410" s="8"/>
      <c r="OA1410" s="8"/>
      <c r="OB1410" s="8"/>
      <c r="OC1410" s="8"/>
      <c r="OD1410" s="8"/>
      <c r="OE1410" s="8"/>
      <c r="OF1410" s="8"/>
      <c r="OG1410" s="8"/>
      <c r="OH1410" s="8"/>
      <c r="OI1410" s="8"/>
      <c r="OJ1410" s="8"/>
      <c r="OK1410" s="8"/>
      <c r="OL1410" s="8"/>
      <c r="OM1410" s="8"/>
      <c r="ON1410" s="8"/>
      <c r="OO1410" s="8"/>
      <c r="OP1410" s="8"/>
      <c r="OQ1410" s="8"/>
      <c r="OR1410" s="8"/>
      <c r="OS1410" s="8"/>
      <c r="OT1410" s="8"/>
      <c r="OU1410" s="8"/>
      <c r="OV1410" s="8"/>
      <c r="OW1410" s="8"/>
      <c r="OX1410" s="8"/>
      <c r="OY1410" s="8"/>
      <c r="OZ1410" s="8"/>
      <c r="PA1410" s="8"/>
      <c r="PB1410" s="8"/>
      <c r="PC1410" s="8"/>
      <c r="PD1410" s="8"/>
      <c r="PE1410" s="8"/>
      <c r="PF1410" s="8"/>
      <c r="PG1410" s="8"/>
      <c r="PH1410" s="8"/>
      <c r="PI1410" s="8"/>
      <c r="PJ1410" s="8"/>
      <c r="PK1410" s="8"/>
      <c r="PL1410" s="8"/>
      <c r="PM1410" s="8"/>
      <c r="PN1410" s="8"/>
      <c r="PO1410" s="8"/>
      <c r="PP1410" s="8"/>
      <c r="PQ1410" s="8"/>
      <c r="PR1410" s="8"/>
      <c r="PS1410" s="8"/>
      <c r="PT1410" s="8"/>
      <c r="PU1410" s="8"/>
      <c r="PV1410" s="8"/>
      <c r="PW1410" s="8"/>
      <c r="PX1410" s="8"/>
      <c r="PY1410" s="8"/>
      <c r="PZ1410" s="8"/>
      <c r="QA1410" s="8"/>
      <c r="QB1410" s="8"/>
      <c r="QC1410" s="8"/>
      <c r="QD1410" s="8"/>
      <c r="QE1410" s="8"/>
      <c r="QF1410" s="8"/>
      <c r="QG1410" s="8"/>
      <c r="QH1410" s="8"/>
      <c r="QI1410" s="8"/>
      <c r="QJ1410" s="8"/>
      <c r="QK1410" s="8"/>
      <c r="QL1410" s="8"/>
      <c r="QM1410" s="8"/>
      <c r="QN1410" s="8"/>
      <c r="QO1410" s="8"/>
      <c r="QP1410" s="8"/>
      <c r="QQ1410" s="8"/>
      <c r="QR1410" s="8"/>
      <c r="QS1410" s="8"/>
      <c r="QT1410" s="8"/>
      <c r="QU1410" s="8"/>
      <c r="QV1410" s="8"/>
      <c r="QW1410" s="8"/>
      <c r="QX1410" s="8"/>
      <c r="QY1410" s="8"/>
      <c r="QZ1410" s="8"/>
      <c r="RA1410" s="8"/>
      <c r="RB1410" s="8"/>
      <c r="RC1410" s="8"/>
      <c r="RD1410" s="8"/>
      <c r="RE1410" s="8"/>
      <c r="RF1410" s="8"/>
      <c r="RG1410" s="8"/>
      <c r="RH1410" s="8"/>
      <c r="RI1410" s="8"/>
      <c r="RJ1410" s="8"/>
      <c r="RK1410" s="8"/>
      <c r="RL1410" s="8"/>
      <c r="RM1410" s="8"/>
      <c r="RN1410" s="8"/>
      <c r="RO1410" s="8"/>
      <c r="RP1410" s="8"/>
      <c r="RQ1410" s="8"/>
      <c r="RR1410" s="8"/>
      <c r="RS1410" s="8"/>
      <c r="RT1410" s="8"/>
      <c r="RU1410" s="8"/>
      <c r="RV1410" s="8"/>
      <c r="RW1410" s="8"/>
      <c r="RX1410" s="8"/>
      <c r="RY1410" s="8"/>
      <c r="RZ1410" s="8"/>
      <c r="SA1410" s="8"/>
      <c r="SB1410" s="8"/>
      <c r="SC1410" s="8"/>
      <c r="SD1410" s="8"/>
      <c r="SE1410" s="8"/>
      <c r="SF1410" s="8"/>
      <c r="SG1410" s="8"/>
      <c r="SH1410" s="8"/>
      <c r="SI1410" s="8"/>
      <c r="SJ1410" s="8"/>
      <c r="SK1410" s="8"/>
      <c r="SL1410" s="8"/>
      <c r="SM1410" s="8"/>
      <c r="SN1410" s="8"/>
      <c r="SO1410" s="8"/>
      <c r="SP1410" s="8"/>
      <c r="SQ1410" s="8"/>
      <c r="SR1410" s="8"/>
      <c r="SS1410" s="8"/>
      <c r="ST1410" s="8"/>
      <c r="SU1410" s="8"/>
      <c r="SV1410" s="8"/>
      <c r="SW1410" s="8"/>
      <c r="SX1410" s="8"/>
      <c r="SY1410" s="8"/>
      <c r="SZ1410" s="8"/>
      <c r="TA1410" s="8"/>
      <c r="TB1410" s="8"/>
      <c r="TC1410" s="8"/>
      <c r="TD1410" s="8"/>
      <c r="TE1410" s="8"/>
      <c r="TF1410" s="8"/>
      <c r="TG1410" s="8"/>
      <c r="TH1410" s="8"/>
      <c r="TI1410" s="8"/>
      <c r="TJ1410" s="8"/>
      <c r="TK1410" s="8"/>
      <c r="TL1410" s="8"/>
      <c r="TM1410" s="8"/>
      <c r="TN1410" s="8"/>
      <c r="TO1410" s="8"/>
      <c r="TP1410" s="8"/>
      <c r="TQ1410" s="8"/>
      <c r="TR1410" s="8"/>
      <c r="TS1410" s="8"/>
      <c r="TT1410" s="8"/>
      <c r="TU1410" s="8"/>
      <c r="TV1410" s="8"/>
      <c r="TW1410" s="8"/>
      <c r="TX1410" s="8"/>
      <c r="TY1410" s="8"/>
      <c r="TZ1410" s="8"/>
      <c r="UA1410" s="8"/>
      <c r="UB1410" s="8"/>
      <c r="UC1410" s="8"/>
      <c r="UD1410" s="8"/>
      <c r="UE1410" s="8"/>
      <c r="UF1410" s="8"/>
      <c r="UG1410" s="8"/>
      <c r="UH1410" s="8"/>
      <c r="UI1410" s="8"/>
      <c r="UJ1410" s="8"/>
      <c r="UK1410" s="8"/>
      <c r="UL1410" s="8"/>
      <c r="UM1410" s="8"/>
      <c r="UN1410" s="8"/>
      <c r="UO1410" s="8"/>
      <c r="UP1410" s="8"/>
      <c r="UQ1410" s="8"/>
      <c r="UR1410" s="8"/>
      <c r="US1410" s="8"/>
      <c r="UT1410" s="8"/>
      <c r="UU1410" s="8"/>
      <c r="UV1410" s="8"/>
      <c r="UW1410" s="8"/>
      <c r="UX1410" s="8"/>
      <c r="UY1410" s="8"/>
      <c r="UZ1410" s="8"/>
      <c r="VA1410" s="8"/>
      <c r="VB1410" s="8"/>
      <c r="VC1410" s="8"/>
      <c r="VD1410" s="8"/>
      <c r="VE1410" s="8"/>
      <c r="VF1410" s="8"/>
    </row>
    <row r="1411" spans="1:578" s="77" customFormat="1" ht="15">
      <c r="A1411" s="52"/>
      <c r="B1411" s="54"/>
      <c r="C1411" s="54"/>
      <c r="D1411" s="54"/>
      <c r="E1411" s="54"/>
      <c r="F1411" s="54"/>
      <c r="G1411" s="55"/>
      <c r="H1411" s="54"/>
      <c r="I1411" s="56"/>
      <c r="J1411" s="76"/>
      <c r="K1411" s="76"/>
      <c r="L1411" s="54"/>
      <c r="M1411" s="54"/>
      <c r="N1411" s="54"/>
      <c r="O1411" s="4"/>
      <c r="P1411" s="60"/>
      <c r="Q1411" s="54"/>
      <c r="R1411" s="54"/>
      <c r="S1411" s="57"/>
      <c r="T1411" s="57"/>
      <c r="U1411" s="57"/>
      <c r="V1411" s="57"/>
      <c r="W1411" s="57"/>
      <c r="X1411" s="57"/>
      <c r="Y1411" s="57"/>
      <c r="Z1411" s="57"/>
      <c r="AA1411" s="57"/>
      <c r="AB1411" s="62"/>
      <c r="AC1411" s="57"/>
      <c r="AD1411" s="57"/>
      <c r="AE1411" s="57"/>
      <c r="AF1411" s="57"/>
      <c r="AG1411" s="57"/>
      <c r="AH1411" s="57"/>
      <c r="AI1411" s="6"/>
      <c r="AJ1411" s="6"/>
      <c r="AK1411" s="6"/>
      <c r="AL1411" s="6"/>
      <c r="AM1411" s="6"/>
      <c r="AN1411" s="6"/>
      <c r="AO1411" s="6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  <c r="IW1411" s="8"/>
      <c r="IX1411" s="8"/>
      <c r="IY1411" s="8"/>
      <c r="IZ1411" s="8"/>
      <c r="JA1411" s="8"/>
      <c r="JB1411" s="8"/>
      <c r="JC1411" s="8"/>
      <c r="JD1411" s="8"/>
      <c r="JE1411" s="8"/>
      <c r="JF1411" s="8"/>
      <c r="JG1411" s="8"/>
      <c r="JH1411" s="8"/>
      <c r="JI1411" s="8"/>
      <c r="JJ1411" s="8"/>
      <c r="JK1411" s="8"/>
      <c r="JL1411" s="8"/>
      <c r="JM1411" s="8"/>
      <c r="JN1411" s="8"/>
      <c r="JO1411" s="8"/>
      <c r="JP1411" s="8"/>
      <c r="JQ1411" s="8"/>
      <c r="JR1411" s="8"/>
      <c r="JS1411" s="8"/>
      <c r="JT1411" s="8"/>
      <c r="JU1411" s="8"/>
      <c r="JV1411" s="8"/>
      <c r="JW1411" s="8"/>
      <c r="JX1411" s="8"/>
      <c r="JY1411" s="8"/>
      <c r="JZ1411" s="8"/>
      <c r="KA1411" s="8"/>
      <c r="KB1411" s="8"/>
      <c r="KC1411" s="8"/>
      <c r="KD1411" s="8"/>
      <c r="KE1411" s="8"/>
      <c r="KF1411" s="8"/>
      <c r="KG1411" s="8"/>
      <c r="KH1411" s="8"/>
      <c r="KI1411" s="8"/>
      <c r="KJ1411" s="8"/>
      <c r="KK1411" s="8"/>
      <c r="KL1411" s="8"/>
      <c r="KM1411" s="8"/>
      <c r="KN1411" s="8"/>
      <c r="KO1411" s="8"/>
      <c r="KP1411" s="8"/>
      <c r="KQ1411" s="8"/>
      <c r="KR1411" s="8"/>
      <c r="KS1411" s="8"/>
      <c r="KT1411" s="8"/>
      <c r="KU1411" s="8"/>
      <c r="KV1411" s="8"/>
      <c r="KW1411" s="8"/>
      <c r="KX1411" s="8"/>
      <c r="KY1411" s="8"/>
      <c r="KZ1411" s="8"/>
      <c r="LA1411" s="8"/>
      <c r="LB1411" s="8"/>
      <c r="LC1411" s="8"/>
      <c r="LD1411" s="8"/>
      <c r="LE1411" s="8"/>
      <c r="LF1411" s="8"/>
      <c r="LG1411" s="8"/>
      <c r="LH1411" s="8"/>
      <c r="LI1411" s="8"/>
      <c r="LJ1411" s="8"/>
      <c r="LK1411" s="8"/>
      <c r="LL1411" s="8"/>
      <c r="LM1411" s="8"/>
      <c r="LN1411" s="8"/>
      <c r="LO1411" s="8"/>
      <c r="LP1411" s="8"/>
      <c r="LQ1411" s="8"/>
      <c r="LR1411" s="8"/>
      <c r="LS1411" s="8"/>
      <c r="LT1411" s="8"/>
      <c r="LU1411" s="8"/>
      <c r="LV1411" s="8"/>
      <c r="LW1411" s="8"/>
      <c r="LX1411" s="8"/>
      <c r="LY1411" s="8"/>
      <c r="LZ1411" s="8"/>
      <c r="MA1411" s="8"/>
      <c r="MB1411" s="8"/>
      <c r="MC1411" s="8"/>
      <c r="MD1411" s="8"/>
      <c r="ME1411" s="8"/>
      <c r="MF1411" s="8"/>
      <c r="MG1411" s="8"/>
      <c r="MH1411" s="8"/>
      <c r="MI1411" s="8"/>
      <c r="MJ1411" s="8"/>
      <c r="MK1411" s="8"/>
      <c r="ML1411" s="8"/>
      <c r="MM1411" s="8"/>
      <c r="MN1411" s="8"/>
      <c r="MO1411" s="8"/>
      <c r="MP1411" s="8"/>
      <c r="MQ1411" s="8"/>
      <c r="MR1411" s="8"/>
      <c r="MS1411" s="8"/>
      <c r="MT1411" s="8"/>
      <c r="MU1411" s="8"/>
      <c r="MV1411" s="8"/>
      <c r="MW1411" s="8"/>
      <c r="MX1411" s="8"/>
      <c r="MY1411" s="8"/>
      <c r="MZ1411" s="8"/>
      <c r="NA1411" s="8"/>
      <c r="NB1411" s="8"/>
      <c r="NC1411" s="8"/>
      <c r="ND1411" s="8"/>
      <c r="NE1411" s="8"/>
      <c r="NF1411" s="8"/>
      <c r="NG1411" s="8"/>
      <c r="NH1411" s="8"/>
      <c r="NI1411" s="8"/>
      <c r="NJ1411" s="8"/>
      <c r="NK1411" s="8"/>
      <c r="NL1411" s="8"/>
      <c r="NM1411" s="8"/>
      <c r="NN1411" s="8"/>
      <c r="NO1411" s="8"/>
      <c r="NP1411" s="8"/>
      <c r="NQ1411" s="8"/>
      <c r="NR1411" s="8"/>
      <c r="NS1411" s="8"/>
      <c r="NT1411" s="8"/>
      <c r="NU1411" s="8"/>
      <c r="NV1411" s="8"/>
      <c r="NW1411" s="8"/>
      <c r="NX1411" s="8"/>
      <c r="NY1411" s="8"/>
      <c r="NZ1411" s="8"/>
      <c r="OA1411" s="8"/>
      <c r="OB1411" s="8"/>
      <c r="OC1411" s="8"/>
      <c r="OD1411" s="8"/>
      <c r="OE1411" s="8"/>
      <c r="OF1411" s="8"/>
      <c r="OG1411" s="8"/>
      <c r="OH1411" s="8"/>
      <c r="OI1411" s="8"/>
      <c r="OJ1411" s="8"/>
      <c r="OK1411" s="8"/>
      <c r="OL1411" s="8"/>
      <c r="OM1411" s="8"/>
      <c r="ON1411" s="8"/>
      <c r="OO1411" s="8"/>
      <c r="OP1411" s="8"/>
      <c r="OQ1411" s="8"/>
      <c r="OR1411" s="8"/>
      <c r="OS1411" s="8"/>
      <c r="OT1411" s="8"/>
      <c r="OU1411" s="8"/>
      <c r="OV1411" s="8"/>
      <c r="OW1411" s="8"/>
      <c r="OX1411" s="8"/>
      <c r="OY1411" s="8"/>
      <c r="OZ1411" s="8"/>
      <c r="PA1411" s="8"/>
      <c r="PB1411" s="8"/>
      <c r="PC1411" s="8"/>
      <c r="PD1411" s="8"/>
      <c r="PE1411" s="8"/>
      <c r="PF1411" s="8"/>
      <c r="PG1411" s="8"/>
      <c r="PH1411" s="8"/>
      <c r="PI1411" s="8"/>
      <c r="PJ1411" s="8"/>
      <c r="PK1411" s="8"/>
      <c r="PL1411" s="8"/>
      <c r="PM1411" s="8"/>
      <c r="PN1411" s="8"/>
      <c r="PO1411" s="8"/>
      <c r="PP1411" s="8"/>
      <c r="PQ1411" s="8"/>
      <c r="PR1411" s="8"/>
      <c r="PS1411" s="8"/>
      <c r="PT1411" s="8"/>
      <c r="PU1411" s="8"/>
      <c r="PV1411" s="8"/>
      <c r="PW1411" s="8"/>
      <c r="PX1411" s="8"/>
      <c r="PY1411" s="8"/>
      <c r="PZ1411" s="8"/>
      <c r="QA1411" s="8"/>
      <c r="QB1411" s="8"/>
      <c r="QC1411" s="8"/>
      <c r="QD1411" s="8"/>
      <c r="QE1411" s="8"/>
      <c r="QF1411" s="8"/>
      <c r="QG1411" s="8"/>
      <c r="QH1411" s="8"/>
      <c r="QI1411" s="8"/>
      <c r="QJ1411" s="8"/>
      <c r="QK1411" s="8"/>
      <c r="QL1411" s="8"/>
      <c r="QM1411" s="8"/>
      <c r="QN1411" s="8"/>
      <c r="QO1411" s="8"/>
      <c r="QP1411" s="8"/>
      <c r="QQ1411" s="8"/>
      <c r="QR1411" s="8"/>
      <c r="QS1411" s="8"/>
      <c r="QT1411" s="8"/>
      <c r="QU1411" s="8"/>
      <c r="QV1411" s="8"/>
      <c r="QW1411" s="8"/>
      <c r="QX1411" s="8"/>
      <c r="QY1411" s="8"/>
      <c r="QZ1411" s="8"/>
      <c r="RA1411" s="8"/>
      <c r="RB1411" s="8"/>
      <c r="RC1411" s="8"/>
      <c r="RD1411" s="8"/>
      <c r="RE1411" s="8"/>
      <c r="RF1411" s="8"/>
      <c r="RG1411" s="8"/>
      <c r="RH1411" s="8"/>
      <c r="RI1411" s="8"/>
      <c r="RJ1411" s="8"/>
      <c r="RK1411" s="8"/>
      <c r="RL1411" s="8"/>
      <c r="RM1411" s="8"/>
      <c r="RN1411" s="8"/>
      <c r="RO1411" s="8"/>
      <c r="RP1411" s="8"/>
      <c r="RQ1411" s="8"/>
      <c r="RR1411" s="8"/>
      <c r="RS1411" s="8"/>
      <c r="RT1411" s="8"/>
      <c r="RU1411" s="8"/>
      <c r="RV1411" s="8"/>
      <c r="RW1411" s="8"/>
      <c r="RX1411" s="8"/>
      <c r="RY1411" s="8"/>
      <c r="RZ1411" s="8"/>
      <c r="SA1411" s="8"/>
      <c r="SB1411" s="8"/>
      <c r="SC1411" s="8"/>
      <c r="SD1411" s="8"/>
      <c r="SE1411" s="8"/>
      <c r="SF1411" s="8"/>
      <c r="SG1411" s="8"/>
      <c r="SH1411" s="8"/>
      <c r="SI1411" s="8"/>
      <c r="SJ1411" s="8"/>
      <c r="SK1411" s="8"/>
      <c r="SL1411" s="8"/>
      <c r="SM1411" s="8"/>
      <c r="SN1411" s="8"/>
      <c r="SO1411" s="8"/>
      <c r="SP1411" s="8"/>
      <c r="SQ1411" s="8"/>
      <c r="SR1411" s="8"/>
      <c r="SS1411" s="8"/>
      <c r="ST1411" s="8"/>
      <c r="SU1411" s="8"/>
      <c r="SV1411" s="8"/>
      <c r="SW1411" s="8"/>
      <c r="SX1411" s="8"/>
      <c r="SY1411" s="8"/>
      <c r="SZ1411" s="8"/>
      <c r="TA1411" s="8"/>
      <c r="TB1411" s="8"/>
      <c r="TC1411" s="8"/>
      <c r="TD1411" s="8"/>
      <c r="TE1411" s="8"/>
      <c r="TF1411" s="8"/>
      <c r="TG1411" s="8"/>
      <c r="TH1411" s="8"/>
      <c r="TI1411" s="8"/>
      <c r="TJ1411" s="8"/>
      <c r="TK1411" s="8"/>
      <c r="TL1411" s="8"/>
      <c r="TM1411" s="8"/>
      <c r="TN1411" s="8"/>
      <c r="TO1411" s="8"/>
      <c r="TP1411" s="8"/>
      <c r="TQ1411" s="8"/>
      <c r="TR1411" s="8"/>
      <c r="TS1411" s="8"/>
      <c r="TT1411" s="8"/>
      <c r="TU1411" s="8"/>
      <c r="TV1411" s="8"/>
      <c r="TW1411" s="8"/>
      <c r="TX1411" s="8"/>
      <c r="TY1411" s="8"/>
      <c r="TZ1411" s="8"/>
      <c r="UA1411" s="8"/>
      <c r="UB1411" s="8"/>
      <c r="UC1411" s="8"/>
      <c r="UD1411" s="8"/>
      <c r="UE1411" s="8"/>
      <c r="UF1411" s="8"/>
      <c r="UG1411" s="8"/>
      <c r="UH1411" s="8"/>
      <c r="UI1411" s="8"/>
      <c r="UJ1411" s="8"/>
      <c r="UK1411" s="8"/>
      <c r="UL1411" s="8"/>
      <c r="UM1411" s="8"/>
      <c r="UN1411" s="8"/>
      <c r="UO1411" s="8"/>
      <c r="UP1411" s="8"/>
      <c r="UQ1411" s="8"/>
      <c r="UR1411" s="8"/>
      <c r="US1411" s="8"/>
      <c r="UT1411" s="8"/>
      <c r="UU1411" s="8"/>
      <c r="UV1411" s="8"/>
      <c r="UW1411" s="8"/>
      <c r="UX1411" s="8"/>
      <c r="UY1411" s="8"/>
      <c r="UZ1411" s="8"/>
      <c r="VA1411" s="8"/>
      <c r="VB1411" s="8"/>
      <c r="VC1411" s="8"/>
      <c r="VD1411" s="8"/>
      <c r="VE1411" s="8"/>
      <c r="VF1411" s="8"/>
    </row>
    <row r="1412" spans="1:578" s="77" customFormat="1" ht="15">
      <c r="A1412" s="52"/>
      <c r="B1412" s="54"/>
      <c r="C1412" s="54"/>
      <c r="D1412" s="54"/>
      <c r="E1412" s="54"/>
      <c r="F1412" s="54"/>
      <c r="G1412" s="55"/>
      <c r="H1412" s="54"/>
      <c r="I1412" s="56"/>
      <c r="J1412" s="76"/>
      <c r="K1412" s="76"/>
      <c r="L1412" s="54"/>
      <c r="M1412" s="54"/>
      <c r="N1412" s="54"/>
      <c r="O1412" s="4"/>
      <c r="P1412" s="60"/>
      <c r="Q1412" s="54"/>
      <c r="R1412" s="54"/>
      <c r="S1412" s="57"/>
      <c r="T1412" s="57"/>
      <c r="U1412" s="57"/>
      <c r="V1412" s="57"/>
      <c r="W1412" s="57"/>
      <c r="X1412" s="57"/>
      <c r="Y1412" s="57"/>
      <c r="Z1412" s="57"/>
      <c r="AA1412" s="57"/>
      <c r="AB1412" s="62"/>
      <c r="AC1412" s="57"/>
      <c r="AD1412" s="57"/>
      <c r="AE1412" s="57"/>
      <c r="AF1412" s="57"/>
      <c r="AG1412" s="57"/>
      <c r="AH1412" s="57"/>
      <c r="AI1412" s="6"/>
      <c r="AJ1412" s="6"/>
      <c r="AK1412" s="6"/>
      <c r="AL1412" s="6"/>
      <c r="AM1412" s="6"/>
      <c r="AN1412" s="6"/>
      <c r="AO1412" s="6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  <c r="IW1412" s="8"/>
      <c r="IX1412" s="8"/>
      <c r="IY1412" s="8"/>
      <c r="IZ1412" s="8"/>
      <c r="JA1412" s="8"/>
      <c r="JB1412" s="8"/>
      <c r="JC1412" s="8"/>
      <c r="JD1412" s="8"/>
      <c r="JE1412" s="8"/>
      <c r="JF1412" s="8"/>
      <c r="JG1412" s="8"/>
      <c r="JH1412" s="8"/>
      <c r="JI1412" s="8"/>
      <c r="JJ1412" s="8"/>
      <c r="JK1412" s="8"/>
      <c r="JL1412" s="8"/>
      <c r="JM1412" s="8"/>
      <c r="JN1412" s="8"/>
      <c r="JO1412" s="8"/>
      <c r="JP1412" s="8"/>
      <c r="JQ1412" s="8"/>
      <c r="JR1412" s="8"/>
      <c r="JS1412" s="8"/>
      <c r="JT1412" s="8"/>
      <c r="JU1412" s="8"/>
      <c r="JV1412" s="8"/>
      <c r="JW1412" s="8"/>
      <c r="JX1412" s="8"/>
      <c r="JY1412" s="8"/>
      <c r="JZ1412" s="8"/>
      <c r="KA1412" s="8"/>
      <c r="KB1412" s="8"/>
      <c r="KC1412" s="8"/>
      <c r="KD1412" s="8"/>
      <c r="KE1412" s="8"/>
      <c r="KF1412" s="8"/>
      <c r="KG1412" s="8"/>
      <c r="KH1412" s="8"/>
      <c r="KI1412" s="8"/>
      <c r="KJ1412" s="8"/>
      <c r="KK1412" s="8"/>
      <c r="KL1412" s="8"/>
      <c r="KM1412" s="8"/>
      <c r="KN1412" s="8"/>
      <c r="KO1412" s="8"/>
      <c r="KP1412" s="8"/>
      <c r="KQ1412" s="8"/>
      <c r="KR1412" s="8"/>
      <c r="KS1412" s="8"/>
      <c r="KT1412" s="8"/>
      <c r="KU1412" s="8"/>
      <c r="KV1412" s="8"/>
      <c r="KW1412" s="8"/>
      <c r="KX1412" s="8"/>
      <c r="KY1412" s="8"/>
      <c r="KZ1412" s="8"/>
      <c r="LA1412" s="8"/>
      <c r="LB1412" s="8"/>
      <c r="LC1412" s="8"/>
      <c r="LD1412" s="8"/>
      <c r="LE1412" s="8"/>
      <c r="LF1412" s="8"/>
      <c r="LG1412" s="8"/>
      <c r="LH1412" s="8"/>
      <c r="LI1412" s="8"/>
      <c r="LJ1412" s="8"/>
      <c r="LK1412" s="8"/>
      <c r="LL1412" s="8"/>
      <c r="LM1412" s="8"/>
      <c r="LN1412" s="8"/>
      <c r="LO1412" s="8"/>
      <c r="LP1412" s="8"/>
      <c r="LQ1412" s="8"/>
      <c r="LR1412" s="8"/>
      <c r="LS1412" s="8"/>
      <c r="LT1412" s="8"/>
      <c r="LU1412" s="8"/>
      <c r="LV1412" s="8"/>
      <c r="LW1412" s="8"/>
      <c r="LX1412" s="8"/>
      <c r="LY1412" s="8"/>
      <c r="LZ1412" s="8"/>
      <c r="MA1412" s="8"/>
      <c r="MB1412" s="8"/>
      <c r="MC1412" s="8"/>
      <c r="MD1412" s="8"/>
      <c r="ME1412" s="8"/>
      <c r="MF1412" s="8"/>
      <c r="MG1412" s="8"/>
      <c r="MH1412" s="8"/>
      <c r="MI1412" s="8"/>
      <c r="MJ1412" s="8"/>
      <c r="MK1412" s="8"/>
      <c r="ML1412" s="8"/>
      <c r="MM1412" s="8"/>
      <c r="MN1412" s="8"/>
      <c r="MO1412" s="8"/>
      <c r="MP1412" s="8"/>
      <c r="MQ1412" s="8"/>
      <c r="MR1412" s="8"/>
      <c r="MS1412" s="8"/>
      <c r="MT1412" s="8"/>
      <c r="MU1412" s="8"/>
      <c r="MV1412" s="8"/>
      <c r="MW1412" s="8"/>
      <c r="MX1412" s="8"/>
      <c r="MY1412" s="8"/>
      <c r="MZ1412" s="8"/>
      <c r="NA1412" s="8"/>
      <c r="NB1412" s="8"/>
      <c r="NC1412" s="8"/>
      <c r="ND1412" s="8"/>
      <c r="NE1412" s="8"/>
      <c r="NF1412" s="8"/>
      <c r="NG1412" s="8"/>
      <c r="NH1412" s="8"/>
      <c r="NI1412" s="8"/>
      <c r="NJ1412" s="8"/>
      <c r="NK1412" s="8"/>
      <c r="NL1412" s="8"/>
      <c r="NM1412" s="8"/>
      <c r="NN1412" s="8"/>
      <c r="NO1412" s="8"/>
      <c r="NP1412" s="8"/>
      <c r="NQ1412" s="8"/>
      <c r="NR1412" s="8"/>
      <c r="NS1412" s="8"/>
      <c r="NT1412" s="8"/>
      <c r="NU1412" s="8"/>
      <c r="NV1412" s="8"/>
      <c r="NW1412" s="8"/>
      <c r="NX1412" s="8"/>
      <c r="NY1412" s="8"/>
      <c r="NZ1412" s="8"/>
      <c r="OA1412" s="8"/>
      <c r="OB1412" s="8"/>
      <c r="OC1412" s="8"/>
      <c r="OD1412" s="8"/>
      <c r="OE1412" s="8"/>
      <c r="OF1412" s="8"/>
      <c r="OG1412" s="8"/>
      <c r="OH1412" s="8"/>
      <c r="OI1412" s="8"/>
      <c r="OJ1412" s="8"/>
      <c r="OK1412" s="8"/>
      <c r="OL1412" s="8"/>
      <c r="OM1412" s="8"/>
      <c r="ON1412" s="8"/>
      <c r="OO1412" s="8"/>
      <c r="OP1412" s="8"/>
      <c r="OQ1412" s="8"/>
      <c r="OR1412" s="8"/>
      <c r="OS1412" s="8"/>
      <c r="OT1412" s="8"/>
      <c r="OU1412" s="8"/>
      <c r="OV1412" s="8"/>
      <c r="OW1412" s="8"/>
      <c r="OX1412" s="8"/>
      <c r="OY1412" s="8"/>
      <c r="OZ1412" s="8"/>
      <c r="PA1412" s="8"/>
      <c r="PB1412" s="8"/>
      <c r="PC1412" s="8"/>
      <c r="PD1412" s="8"/>
      <c r="PE1412" s="8"/>
      <c r="PF1412" s="8"/>
      <c r="PG1412" s="8"/>
      <c r="PH1412" s="8"/>
      <c r="PI1412" s="8"/>
      <c r="PJ1412" s="8"/>
      <c r="PK1412" s="8"/>
      <c r="PL1412" s="8"/>
      <c r="PM1412" s="8"/>
      <c r="PN1412" s="8"/>
      <c r="PO1412" s="8"/>
      <c r="PP1412" s="8"/>
      <c r="PQ1412" s="8"/>
      <c r="PR1412" s="8"/>
      <c r="PS1412" s="8"/>
      <c r="PT1412" s="8"/>
      <c r="PU1412" s="8"/>
      <c r="PV1412" s="8"/>
      <c r="PW1412" s="8"/>
      <c r="PX1412" s="8"/>
      <c r="PY1412" s="8"/>
      <c r="PZ1412" s="8"/>
      <c r="QA1412" s="8"/>
      <c r="QB1412" s="8"/>
      <c r="QC1412" s="8"/>
      <c r="QD1412" s="8"/>
      <c r="QE1412" s="8"/>
      <c r="QF1412" s="8"/>
      <c r="QG1412" s="8"/>
      <c r="QH1412" s="8"/>
      <c r="QI1412" s="8"/>
      <c r="QJ1412" s="8"/>
      <c r="QK1412" s="8"/>
      <c r="QL1412" s="8"/>
      <c r="QM1412" s="8"/>
      <c r="QN1412" s="8"/>
      <c r="QO1412" s="8"/>
      <c r="QP1412" s="8"/>
      <c r="QQ1412" s="8"/>
      <c r="QR1412" s="8"/>
      <c r="QS1412" s="8"/>
      <c r="QT1412" s="8"/>
      <c r="QU1412" s="8"/>
      <c r="QV1412" s="8"/>
      <c r="QW1412" s="8"/>
      <c r="QX1412" s="8"/>
      <c r="QY1412" s="8"/>
      <c r="QZ1412" s="8"/>
      <c r="RA1412" s="8"/>
      <c r="RB1412" s="8"/>
      <c r="RC1412" s="8"/>
      <c r="RD1412" s="8"/>
      <c r="RE1412" s="8"/>
      <c r="RF1412" s="8"/>
      <c r="RG1412" s="8"/>
      <c r="RH1412" s="8"/>
      <c r="RI1412" s="8"/>
      <c r="RJ1412" s="8"/>
      <c r="RK1412" s="8"/>
      <c r="RL1412" s="8"/>
      <c r="RM1412" s="8"/>
      <c r="RN1412" s="8"/>
      <c r="RO1412" s="8"/>
      <c r="RP1412" s="8"/>
      <c r="RQ1412" s="8"/>
      <c r="RR1412" s="8"/>
      <c r="RS1412" s="8"/>
      <c r="RT1412" s="8"/>
      <c r="RU1412" s="8"/>
      <c r="RV1412" s="8"/>
      <c r="RW1412" s="8"/>
      <c r="RX1412" s="8"/>
      <c r="RY1412" s="8"/>
      <c r="RZ1412" s="8"/>
      <c r="SA1412" s="8"/>
      <c r="SB1412" s="8"/>
      <c r="SC1412" s="8"/>
      <c r="SD1412" s="8"/>
      <c r="SE1412" s="8"/>
      <c r="SF1412" s="8"/>
      <c r="SG1412" s="8"/>
      <c r="SH1412" s="8"/>
      <c r="SI1412" s="8"/>
      <c r="SJ1412" s="8"/>
      <c r="SK1412" s="8"/>
      <c r="SL1412" s="8"/>
      <c r="SM1412" s="8"/>
      <c r="SN1412" s="8"/>
      <c r="SO1412" s="8"/>
      <c r="SP1412" s="8"/>
      <c r="SQ1412" s="8"/>
      <c r="SR1412" s="8"/>
      <c r="SS1412" s="8"/>
      <c r="ST1412" s="8"/>
      <c r="SU1412" s="8"/>
      <c r="SV1412" s="8"/>
      <c r="SW1412" s="8"/>
      <c r="SX1412" s="8"/>
      <c r="SY1412" s="8"/>
      <c r="SZ1412" s="8"/>
      <c r="TA1412" s="8"/>
      <c r="TB1412" s="8"/>
      <c r="TC1412" s="8"/>
      <c r="TD1412" s="8"/>
      <c r="TE1412" s="8"/>
      <c r="TF1412" s="8"/>
      <c r="TG1412" s="8"/>
      <c r="TH1412" s="8"/>
      <c r="TI1412" s="8"/>
      <c r="TJ1412" s="8"/>
      <c r="TK1412" s="8"/>
      <c r="TL1412" s="8"/>
      <c r="TM1412" s="8"/>
      <c r="TN1412" s="8"/>
      <c r="TO1412" s="8"/>
      <c r="TP1412" s="8"/>
      <c r="TQ1412" s="8"/>
      <c r="TR1412" s="8"/>
      <c r="TS1412" s="8"/>
      <c r="TT1412" s="8"/>
      <c r="TU1412" s="8"/>
      <c r="TV1412" s="8"/>
      <c r="TW1412" s="8"/>
      <c r="TX1412" s="8"/>
      <c r="TY1412" s="8"/>
      <c r="TZ1412" s="8"/>
      <c r="UA1412" s="8"/>
      <c r="UB1412" s="8"/>
      <c r="UC1412" s="8"/>
      <c r="UD1412" s="8"/>
      <c r="UE1412" s="8"/>
      <c r="UF1412" s="8"/>
      <c r="UG1412" s="8"/>
      <c r="UH1412" s="8"/>
      <c r="UI1412" s="8"/>
      <c r="UJ1412" s="8"/>
      <c r="UK1412" s="8"/>
      <c r="UL1412" s="8"/>
      <c r="UM1412" s="8"/>
      <c r="UN1412" s="8"/>
      <c r="UO1412" s="8"/>
      <c r="UP1412" s="8"/>
      <c r="UQ1412" s="8"/>
      <c r="UR1412" s="8"/>
      <c r="US1412" s="8"/>
      <c r="UT1412" s="8"/>
      <c r="UU1412" s="8"/>
      <c r="UV1412" s="8"/>
      <c r="UW1412" s="8"/>
      <c r="UX1412" s="8"/>
      <c r="UY1412" s="8"/>
      <c r="UZ1412" s="8"/>
      <c r="VA1412" s="8"/>
      <c r="VB1412" s="8"/>
      <c r="VC1412" s="8"/>
      <c r="VD1412" s="8"/>
      <c r="VE1412" s="8"/>
      <c r="VF1412" s="8"/>
    </row>
    <row r="1413" spans="1:578" s="77" customFormat="1" ht="15">
      <c r="A1413" s="52"/>
      <c r="B1413" s="54"/>
      <c r="C1413" s="54"/>
      <c r="D1413" s="54"/>
      <c r="E1413" s="54"/>
      <c r="F1413" s="54"/>
      <c r="G1413" s="55"/>
      <c r="H1413" s="54"/>
      <c r="I1413" s="56"/>
      <c r="J1413" s="76"/>
      <c r="K1413" s="76"/>
      <c r="L1413" s="54"/>
      <c r="M1413" s="54"/>
      <c r="N1413" s="54"/>
      <c r="O1413" s="4"/>
      <c r="P1413" s="60"/>
      <c r="Q1413" s="54"/>
      <c r="R1413" s="54"/>
      <c r="S1413" s="57"/>
      <c r="T1413" s="57"/>
      <c r="U1413" s="57"/>
      <c r="V1413" s="57"/>
      <c r="W1413" s="57"/>
      <c r="X1413" s="57"/>
      <c r="Y1413" s="57"/>
      <c r="Z1413" s="57"/>
      <c r="AA1413" s="57"/>
      <c r="AB1413" s="62"/>
      <c r="AC1413" s="57"/>
      <c r="AD1413" s="57"/>
      <c r="AE1413" s="57"/>
      <c r="AF1413" s="57"/>
      <c r="AG1413" s="57"/>
      <c r="AH1413" s="57"/>
      <c r="AI1413" s="6"/>
      <c r="AJ1413" s="6"/>
      <c r="AK1413" s="6"/>
      <c r="AL1413" s="6"/>
      <c r="AM1413" s="6"/>
      <c r="AN1413" s="6"/>
      <c r="AO1413" s="6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  <c r="IW1413" s="8"/>
      <c r="IX1413" s="8"/>
      <c r="IY1413" s="8"/>
      <c r="IZ1413" s="8"/>
      <c r="JA1413" s="8"/>
      <c r="JB1413" s="8"/>
      <c r="JC1413" s="8"/>
      <c r="JD1413" s="8"/>
      <c r="JE1413" s="8"/>
      <c r="JF1413" s="8"/>
      <c r="JG1413" s="8"/>
      <c r="JH1413" s="8"/>
      <c r="JI1413" s="8"/>
      <c r="JJ1413" s="8"/>
      <c r="JK1413" s="8"/>
      <c r="JL1413" s="8"/>
      <c r="JM1413" s="8"/>
      <c r="JN1413" s="8"/>
      <c r="JO1413" s="8"/>
      <c r="JP1413" s="8"/>
      <c r="JQ1413" s="8"/>
      <c r="JR1413" s="8"/>
      <c r="JS1413" s="8"/>
      <c r="JT1413" s="8"/>
      <c r="JU1413" s="8"/>
      <c r="JV1413" s="8"/>
      <c r="JW1413" s="8"/>
      <c r="JX1413" s="8"/>
      <c r="JY1413" s="8"/>
      <c r="JZ1413" s="8"/>
      <c r="KA1413" s="8"/>
      <c r="KB1413" s="8"/>
      <c r="KC1413" s="8"/>
      <c r="KD1413" s="8"/>
      <c r="KE1413" s="8"/>
      <c r="KF1413" s="8"/>
      <c r="KG1413" s="8"/>
      <c r="KH1413" s="8"/>
      <c r="KI1413" s="8"/>
      <c r="KJ1413" s="8"/>
      <c r="KK1413" s="8"/>
      <c r="KL1413" s="8"/>
      <c r="KM1413" s="8"/>
      <c r="KN1413" s="8"/>
      <c r="KO1413" s="8"/>
      <c r="KP1413" s="8"/>
      <c r="KQ1413" s="8"/>
      <c r="KR1413" s="8"/>
      <c r="KS1413" s="8"/>
      <c r="KT1413" s="8"/>
      <c r="KU1413" s="8"/>
      <c r="KV1413" s="8"/>
      <c r="KW1413" s="8"/>
      <c r="KX1413" s="8"/>
      <c r="KY1413" s="8"/>
      <c r="KZ1413" s="8"/>
      <c r="LA1413" s="8"/>
      <c r="LB1413" s="8"/>
      <c r="LC1413" s="8"/>
      <c r="LD1413" s="8"/>
      <c r="LE1413" s="8"/>
      <c r="LF1413" s="8"/>
      <c r="LG1413" s="8"/>
      <c r="LH1413" s="8"/>
      <c r="LI1413" s="8"/>
      <c r="LJ1413" s="8"/>
      <c r="LK1413" s="8"/>
      <c r="LL1413" s="8"/>
      <c r="LM1413" s="8"/>
      <c r="LN1413" s="8"/>
      <c r="LO1413" s="8"/>
      <c r="LP1413" s="8"/>
      <c r="LQ1413" s="8"/>
      <c r="LR1413" s="8"/>
      <c r="LS1413" s="8"/>
      <c r="LT1413" s="8"/>
      <c r="LU1413" s="8"/>
      <c r="LV1413" s="8"/>
      <c r="LW1413" s="8"/>
      <c r="LX1413" s="8"/>
      <c r="LY1413" s="8"/>
      <c r="LZ1413" s="8"/>
      <c r="MA1413" s="8"/>
      <c r="MB1413" s="8"/>
      <c r="MC1413" s="8"/>
      <c r="MD1413" s="8"/>
      <c r="ME1413" s="8"/>
      <c r="MF1413" s="8"/>
      <c r="MG1413" s="8"/>
      <c r="MH1413" s="8"/>
      <c r="MI1413" s="8"/>
      <c r="MJ1413" s="8"/>
      <c r="MK1413" s="8"/>
      <c r="ML1413" s="8"/>
      <c r="MM1413" s="8"/>
      <c r="MN1413" s="8"/>
      <c r="MO1413" s="8"/>
      <c r="MP1413" s="8"/>
      <c r="MQ1413" s="8"/>
      <c r="MR1413" s="8"/>
      <c r="MS1413" s="8"/>
      <c r="MT1413" s="8"/>
      <c r="MU1413" s="8"/>
      <c r="MV1413" s="8"/>
      <c r="MW1413" s="8"/>
      <c r="MX1413" s="8"/>
      <c r="MY1413" s="8"/>
      <c r="MZ1413" s="8"/>
      <c r="NA1413" s="8"/>
      <c r="NB1413" s="8"/>
      <c r="NC1413" s="8"/>
      <c r="ND1413" s="8"/>
      <c r="NE1413" s="8"/>
      <c r="NF1413" s="8"/>
      <c r="NG1413" s="8"/>
      <c r="NH1413" s="8"/>
      <c r="NI1413" s="8"/>
      <c r="NJ1413" s="8"/>
      <c r="NK1413" s="8"/>
      <c r="NL1413" s="8"/>
      <c r="NM1413" s="8"/>
      <c r="NN1413" s="8"/>
      <c r="NO1413" s="8"/>
      <c r="NP1413" s="8"/>
      <c r="NQ1413" s="8"/>
      <c r="NR1413" s="8"/>
      <c r="NS1413" s="8"/>
      <c r="NT1413" s="8"/>
      <c r="NU1413" s="8"/>
      <c r="NV1413" s="8"/>
      <c r="NW1413" s="8"/>
      <c r="NX1413" s="8"/>
      <c r="NY1413" s="8"/>
      <c r="NZ1413" s="8"/>
      <c r="OA1413" s="8"/>
      <c r="OB1413" s="8"/>
      <c r="OC1413" s="8"/>
      <c r="OD1413" s="8"/>
      <c r="OE1413" s="8"/>
      <c r="OF1413" s="8"/>
      <c r="OG1413" s="8"/>
      <c r="OH1413" s="8"/>
      <c r="OI1413" s="8"/>
      <c r="OJ1413" s="8"/>
      <c r="OK1413" s="8"/>
      <c r="OL1413" s="8"/>
      <c r="OM1413" s="8"/>
      <c r="ON1413" s="8"/>
      <c r="OO1413" s="8"/>
      <c r="OP1413" s="8"/>
      <c r="OQ1413" s="8"/>
      <c r="OR1413" s="8"/>
      <c r="OS1413" s="8"/>
      <c r="OT1413" s="8"/>
      <c r="OU1413" s="8"/>
      <c r="OV1413" s="8"/>
      <c r="OW1413" s="8"/>
      <c r="OX1413" s="8"/>
      <c r="OY1413" s="8"/>
      <c r="OZ1413" s="8"/>
      <c r="PA1413" s="8"/>
      <c r="PB1413" s="8"/>
      <c r="PC1413" s="8"/>
      <c r="PD1413" s="8"/>
      <c r="PE1413" s="8"/>
      <c r="PF1413" s="8"/>
      <c r="PG1413" s="8"/>
      <c r="PH1413" s="8"/>
      <c r="PI1413" s="8"/>
      <c r="PJ1413" s="8"/>
      <c r="PK1413" s="8"/>
      <c r="PL1413" s="8"/>
      <c r="PM1413" s="8"/>
      <c r="PN1413" s="8"/>
      <c r="PO1413" s="8"/>
      <c r="PP1413" s="8"/>
      <c r="PQ1413" s="8"/>
      <c r="PR1413" s="8"/>
      <c r="PS1413" s="8"/>
      <c r="PT1413" s="8"/>
      <c r="PU1413" s="8"/>
      <c r="PV1413" s="8"/>
      <c r="PW1413" s="8"/>
      <c r="PX1413" s="8"/>
      <c r="PY1413" s="8"/>
      <c r="PZ1413" s="8"/>
      <c r="QA1413" s="8"/>
      <c r="QB1413" s="8"/>
      <c r="QC1413" s="8"/>
      <c r="QD1413" s="8"/>
      <c r="QE1413" s="8"/>
      <c r="QF1413" s="8"/>
      <c r="QG1413" s="8"/>
      <c r="QH1413" s="8"/>
      <c r="QI1413" s="8"/>
      <c r="QJ1413" s="8"/>
      <c r="QK1413" s="8"/>
      <c r="QL1413" s="8"/>
      <c r="QM1413" s="8"/>
      <c r="QN1413" s="8"/>
      <c r="QO1413" s="8"/>
      <c r="QP1413" s="8"/>
      <c r="QQ1413" s="8"/>
      <c r="QR1413" s="8"/>
      <c r="QS1413" s="8"/>
      <c r="QT1413" s="8"/>
      <c r="QU1413" s="8"/>
      <c r="QV1413" s="8"/>
      <c r="QW1413" s="8"/>
      <c r="QX1413" s="8"/>
      <c r="QY1413" s="8"/>
      <c r="QZ1413" s="8"/>
      <c r="RA1413" s="8"/>
      <c r="RB1413" s="8"/>
      <c r="RC1413" s="8"/>
      <c r="RD1413" s="8"/>
      <c r="RE1413" s="8"/>
      <c r="RF1413" s="8"/>
      <c r="RG1413" s="8"/>
      <c r="RH1413" s="8"/>
      <c r="RI1413" s="8"/>
      <c r="RJ1413" s="8"/>
      <c r="RK1413" s="8"/>
      <c r="RL1413" s="8"/>
      <c r="RM1413" s="8"/>
      <c r="RN1413" s="8"/>
      <c r="RO1413" s="8"/>
      <c r="RP1413" s="8"/>
      <c r="RQ1413" s="8"/>
      <c r="RR1413" s="8"/>
      <c r="RS1413" s="8"/>
      <c r="RT1413" s="8"/>
      <c r="RU1413" s="8"/>
      <c r="RV1413" s="8"/>
      <c r="RW1413" s="8"/>
      <c r="RX1413" s="8"/>
      <c r="RY1413" s="8"/>
      <c r="RZ1413" s="8"/>
      <c r="SA1413" s="8"/>
      <c r="SB1413" s="8"/>
      <c r="SC1413" s="8"/>
      <c r="SD1413" s="8"/>
      <c r="SE1413" s="8"/>
      <c r="SF1413" s="8"/>
      <c r="SG1413" s="8"/>
      <c r="SH1413" s="8"/>
      <c r="SI1413" s="8"/>
      <c r="SJ1413" s="8"/>
      <c r="SK1413" s="8"/>
      <c r="SL1413" s="8"/>
      <c r="SM1413" s="8"/>
      <c r="SN1413" s="8"/>
      <c r="SO1413" s="8"/>
      <c r="SP1413" s="8"/>
      <c r="SQ1413" s="8"/>
      <c r="SR1413" s="8"/>
      <c r="SS1413" s="8"/>
      <c r="ST1413" s="8"/>
      <c r="SU1413" s="8"/>
      <c r="SV1413" s="8"/>
      <c r="SW1413" s="8"/>
      <c r="SX1413" s="8"/>
      <c r="SY1413" s="8"/>
      <c r="SZ1413" s="8"/>
      <c r="TA1413" s="8"/>
      <c r="TB1413" s="8"/>
      <c r="TC1413" s="8"/>
      <c r="TD1413" s="8"/>
      <c r="TE1413" s="8"/>
      <c r="TF1413" s="8"/>
      <c r="TG1413" s="8"/>
      <c r="TH1413" s="8"/>
      <c r="TI1413" s="8"/>
      <c r="TJ1413" s="8"/>
      <c r="TK1413" s="8"/>
      <c r="TL1413" s="8"/>
      <c r="TM1413" s="8"/>
      <c r="TN1413" s="8"/>
      <c r="TO1413" s="8"/>
      <c r="TP1413" s="8"/>
      <c r="TQ1413" s="8"/>
      <c r="TR1413" s="8"/>
      <c r="TS1413" s="8"/>
      <c r="TT1413" s="8"/>
      <c r="TU1413" s="8"/>
      <c r="TV1413" s="8"/>
      <c r="TW1413" s="8"/>
      <c r="TX1413" s="8"/>
      <c r="TY1413" s="8"/>
      <c r="TZ1413" s="8"/>
      <c r="UA1413" s="8"/>
      <c r="UB1413" s="8"/>
      <c r="UC1413" s="8"/>
      <c r="UD1413" s="8"/>
      <c r="UE1413" s="8"/>
      <c r="UF1413" s="8"/>
      <c r="UG1413" s="8"/>
      <c r="UH1413" s="8"/>
      <c r="UI1413" s="8"/>
      <c r="UJ1413" s="8"/>
      <c r="UK1413" s="8"/>
      <c r="UL1413" s="8"/>
      <c r="UM1413" s="8"/>
      <c r="UN1413" s="8"/>
      <c r="UO1413" s="8"/>
      <c r="UP1413" s="8"/>
      <c r="UQ1413" s="8"/>
      <c r="UR1413" s="8"/>
      <c r="US1413" s="8"/>
      <c r="UT1413" s="8"/>
      <c r="UU1413" s="8"/>
      <c r="UV1413" s="8"/>
      <c r="UW1413" s="8"/>
      <c r="UX1413" s="8"/>
      <c r="UY1413" s="8"/>
      <c r="UZ1413" s="8"/>
      <c r="VA1413" s="8"/>
      <c r="VB1413" s="8"/>
      <c r="VC1413" s="8"/>
      <c r="VD1413" s="8"/>
      <c r="VE1413" s="8"/>
      <c r="VF1413" s="8"/>
    </row>
    <row r="1414" spans="1:578" s="77" customFormat="1" ht="15">
      <c r="A1414" s="52"/>
      <c r="B1414" s="54"/>
      <c r="C1414" s="54"/>
      <c r="D1414" s="54"/>
      <c r="E1414" s="54"/>
      <c r="F1414" s="54"/>
      <c r="G1414" s="55"/>
      <c r="H1414" s="54"/>
      <c r="I1414" s="56"/>
      <c r="J1414" s="76"/>
      <c r="K1414" s="76"/>
      <c r="L1414" s="54"/>
      <c r="M1414" s="54"/>
      <c r="N1414" s="54"/>
      <c r="O1414" s="4"/>
      <c r="P1414" s="60"/>
      <c r="Q1414" s="54"/>
      <c r="R1414" s="54"/>
      <c r="S1414" s="57"/>
      <c r="T1414" s="57"/>
      <c r="U1414" s="57"/>
      <c r="V1414" s="57"/>
      <c r="W1414" s="57"/>
      <c r="X1414" s="57"/>
      <c r="Y1414" s="57"/>
      <c r="Z1414" s="57"/>
      <c r="AA1414" s="57"/>
      <c r="AB1414" s="62"/>
      <c r="AC1414" s="57"/>
      <c r="AD1414" s="57"/>
      <c r="AE1414" s="57"/>
      <c r="AF1414" s="57"/>
      <c r="AG1414" s="57"/>
      <c r="AH1414" s="57"/>
      <c r="AI1414" s="6"/>
      <c r="AJ1414" s="6"/>
      <c r="AK1414" s="6"/>
      <c r="AL1414" s="6"/>
      <c r="AM1414" s="6"/>
      <c r="AN1414" s="6"/>
      <c r="AO1414" s="6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  <c r="IW1414" s="8"/>
      <c r="IX1414" s="8"/>
      <c r="IY1414" s="8"/>
      <c r="IZ1414" s="8"/>
      <c r="JA1414" s="8"/>
      <c r="JB1414" s="8"/>
      <c r="JC1414" s="8"/>
      <c r="JD1414" s="8"/>
      <c r="JE1414" s="8"/>
      <c r="JF1414" s="8"/>
      <c r="JG1414" s="8"/>
      <c r="JH1414" s="8"/>
      <c r="JI1414" s="8"/>
      <c r="JJ1414" s="8"/>
      <c r="JK1414" s="8"/>
      <c r="JL1414" s="8"/>
      <c r="JM1414" s="8"/>
      <c r="JN1414" s="8"/>
      <c r="JO1414" s="8"/>
      <c r="JP1414" s="8"/>
      <c r="JQ1414" s="8"/>
      <c r="JR1414" s="8"/>
      <c r="JS1414" s="8"/>
      <c r="JT1414" s="8"/>
      <c r="JU1414" s="8"/>
      <c r="JV1414" s="8"/>
      <c r="JW1414" s="8"/>
      <c r="JX1414" s="8"/>
      <c r="JY1414" s="8"/>
      <c r="JZ1414" s="8"/>
      <c r="KA1414" s="8"/>
      <c r="KB1414" s="8"/>
      <c r="KC1414" s="8"/>
      <c r="KD1414" s="8"/>
      <c r="KE1414" s="8"/>
      <c r="KF1414" s="8"/>
      <c r="KG1414" s="8"/>
      <c r="KH1414" s="8"/>
      <c r="KI1414" s="8"/>
      <c r="KJ1414" s="8"/>
      <c r="KK1414" s="8"/>
      <c r="KL1414" s="8"/>
      <c r="KM1414" s="8"/>
      <c r="KN1414" s="8"/>
      <c r="KO1414" s="8"/>
      <c r="KP1414" s="8"/>
      <c r="KQ1414" s="8"/>
      <c r="KR1414" s="8"/>
      <c r="KS1414" s="8"/>
      <c r="KT1414" s="8"/>
      <c r="KU1414" s="8"/>
      <c r="KV1414" s="8"/>
      <c r="KW1414" s="8"/>
      <c r="KX1414" s="8"/>
      <c r="KY1414" s="8"/>
      <c r="KZ1414" s="8"/>
      <c r="LA1414" s="8"/>
      <c r="LB1414" s="8"/>
      <c r="LC1414" s="8"/>
      <c r="LD1414" s="8"/>
      <c r="LE1414" s="8"/>
      <c r="LF1414" s="8"/>
      <c r="LG1414" s="8"/>
      <c r="LH1414" s="8"/>
      <c r="LI1414" s="8"/>
      <c r="LJ1414" s="8"/>
      <c r="LK1414" s="8"/>
      <c r="LL1414" s="8"/>
      <c r="LM1414" s="8"/>
      <c r="LN1414" s="8"/>
      <c r="LO1414" s="8"/>
      <c r="LP1414" s="8"/>
      <c r="LQ1414" s="8"/>
      <c r="LR1414" s="8"/>
      <c r="LS1414" s="8"/>
      <c r="LT1414" s="8"/>
      <c r="LU1414" s="8"/>
      <c r="LV1414" s="8"/>
      <c r="LW1414" s="8"/>
      <c r="LX1414" s="8"/>
      <c r="LY1414" s="8"/>
      <c r="LZ1414" s="8"/>
      <c r="MA1414" s="8"/>
      <c r="MB1414" s="8"/>
      <c r="MC1414" s="8"/>
      <c r="MD1414" s="8"/>
      <c r="ME1414" s="8"/>
      <c r="MF1414" s="8"/>
      <c r="MG1414" s="8"/>
      <c r="MH1414" s="8"/>
      <c r="MI1414" s="8"/>
      <c r="MJ1414" s="8"/>
      <c r="MK1414" s="8"/>
      <c r="ML1414" s="8"/>
      <c r="MM1414" s="8"/>
      <c r="MN1414" s="8"/>
      <c r="MO1414" s="8"/>
      <c r="MP1414" s="8"/>
      <c r="MQ1414" s="8"/>
      <c r="MR1414" s="8"/>
      <c r="MS1414" s="8"/>
      <c r="MT1414" s="8"/>
      <c r="MU1414" s="8"/>
      <c r="MV1414" s="8"/>
      <c r="MW1414" s="8"/>
      <c r="MX1414" s="8"/>
      <c r="MY1414" s="8"/>
      <c r="MZ1414" s="8"/>
      <c r="NA1414" s="8"/>
      <c r="NB1414" s="8"/>
      <c r="NC1414" s="8"/>
      <c r="ND1414" s="8"/>
      <c r="NE1414" s="8"/>
      <c r="NF1414" s="8"/>
      <c r="NG1414" s="8"/>
      <c r="NH1414" s="8"/>
      <c r="NI1414" s="8"/>
      <c r="NJ1414" s="8"/>
      <c r="NK1414" s="8"/>
      <c r="NL1414" s="8"/>
      <c r="NM1414" s="8"/>
      <c r="NN1414" s="8"/>
      <c r="NO1414" s="8"/>
      <c r="NP1414" s="8"/>
      <c r="NQ1414" s="8"/>
      <c r="NR1414" s="8"/>
      <c r="NS1414" s="8"/>
      <c r="NT1414" s="8"/>
      <c r="NU1414" s="8"/>
      <c r="NV1414" s="8"/>
      <c r="NW1414" s="8"/>
      <c r="NX1414" s="8"/>
      <c r="NY1414" s="8"/>
      <c r="NZ1414" s="8"/>
      <c r="OA1414" s="8"/>
      <c r="OB1414" s="8"/>
      <c r="OC1414" s="8"/>
      <c r="OD1414" s="8"/>
      <c r="OE1414" s="8"/>
      <c r="OF1414" s="8"/>
      <c r="OG1414" s="8"/>
      <c r="OH1414" s="8"/>
      <c r="OI1414" s="8"/>
      <c r="OJ1414" s="8"/>
      <c r="OK1414" s="8"/>
      <c r="OL1414" s="8"/>
      <c r="OM1414" s="8"/>
      <c r="ON1414" s="8"/>
      <c r="OO1414" s="8"/>
      <c r="OP1414" s="8"/>
      <c r="OQ1414" s="8"/>
      <c r="OR1414" s="8"/>
      <c r="OS1414" s="8"/>
      <c r="OT1414" s="8"/>
      <c r="OU1414" s="8"/>
      <c r="OV1414" s="8"/>
      <c r="OW1414" s="8"/>
      <c r="OX1414" s="8"/>
      <c r="OY1414" s="8"/>
      <c r="OZ1414" s="8"/>
      <c r="PA1414" s="8"/>
      <c r="PB1414" s="8"/>
      <c r="PC1414" s="8"/>
      <c r="PD1414" s="8"/>
      <c r="PE1414" s="8"/>
      <c r="PF1414" s="8"/>
      <c r="PG1414" s="8"/>
      <c r="PH1414" s="8"/>
      <c r="PI1414" s="8"/>
      <c r="PJ1414" s="8"/>
      <c r="PK1414" s="8"/>
      <c r="PL1414" s="8"/>
      <c r="PM1414" s="8"/>
      <c r="PN1414" s="8"/>
      <c r="PO1414" s="8"/>
      <c r="PP1414" s="8"/>
      <c r="PQ1414" s="8"/>
      <c r="PR1414" s="8"/>
      <c r="PS1414" s="8"/>
      <c r="PT1414" s="8"/>
      <c r="PU1414" s="8"/>
      <c r="PV1414" s="8"/>
      <c r="PW1414" s="8"/>
      <c r="PX1414" s="8"/>
      <c r="PY1414" s="8"/>
      <c r="PZ1414" s="8"/>
      <c r="QA1414" s="8"/>
      <c r="QB1414" s="8"/>
      <c r="QC1414" s="8"/>
      <c r="QD1414" s="8"/>
      <c r="QE1414" s="8"/>
      <c r="QF1414" s="8"/>
      <c r="QG1414" s="8"/>
      <c r="QH1414" s="8"/>
      <c r="QI1414" s="8"/>
      <c r="QJ1414" s="8"/>
      <c r="QK1414" s="8"/>
      <c r="QL1414" s="8"/>
      <c r="QM1414" s="8"/>
      <c r="QN1414" s="8"/>
      <c r="QO1414" s="8"/>
      <c r="QP1414" s="8"/>
      <c r="QQ1414" s="8"/>
      <c r="QR1414" s="8"/>
      <c r="QS1414" s="8"/>
      <c r="QT1414" s="8"/>
      <c r="QU1414" s="8"/>
      <c r="QV1414" s="8"/>
      <c r="QW1414" s="8"/>
      <c r="QX1414" s="8"/>
      <c r="QY1414" s="8"/>
      <c r="QZ1414" s="8"/>
      <c r="RA1414" s="8"/>
      <c r="RB1414" s="8"/>
      <c r="RC1414" s="8"/>
      <c r="RD1414" s="8"/>
      <c r="RE1414" s="8"/>
      <c r="RF1414" s="8"/>
      <c r="RG1414" s="8"/>
      <c r="RH1414" s="8"/>
      <c r="RI1414" s="8"/>
      <c r="RJ1414" s="8"/>
      <c r="RK1414" s="8"/>
      <c r="RL1414" s="8"/>
      <c r="RM1414" s="8"/>
      <c r="RN1414" s="8"/>
      <c r="RO1414" s="8"/>
      <c r="RP1414" s="8"/>
      <c r="RQ1414" s="8"/>
      <c r="RR1414" s="8"/>
      <c r="RS1414" s="8"/>
      <c r="RT1414" s="8"/>
      <c r="RU1414" s="8"/>
      <c r="RV1414" s="8"/>
      <c r="RW1414" s="8"/>
      <c r="RX1414" s="8"/>
      <c r="RY1414" s="8"/>
      <c r="RZ1414" s="8"/>
      <c r="SA1414" s="8"/>
      <c r="SB1414" s="8"/>
      <c r="SC1414" s="8"/>
      <c r="SD1414" s="8"/>
      <c r="SE1414" s="8"/>
      <c r="SF1414" s="8"/>
      <c r="SG1414" s="8"/>
      <c r="SH1414" s="8"/>
      <c r="SI1414" s="8"/>
      <c r="SJ1414" s="8"/>
      <c r="SK1414" s="8"/>
      <c r="SL1414" s="8"/>
      <c r="SM1414" s="8"/>
      <c r="SN1414" s="8"/>
      <c r="SO1414" s="8"/>
      <c r="SP1414" s="8"/>
      <c r="SQ1414" s="8"/>
      <c r="SR1414" s="8"/>
      <c r="SS1414" s="8"/>
      <c r="ST1414" s="8"/>
      <c r="SU1414" s="8"/>
      <c r="SV1414" s="8"/>
      <c r="SW1414" s="8"/>
      <c r="SX1414" s="8"/>
      <c r="SY1414" s="8"/>
      <c r="SZ1414" s="8"/>
      <c r="TA1414" s="8"/>
      <c r="TB1414" s="8"/>
      <c r="TC1414" s="8"/>
      <c r="TD1414" s="8"/>
      <c r="TE1414" s="8"/>
      <c r="TF1414" s="8"/>
      <c r="TG1414" s="8"/>
      <c r="TH1414" s="8"/>
      <c r="TI1414" s="8"/>
      <c r="TJ1414" s="8"/>
      <c r="TK1414" s="8"/>
      <c r="TL1414" s="8"/>
      <c r="TM1414" s="8"/>
      <c r="TN1414" s="8"/>
      <c r="TO1414" s="8"/>
      <c r="TP1414" s="8"/>
      <c r="TQ1414" s="8"/>
      <c r="TR1414" s="8"/>
      <c r="TS1414" s="8"/>
      <c r="TT1414" s="8"/>
      <c r="TU1414" s="8"/>
      <c r="TV1414" s="8"/>
      <c r="TW1414" s="8"/>
      <c r="TX1414" s="8"/>
      <c r="TY1414" s="8"/>
      <c r="TZ1414" s="8"/>
      <c r="UA1414" s="8"/>
      <c r="UB1414" s="8"/>
      <c r="UC1414" s="8"/>
      <c r="UD1414" s="8"/>
      <c r="UE1414" s="8"/>
      <c r="UF1414" s="8"/>
      <c r="UG1414" s="8"/>
      <c r="UH1414" s="8"/>
      <c r="UI1414" s="8"/>
      <c r="UJ1414" s="8"/>
      <c r="UK1414" s="8"/>
      <c r="UL1414" s="8"/>
      <c r="UM1414" s="8"/>
      <c r="UN1414" s="8"/>
      <c r="UO1414" s="8"/>
      <c r="UP1414" s="8"/>
      <c r="UQ1414" s="8"/>
      <c r="UR1414" s="8"/>
      <c r="US1414" s="8"/>
      <c r="UT1414" s="8"/>
      <c r="UU1414" s="8"/>
      <c r="UV1414" s="8"/>
      <c r="UW1414" s="8"/>
      <c r="UX1414" s="8"/>
      <c r="UY1414" s="8"/>
      <c r="UZ1414" s="8"/>
      <c r="VA1414" s="8"/>
      <c r="VB1414" s="8"/>
      <c r="VC1414" s="8"/>
      <c r="VD1414" s="8"/>
      <c r="VE1414" s="8"/>
      <c r="VF1414" s="8"/>
    </row>
    <row r="1415" spans="1:578" s="77" customFormat="1" ht="15">
      <c r="A1415" s="52"/>
      <c r="B1415" s="54"/>
      <c r="C1415" s="54"/>
      <c r="D1415" s="54"/>
      <c r="E1415" s="54"/>
      <c r="F1415" s="54"/>
      <c r="G1415" s="55"/>
      <c r="H1415" s="54"/>
      <c r="I1415" s="56"/>
      <c r="J1415" s="76"/>
      <c r="K1415" s="76"/>
      <c r="L1415" s="54"/>
      <c r="M1415" s="54"/>
      <c r="N1415" s="54"/>
      <c r="O1415" s="4"/>
      <c r="P1415" s="60"/>
      <c r="Q1415" s="54"/>
      <c r="R1415" s="54"/>
      <c r="S1415" s="57"/>
      <c r="T1415" s="57"/>
      <c r="U1415" s="57"/>
      <c r="V1415" s="57"/>
      <c r="W1415" s="57"/>
      <c r="X1415" s="57"/>
      <c r="Y1415" s="57"/>
      <c r="Z1415" s="57"/>
      <c r="AA1415" s="57"/>
      <c r="AB1415" s="62"/>
      <c r="AC1415" s="57"/>
      <c r="AD1415" s="57"/>
      <c r="AE1415" s="57"/>
      <c r="AF1415" s="57"/>
      <c r="AG1415" s="57"/>
      <c r="AH1415" s="57"/>
      <c r="AI1415" s="6"/>
      <c r="AJ1415" s="6"/>
      <c r="AK1415" s="6"/>
      <c r="AL1415" s="6"/>
      <c r="AM1415" s="6"/>
      <c r="AN1415" s="6"/>
      <c r="AO1415" s="6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  <c r="IW1415" s="8"/>
      <c r="IX1415" s="8"/>
      <c r="IY1415" s="8"/>
      <c r="IZ1415" s="8"/>
      <c r="JA1415" s="8"/>
      <c r="JB1415" s="8"/>
      <c r="JC1415" s="8"/>
      <c r="JD1415" s="8"/>
      <c r="JE1415" s="8"/>
      <c r="JF1415" s="8"/>
      <c r="JG1415" s="8"/>
      <c r="JH1415" s="8"/>
      <c r="JI1415" s="8"/>
      <c r="JJ1415" s="8"/>
      <c r="JK1415" s="8"/>
      <c r="JL1415" s="8"/>
      <c r="JM1415" s="8"/>
      <c r="JN1415" s="8"/>
      <c r="JO1415" s="8"/>
      <c r="JP1415" s="8"/>
      <c r="JQ1415" s="8"/>
      <c r="JR1415" s="8"/>
      <c r="JS1415" s="8"/>
      <c r="JT1415" s="8"/>
      <c r="JU1415" s="8"/>
      <c r="JV1415" s="8"/>
      <c r="JW1415" s="8"/>
      <c r="JX1415" s="8"/>
      <c r="JY1415" s="8"/>
      <c r="JZ1415" s="8"/>
      <c r="KA1415" s="8"/>
      <c r="KB1415" s="8"/>
      <c r="KC1415" s="8"/>
      <c r="KD1415" s="8"/>
      <c r="KE1415" s="8"/>
      <c r="KF1415" s="8"/>
      <c r="KG1415" s="8"/>
      <c r="KH1415" s="8"/>
      <c r="KI1415" s="8"/>
      <c r="KJ1415" s="8"/>
      <c r="KK1415" s="8"/>
      <c r="KL1415" s="8"/>
      <c r="KM1415" s="8"/>
      <c r="KN1415" s="8"/>
      <c r="KO1415" s="8"/>
      <c r="KP1415" s="8"/>
      <c r="KQ1415" s="8"/>
      <c r="KR1415" s="8"/>
      <c r="KS1415" s="8"/>
      <c r="KT1415" s="8"/>
      <c r="KU1415" s="8"/>
      <c r="KV1415" s="8"/>
      <c r="KW1415" s="8"/>
      <c r="KX1415" s="8"/>
      <c r="KY1415" s="8"/>
      <c r="KZ1415" s="8"/>
      <c r="LA1415" s="8"/>
      <c r="LB1415" s="8"/>
      <c r="LC1415" s="8"/>
      <c r="LD1415" s="8"/>
      <c r="LE1415" s="8"/>
      <c r="LF1415" s="8"/>
      <c r="LG1415" s="8"/>
      <c r="LH1415" s="8"/>
      <c r="LI1415" s="8"/>
      <c r="LJ1415" s="8"/>
      <c r="LK1415" s="8"/>
      <c r="LL1415" s="8"/>
      <c r="LM1415" s="8"/>
      <c r="LN1415" s="8"/>
      <c r="LO1415" s="8"/>
      <c r="LP1415" s="8"/>
      <c r="LQ1415" s="8"/>
      <c r="LR1415" s="8"/>
      <c r="LS1415" s="8"/>
      <c r="LT1415" s="8"/>
      <c r="LU1415" s="8"/>
      <c r="LV1415" s="8"/>
      <c r="LW1415" s="8"/>
      <c r="LX1415" s="8"/>
      <c r="LY1415" s="8"/>
      <c r="LZ1415" s="8"/>
      <c r="MA1415" s="8"/>
      <c r="MB1415" s="8"/>
      <c r="MC1415" s="8"/>
      <c r="MD1415" s="8"/>
      <c r="ME1415" s="8"/>
      <c r="MF1415" s="8"/>
      <c r="MG1415" s="8"/>
      <c r="MH1415" s="8"/>
      <c r="MI1415" s="8"/>
      <c r="MJ1415" s="8"/>
      <c r="MK1415" s="8"/>
      <c r="ML1415" s="8"/>
      <c r="MM1415" s="8"/>
      <c r="MN1415" s="8"/>
      <c r="MO1415" s="8"/>
      <c r="MP1415" s="8"/>
      <c r="MQ1415" s="8"/>
      <c r="MR1415" s="8"/>
      <c r="MS1415" s="8"/>
      <c r="MT1415" s="8"/>
      <c r="MU1415" s="8"/>
      <c r="MV1415" s="8"/>
      <c r="MW1415" s="8"/>
      <c r="MX1415" s="8"/>
      <c r="MY1415" s="8"/>
      <c r="MZ1415" s="8"/>
      <c r="NA1415" s="8"/>
      <c r="NB1415" s="8"/>
      <c r="NC1415" s="8"/>
      <c r="ND1415" s="8"/>
      <c r="NE1415" s="8"/>
      <c r="NF1415" s="8"/>
      <c r="NG1415" s="8"/>
      <c r="NH1415" s="8"/>
      <c r="NI1415" s="8"/>
      <c r="NJ1415" s="8"/>
      <c r="NK1415" s="8"/>
      <c r="NL1415" s="8"/>
      <c r="NM1415" s="8"/>
      <c r="NN1415" s="8"/>
      <c r="NO1415" s="8"/>
      <c r="NP1415" s="8"/>
      <c r="NQ1415" s="8"/>
      <c r="NR1415" s="8"/>
      <c r="NS1415" s="8"/>
      <c r="NT1415" s="8"/>
      <c r="NU1415" s="8"/>
      <c r="NV1415" s="8"/>
      <c r="NW1415" s="8"/>
      <c r="NX1415" s="8"/>
      <c r="NY1415" s="8"/>
      <c r="NZ1415" s="8"/>
      <c r="OA1415" s="8"/>
      <c r="OB1415" s="8"/>
      <c r="OC1415" s="8"/>
      <c r="OD1415" s="8"/>
      <c r="OE1415" s="8"/>
      <c r="OF1415" s="8"/>
      <c r="OG1415" s="8"/>
      <c r="OH1415" s="8"/>
      <c r="OI1415" s="8"/>
      <c r="OJ1415" s="8"/>
      <c r="OK1415" s="8"/>
      <c r="OL1415" s="8"/>
      <c r="OM1415" s="8"/>
      <c r="ON1415" s="8"/>
      <c r="OO1415" s="8"/>
      <c r="OP1415" s="8"/>
      <c r="OQ1415" s="8"/>
      <c r="OR1415" s="8"/>
      <c r="OS1415" s="8"/>
      <c r="OT1415" s="8"/>
      <c r="OU1415" s="8"/>
      <c r="OV1415" s="8"/>
      <c r="OW1415" s="8"/>
      <c r="OX1415" s="8"/>
      <c r="OY1415" s="8"/>
      <c r="OZ1415" s="8"/>
      <c r="PA1415" s="8"/>
      <c r="PB1415" s="8"/>
      <c r="PC1415" s="8"/>
      <c r="PD1415" s="8"/>
      <c r="PE1415" s="8"/>
      <c r="PF1415" s="8"/>
      <c r="PG1415" s="8"/>
      <c r="PH1415" s="8"/>
      <c r="PI1415" s="8"/>
      <c r="PJ1415" s="8"/>
      <c r="PK1415" s="8"/>
      <c r="PL1415" s="8"/>
      <c r="PM1415" s="8"/>
      <c r="PN1415" s="8"/>
      <c r="PO1415" s="8"/>
      <c r="PP1415" s="8"/>
      <c r="PQ1415" s="8"/>
      <c r="PR1415" s="8"/>
      <c r="PS1415" s="8"/>
      <c r="PT1415" s="8"/>
      <c r="PU1415" s="8"/>
      <c r="PV1415" s="8"/>
      <c r="PW1415" s="8"/>
      <c r="PX1415" s="8"/>
      <c r="PY1415" s="8"/>
      <c r="PZ1415" s="8"/>
      <c r="QA1415" s="8"/>
      <c r="QB1415" s="8"/>
      <c r="QC1415" s="8"/>
      <c r="QD1415" s="8"/>
      <c r="QE1415" s="8"/>
      <c r="QF1415" s="8"/>
      <c r="QG1415" s="8"/>
      <c r="QH1415" s="8"/>
      <c r="QI1415" s="8"/>
      <c r="QJ1415" s="8"/>
      <c r="QK1415" s="8"/>
      <c r="QL1415" s="8"/>
      <c r="QM1415" s="8"/>
      <c r="QN1415" s="8"/>
      <c r="QO1415" s="8"/>
      <c r="QP1415" s="8"/>
      <c r="QQ1415" s="8"/>
      <c r="QR1415" s="8"/>
      <c r="QS1415" s="8"/>
      <c r="QT1415" s="8"/>
      <c r="QU1415" s="8"/>
      <c r="QV1415" s="8"/>
      <c r="QW1415" s="8"/>
      <c r="QX1415" s="8"/>
      <c r="QY1415" s="8"/>
      <c r="QZ1415" s="8"/>
      <c r="RA1415" s="8"/>
      <c r="RB1415" s="8"/>
      <c r="RC1415" s="8"/>
      <c r="RD1415" s="8"/>
      <c r="RE1415" s="8"/>
      <c r="RF1415" s="8"/>
      <c r="RG1415" s="8"/>
      <c r="RH1415" s="8"/>
      <c r="RI1415" s="8"/>
      <c r="RJ1415" s="8"/>
      <c r="RK1415" s="8"/>
      <c r="RL1415" s="8"/>
      <c r="RM1415" s="8"/>
      <c r="RN1415" s="8"/>
      <c r="RO1415" s="8"/>
      <c r="RP1415" s="8"/>
      <c r="RQ1415" s="8"/>
      <c r="RR1415" s="8"/>
      <c r="RS1415" s="8"/>
      <c r="RT1415" s="8"/>
      <c r="RU1415" s="8"/>
      <c r="RV1415" s="8"/>
      <c r="RW1415" s="8"/>
      <c r="RX1415" s="8"/>
      <c r="RY1415" s="8"/>
      <c r="RZ1415" s="8"/>
      <c r="SA1415" s="8"/>
      <c r="SB1415" s="8"/>
      <c r="SC1415" s="8"/>
      <c r="SD1415" s="8"/>
      <c r="SE1415" s="8"/>
      <c r="SF1415" s="8"/>
      <c r="SG1415" s="8"/>
      <c r="SH1415" s="8"/>
      <c r="SI1415" s="8"/>
      <c r="SJ1415" s="8"/>
      <c r="SK1415" s="8"/>
      <c r="SL1415" s="8"/>
      <c r="SM1415" s="8"/>
      <c r="SN1415" s="8"/>
      <c r="SO1415" s="8"/>
      <c r="SP1415" s="8"/>
      <c r="SQ1415" s="8"/>
      <c r="SR1415" s="8"/>
      <c r="SS1415" s="8"/>
      <c r="ST1415" s="8"/>
      <c r="SU1415" s="8"/>
      <c r="SV1415" s="8"/>
      <c r="SW1415" s="8"/>
      <c r="SX1415" s="8"/>
      <c r="SY1415" s="8"/>
      <c r="SZ1415" s="8"/>
      <c r="TA1415" s="8"/>
      <c r="TB1415" s="8"/>
      <c r="TC1415" s="8"/>
      <c r="TD1415" s="8"/>
      <c r="TE1415" s="8"/>
      <c r="TF1415" s="8"/>
      <c r="TG1415" s="8"/>
      <c r="TH1415" s="8"/>
      <c r="TI1415" s="8"/>
      <c r="TJ1415" s="8"/>
      <c r="TK1415" s="8"/>
      <c r="TL1415" s="8"/>
      <c r="TM1415" s="8"/>
      <c r="TN1415" s="8"/>
      <c r="TO1415" s="8"/>
      <c r="TP1415" s="8"/>
      <c r="TQ1415" s="8"/>
      <c r="TR1415" s="8"/>
      <c r="TS1415" s="8"/>
      <c r="TT1415" s="8"/>
      <c r="TU1415" s="8"/>
      <c r="TV1415" s="8"/>
      <c r="TW1415" s="8"/>
      <c r="TX1415" s="8"/>
      <c r="TY1415" s="8"/>
      <c r="TZ1415" s="8"/>
      <c r="UA1415" s="8"/>
      <c r="UB1415" s="8"/>
      <c r="UC1415" s="8"/>
      <c r="UD1415" s="8"/>
      <c r="UE1415" s="8"/>
      <c r="UF1415" s="8"/>
      <c r="UG1415" s="8"/>
      <c r="UH1415" s="8"/>
      <c r="UI1415" s="8"/>
      <c r="UJ1415" s="8"/>
      <c r="UK1415" s="8"/>
      <c r="UL1415" s="8"/>
      <c r="UM1415" s="8"/>
      <c r="UN1415" s="8"/>
      <c r="UO1415" s="8"/>
      <c r="UP1415" s="8"/>
      <c r="UQ1415" s="8"/>
      <c r="UR1415" s="8"/>
      <c r="US1415" s="8"/>
      <c r="UT1415" s="8"/>
      <c r="UU1415" s="8"/>
      <c r="UV1415" s="8"/>
      <c r="UW1415" s="8"/>
      <c r="UX1415" s="8"/>
      <c r="UY1415" s="8"/>
      <c r="UZ1415" s="8"/>
      <c r="VA1415" s="8"/>
      <c r="VB1415" s="8"/>
      <c r="VC1415" s="8"/>
      <c r="VD1415" s="8"/>
      <c r="VE1415" s="8"/>
      <c r="VF1415" s="8"/>
    </row>
    <row r="1416" spans="1:578" s="77" customFormat="1" ht="15">
      <c r="A1416" s="52"/>
      <c r="B1416" s="54"/>
      <c r="C1416" s="54"/>
      <c r="D1416" s="54"/>
      <c r="E1416" s="54"/>
      <c r="F1416" s="54"/>
      <c r="G1416" s="55"/>
      <c r="H1416" s="54"/>
      <c r="I1416" s="56"/>
      <c r="J1416" s="76"/>
      <c r="K1416" s="76"/>
      <c r="L1416" s="54"/>
      <c r="M1416" s="54"/>
      <c r="N1416" s="54"/>
      <c r="O1416" s="4"/>
      <c r="P1416" s="60"/>
      <c r="Q1416" s="54"/>
      <c r="R1416" s="54"/>
      <c r="S1416" s="57"/>
      <c r="T1416" s="57"/>
      <c r="U1416" s="57"/>
      <c r="V1416" s="57"/>
      <c r="W1416" s="57"/>
      <c r="X1416" s="57"/>
      <c r="Y1416" s="57"/>
      <c r="Z1416" s="57"/>
      <c r="AA1416" s="57"/>
      <c r="AB1416" s="62"/>
      <c r="AC1416" s="57"/>
      <c r="AD1416" s="57"/>
      <c r="AE1416" s="57"/>
      <c r="AF1416" s="57"/>
      <c r="AG1416" s="57"/>
      <c r="AH1416" s="57"/>
      <c r="AI1416" s="6"/>
      <c r="AJ1416" s="6"/>
      <c r="AK1416" s="6"/>
      <c r="AL1416" s="6"/>
      <c r="AM1416" s="6"/>
      <c r="AN1416" s="6"/>
      <c r="AO1416" s="6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  <c r="IW1416" s="8"/>
      <c r="IX1416" s="8"/>
      <c r="IY1416" s="8"/>
      <c r="IZ1416" s="8"/>
      <c r="JA1416" s="8"/>
      <c r="JB1416" s="8"/>
      <c r="JC1416" s="8"/>
      <c r="JD1416" s="8"/>
      <c r="JE1416" s="8"/>
      <c r="JF1416" s="8"/>
      <c r="JG1416" s="8"/>
      <c r="JH1416" s="8"/>
      <c r="JI1416" s="8"/>
      <c r="JJ1416" s="8"/>
      <c r="JK1416" s="8"/>
      <c r="JL1416" s="8"/>
      <c r="JM1416" s="8"/>
      <c r="JN1416" s="8"/>
      <c r="JO1416" s="8"/>
      <c r="JP1416" s="8"/>
      <c r="JQ1416" s="8"/>
      <c r="JR1416" s="8"/>
      <c r="JS1416" s="8"/>
      <c r="JT1416" s="8"/>
      <c r="JU1416" s="8"/>
      <c r="JV1416" s="8"/>
      <c r="JW1416" s="8"/>
      <c r="JX1416" s="8"/>
      <c r="JY1416" s="8"/>
      <c r="JZ1416" s="8"/>
      <c r="KA1416" s="8"/>
      <c r="KB1416" s="8"/>
      <c r="KC1416" s="8"/>
      <c r="KD1416" s="8"/>
      <c r="KE1416" s="8"/>
      <c r="KF1416" s="8"/>
      <c r="KG1416" s="8"/>
      <c r="KH1416" s="8"/>
      <c r="KI1416" s="8"/>
      <c r="KJ1416" s="8"/>
      <c r="KK1416" s="8"/>
      <c r="KL1416" s="8"/>
      <c r="KM1416" s="8"/>
      <c r="KN1416" s="8"/>
      <c r="KO1416" s="8"/>
      <c r="KP1416" s="8"/>
      <c r="KQ1416" s="8"/>
      <c r="KR1416" s="8"/>
      <c r="KS1416" s="8"/>
      <c r="KT1416" s="8"/>
      <c r="KU1416" s="8"/>
      <c r="KV1416" s="8"/>
      <c r="KW1416" s="8"/>
      <c r="KX1416" s="8"/>
      <c r="KY1416" s="8"/>
      <c r="KZ1416" s="8"/>
      <c r="LA1416" s="8"/>
      <c r="LB1416" s="8"/>
      <c r="LC1416" s="8"/>
      <c r="LD1416" s="8"/>
      <c r="LE1416" s="8"/>
      <c r="LF1416" s="8"/>
      <c r="LG1416" s="8"/>
      <c r="LH1416" s="8"/>
      <c r="LI1416" s="8"/>
      <c r="LJ1416" s="8"/>
      <c r="LK1416" s="8"/>
      <c r="LL1416" s="8"/>
      <c r="LM1416" s="8"/>
      <c r="LN1416" s="8"/>
      <c r="LO1416" s="8"/>
      <c r="LP1416" s="8"/>
      <c r="LQ1416" s="8"/>
      <c r="LR1416" s="8"/>
      <c r="LS1416" s="8"/>
      <c r="LT1416" s="8"/>
      <c r="LU1416" s="8"/>
      <c r="LV1416" s="8"/>
      <c r="LW1416" s="8"/>
      <c r="LX1416" s="8"/>
      <c r="LY1416" s="8"/>
      <c r="LZ1416" s="8"/>
      <c r="MA1416" s="8"/>
      <c r="MB1416" s="8"/>
      <c r="MC1416" s="8"/>
      <c r="MD1416" s="8"/>
      <c r="ME1416" s="8"/>
      <c r="MF1416" s="8"/>
      <c r="MG1416" s="8"/>
      <c r="MH1416" s="8"/>
      <c r="MI1416" s="8"/>
      <c r="MJ1416" s="8"/>
      <c r="MK1416" s="8"/>
      <c r="ML1416" s="8"/>
      <c r="MM1416" s="8"/>
      <c r="MN1416" s="8"/>
      <c r="MO1416" s="8"/>
      <c r="MP1416" s="8"/>
      <c r="MQ1416" s="8"/>
      <c r="MR1416" s="8"/>
      <c r="MS1416" s="8"/>
      <c r="MT1416" s="8"/>
      <c r="MU1416" s="8"/>
      <c r="MV1416" s="8"/>
      <c r="MW1416" s="8"/>
      <c r="MX1416" s="8"/>
      <c r="MY1416" s="8"/>
      <c r="MZ1416" s="8"/>
      <c r="NA1416" s="8"/>
      <c r="NB1416" s="8"/>
      <c r="NC1416" s="8"/>
      <c r="ND1416" s="8"/>
      <c r="NE1416" s="8"/>
      <c r="NF1416" s="8"/>
      <c r="NG1416" s="8"/>
      <c r="NH1416" s="8"/>
      <c r="NI1416" s="8"/>
      <c r="NJ1416" s="8"/>
      <c r="NK1416" s="8"/>
      <c r="NL1416" s="8"/>
      <c r="NM1416" s="8"/>
      <c r="NN1416" s="8"/>
      <c r="NO1416" s="8"/>
      <c r="NP1416" s="8"/>
      <c r="NQ1416" s="8"/>
      <c r="NR1416" s="8"/>
      <c r="NS1416" s="8"/>
      <c r="NT1416" s="8"/>
      <c r="NU1416" s="8"/>
      <c r="NV1416" s="8"/>
      <c r="NW1416" s="8"/>
      <c r="NX1416" s="8"/>
      <c r="NY1416" s="8"/>
      <c r="NZ1416" s="8"/>
      <c r="OA1416" s="8"/>
      <c r="OB1416" s="8"/>
      <c r="OC1416" s="8"/>
      <c r="OD1416" s="8"/>
      <c r="OE1416" s="8"/>
      <c r="OF1416" s="8"/>
      <c r="OG1416" s="8"/>
      <c r="OH1416" s="8"/>
      <c r="OI1416" s="8"/>
      <c r="OJ1416" s="8"/>
      <c r="OK1416" s="8"/>
      <c r="OL1416" s="8"/>
      <c r="OM1416" s="8"/>
      <c r="ON1416" s="8"/>
      <c r="OO1416" s="8"/>
      <c r="OP1416" s="8"/>
      <c r="OQ1416" s="8"/>
      <c r="OR1416" s="8"/>
      <c r="OS1416" s="8"/>
      <c r="OT1416" s="8"/>
      <c r="OU1416" s="8"/>
      <c r="OV1416" s="8"/>
      <c r="OW1416" s="8"/>
      <c r="OX1416" s="8"/>
      <c r="OY1416" s="8"/>
      <c r="OZ1416" s="8"/>
      <c r="PA1416" s="8"/>
      <c r="PB1416" s="8"/>
      <c r="PC1416" s="8"/>
      <c r="PD1416" s="8"/>
      <c r="PE1416" s="8"/>
      <c r="PF1416" s="8"/>
      <c r="PG1416" s="8"/>
      <c r="PH1416" s="8"/>
      <c r="PI1416" s="8"/>
      <c r="PJ1416" s="8"/>
      <c r="PK1416" s="8"/>
      <c r="PL1416" s="8"/>
      <c r="PM1416" s="8"/>
      <c r="PN1416" s="8"/>
      <c r="PO1416" s="8"/>
      <c r="PP1416" s="8"/>
      <c r="PQ1416" s="8"/>
      <c r="PR1416" s="8"/>
      <c r="PS1416" s="8"/>
      <c r="PT1416" s="8"/>
      <c r="PU1416" s="8"/>
      <c r="PV1416" s="8"/>
      <c r="PW1416" s="8"/>
      <c r="PX1416" s="8"/>
      <c r="PY1416" s="8"/>
      <c r="PZ1416" s="8"/>
      <c r="QA1416" s="8"/>
      <c r="QB1416" s="8"/>
      <c r="QC1416" s="8"/>
      <c r="QD1416" s="8"/>
      <c r="QE1416" s="8"/>
      <c r="QF1416" s="8"/>
      <c r="QG1416" s="8"/>
      <c r="QH1416" s="8"/>
      <c r="QI1416" s="8"/>
      <c r="QJ1416" s="8"/>
      <c r="QK1416" s="8"/>
      <c r="QL1416" s="8"/>
      <c r="QM1416" s="8"/>
      <c r="QN1416" s="8"/>
      <c r="QO1416" s="8"/>
      <c r="QP1416" s="8"/>
      <c r="QQ1416" s="8"/>
      <c r="QR1416" s="8"/>
      <c r="QS1416" s="8"/>
      <c r="QT1416" s="8"/>
      <c r="QU1416" s="8"/>
      <c r="QV1416" s="8"/>
      <c r="QW1416" s="8"/>
      <c r="QX1416" s="8"/>
      <c r="QY1416" s="8"/>
      <c r="QZ1416" s="8"/>
      <c r="RA1416" s="8"/>
      <c r="RB1416" s="8"/>
      <c r="RC1416" s="8"/>
      <c r="RD1416" s="8"/>
      <c r="RE1416" s="8"/>
      <c r="RF1416" s="8"/>
      <c r="RG1416" s="8"/>
      <c r="RH1416" s="8"/>
      <c r="RI1416" s="8"/>
      <c r="RJ1416" s="8"/>
      <c r="RK1416" s="8"/>
      <c r="RL1416" s="8"/>
      <c r="RM1416" s="8"/>
      <c r="RN1416" s="8"/>
      <c r="RO1416" s="8"/>
      <c r="RP1416" s="8"/>
      <c r="RQ1416" s="8"/>
      <c r="RR1416" s="8"/>
      <c r="RS1416" s="8"/>
      <c r="RT1416" s="8"/>
      <c r="RU1416" s="8"/>
      <c r="RV1416" s="8"/>
      <c r="RW1416" s="8"/>
      <c r="RX1416" s="8"/>
      <c r="RY1416" s="8"/>
      <c r="RZ1416" s="8"/>
      <c r="SA1416" s="8"/>
      <c r="SB1416" s="8"/>
      <c r="SC1416" s="8"/>
      <c r="SD1416" s="8"/>
      <c r="SE1416" s="8"/>
      <c r="SF1416" s="8"/>
      <c r="SG1416" s="8"/>
      <c r="SH1416" s="8"/>
      <c r="SI1416" s="8"/>
      <c r="SJ1416" s="8"/>
      <c r="SK1416" s="8"/>
      <c r="SL1416" s="8"/>
      <c r="SM1416" s="8"/>
      <c r="SN1416" s="8"/>
      <c r="SO1416" s="8"/>
      <c r="SP1416" s="8"/>
      <c r="SQ1416" s="8"/>
      <c r="SR1416" s="8"/>
      <c r="SS1416" s="8"/>
      <c r="ST1416" s="8"/>
      <c r="SU1416" s="8"/>
      <c r="SV1416" s="8"/>
      <c r="SW1416" s="8"/>
      <c r="SX1416" s="8"/>
      <c r="SY1416" s="8"/>
      <c r="SZ1416" s="8"/>
      <c r="TA1416" s="8"/>
      <c r="TB1416" s="8"/>
      <c r="TC1416" s="8"/>
      <c r="TD1416" s="8"/>
      <c r="TE1416" s="8"/>
      <c r="TF1416" s="8"/>
      <c r="TG1416" s="8"/>
      <c r="TH1416" s="8"/>
      <c r="TI1416" s="8"/>
      <c r="TJ1416" s="8"/>
      <c r="TK1416" s="8"/>
      <c r="TL1416" s="8"/>
      <c r="TM1416" s="8"/>
      <c r="TN1416" s="8"/>
      <c r="TO1416" s="8"/>
      <c r="TP1416" s="8"/>
      <c r="TQ1416" s="8"/>
      <c r="TR1416" s="8"/>
      <c r="TS1416" s="8"/>
      <c r="TT1416" s="8"/>
      <c r="TU1416" s="8"/>
      <c r="TV1416" s="8"/>
      <c r="TW1416" s="8"/>
      <c r="TX1416" s="8"/>
      <c r="TY1416" s="8"/>
      <c r="TZ1416" s="8"/>
      <c r="UA1416" s="8"/>
      <c r="UB1416" s="8"/>
      <c r="UC1416" s="8"/>
      <c r="UD1416" s="8"/>
      <c r="UE1416" s="8"/>
      <c r="UF1416" s="8"/>
      <c r="UG1416" s="8"/>
      <c r="UH1416" s="8"/>
      <c r="UI1416" s="8"/>
      <c r="UJ1416" s="8"/>
      <c r="UK1416" s="8"/>
      <c r="UL1416" s="8"/>
      <c r="UM1416" s="8"/>
      <c r="UN1416" s="8"/>
      <c r="UO1416" s="8"/>
      <c r="UP1416" s="8"/>
      <c r="UQ1416" s="8"/>
      <c r="UR1416" s="8"/>
      <c r="US1416" s="8"/>
      <c r="UT1416" s="8"/>
      <c r="UU1416" s="8"/>
      <c r="UV1416" s="8"/>
      <c r="UW1416" s="8"/>
      <c r="UX1416" s="8"/>
      <c r="UY1416" s="8"/>
      <c r="UZ1416" s="8"/>
      <c r="VA1416" s="8"/>
      <c r="VB1416" s="8"/>
      <c r="VC1416" s="8"/>
      <c r="VD1416" s="8"/>
      <c r="VE1416" s="8"/>
      <c r="VF1416" s="8"/>
    </row>
    <row r="1417" spans="1:578" s="77" customFormat="1" ht="15">
      <c r="A1417" s="52"/>
      <c r="B1417" s="54"/>
      <c r="C1417" s="54"/>
      <c r="D1417" s="54"/>
      <c r="E1417" s="54"/>
      <c r="F1417" s="54"/>
      <c r="G1417" s="55"/>
      <c r="H1417" s="54"/>
      <c r="I1417" s="56"/>
      <c r="J1417" s="76"/>
      <c r="K1417" s="76"/>
      <c r="L1417" s="54"/>
      <c r="M1417" s="54"/>
      <c r="N1417" s="54"/>
      <c r="O1417" s="4"/>
      <c r="P1417" s="60"/>
      <c r="Q1417" s="54"/>
      <c r="R1417" s="54"/>
      <c r="S1417" s="57"/>
      <c r="T1417" s="57"/>
      <c r="U1417" s="57"/>
      <c r="V1417" s="57"/>
      <c r="W1417" s="57"/>
      <c r="X1417" s="57"/>
      <c r="Y1417" s="57"/>
      <c r="Z1417" s="57"/>
      <c r="AA1417" s="57"/>
      <c r="AB1417" s="62"/>
      <c r="AC1417" s="57"/>
      <c r="AD1417" s="57"/>
      <c r="AE1417" s="57"/>
      <c r="AF1417" s="57"/>
      <c r="AG1417" s="57"/>
      <c r="AH1417" s="57"/>
      <c r="AI1417" s="6"/>
      <c r="AJ1417" s="6"/>
      <c r="AK1417" s="6"/>
      <c r="AL1417" s="6"/>
      <c r="AM1417" s="6"/>
      <c r="AN1417" s="6"/>
      <c r="AO1417" s="6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  <c r="IW1417" s="8"/>
      <c r="IX1417" s="8"/>
      <c r="IY1417" s="8"/>
      <c r="IZ1417" s="8"/>
      <c r="JA1417" s="8"/>
      <c r="JB1417" s="8"/>
      <c r="JC1417" s="8"/>
      <c r="JD1417" s="8"/>
      <c r="JE1417" s="8"/>
      <c r="JF1417" s="8"/>
      <c r="JG1417" s="8"/>
      <c r="JH1417" s="8"/>
      <c r="JI1417" s="8"/>
      <c r="JJ1417" s="8"/>
      <c r="JK1417" s="8"/>
      <c r="JL1417" s="8"/>
      <c r="JM1417" s="8"/>
      <c r="JN1417" s="8"/>
      <c r="JO1417" s="8"/>
      <c r="JP1417" s="8"/>
      <c r="JQ1417" s="8"/>
      <c r="JR1417" s="8"/>
      <c r="JS1417" s="8"/>
      <c r="JT1417" s="8"/>
      <c r="JU1417" s="8"/>
      <c r="JV1417" s="8"/>
      <c r="JW1417" s="8"/>
      <c r="JX1417" s="8"/>
      <c r="JY1417" s="8"/>
      <c r="JZ1417" s="8"/>
      <c r="KA1417" s="8"/>
      <c r="KB1417" s="8"/>
      <c r="KC1417" s="8"/>
      <c r="KD1417" s="8"/>
      <c r="KE1417" s="8"/>
      <c r="KF1417" s="8"/>
      <c r="KG1417" s="8"/>
      <c r="KH1417" s="8"/>
      <c r="KI1417" s="8"/>
      <c r="KJ1417" s="8"/>
      <c r="KK1417" s="8"/>
      <c r="KL1417" s="8"/>
      <c r="KM1417" s="8"/>
      <c r="KN1417" s="8"/>
      <c r="KO1417" s="8"/>
      <c r="KP1417" s="8"/>
      <c r="KQ1417" s="8"/>
      <c r="KR1417" s="8"/>
      <c r="KS1417" s="8"/>
      <c r="KT1417" s="8"/>
      <c r="KU1417" s="8"/>
      <c r="KV1417" s="8"/>
      <c r="KW1417" s="8"/>
      <c r="KX1417" s="8"/>
      <c r="KY1417" s="8"/>
      <c r="KZ1417" s="8"/>
      <c r="LA1417" s="8"/>
      <c r="LB1417" s="8"/>
      <c r="LC1417" s="8"/>
      <c r="LD1417" s="8"/>
      <c r="LE1417" s="8"/>
      <c r="LF1417" s="8"/>
      <c r="LG1417" s="8"/>
      <c r="LH1417" s="8"/>
      <c r="LI1417" s="8"/>
      <c r="LJ1417" s="8"/>
      <c r="LK1417" s="8"/>
      <c r="LL1417" s="8"/>
      <c r="LM1417" s="8"/>
      <c r="LN1417" s="8"/>
      <c r="LO1417" s="8"/>
      <c r="LP1417" s="8"/>
      <c r="LQ1417" s="8"/>
      <c r="LR1417" s="8"/>
      <c r="LS1417" s="8"/>
      <c r="LT1417" s="8"/>
      <c r="LU1417" s="8"/>
      <c r="LV1417" s="8"/>
      <c r="LW1417" s="8"/>
      <c r="LX1417" s="8"/>
      <c r="LY1417" s="8"/>
      <c r="LZ1417" s="8"/>
      <c r="MA1417" s="8"/>
      <c r="MB1417" s="8"/>
      <c r="MC1417" s="8"/>
      <c r="MD1417" s="8"/>
      <c r="ME1417" s="8"/>
      <c r="MF1417" s="8"/>
      <c r="MG1417" s="8"/>
      <c r="MH1417" s="8"/>
      <c r="MI1417" s="8"/>
      <c r="MJ1417" s="8"/>
      <c r="MK1417" s="8"/>
      <c r="ML1417" s="8"/>
      <c r="MM1417" s="8"/>
      <c r="MN1417" s="8"/>
      <c r="MO1417" s="8"/>
      <c r="MP1417" s="8"/>
      <c r="MQ1417" s="8"/>
      <c r="MR1417" s="8"/>
      <c r="MS1417" s="8"/>
      <c r="MT1417" s="8"/>
      <c r="MU1417" s="8"/>
      <c r="MV1417" s="8"/>
      <c r="MW1417" s="8"/>
      <c r="MX1417" s="8"/>
      <c r="MY1417" s="8"/>
      <c r="MZ1417" s="8"/>
      <c r="NA1417" s="8"/>
      <c r="NB1417" s="8"/>
      <c r="NC1417" s="8"/>
      <c r="ND1417" s="8"/>
      <c r="NE1417" s="8"/>
      <c r="NF1417" s="8"/>
      <c r="NG1417" s="8"/>
      <c r="NH1417" s="8"/>
      <c r="NI1417" s="8"/>
      <c r="NJ1417" s="8"/>
      <c r="NK1417" s="8"/>
      <c r="NL1417" s="8"/>
      <c r="NM1417" s="8"/>
      <c r="NN1417" s="8"/>
      <c r="NO1417" s="8"/>
      <c r="NP1417" s="8"/>
      <c r="NQ1417" s="8"/>
      <c r="NR1417" s="8"/>
      <c r="NS1417" s="8"/>
      <c r="NT1417" s="8"/>
      <c r="NU1417" s="8"/>
      <c r="NV1417" s="8"/>
      <c r="NW1417" s="8"/>
      <c r="NX1417" s="8"/>
      <c r="NY1417" s="8"/>
      <c r="NZ1417" s="8"/>
      <c r="OA1417" s="8"/>
      <c r="OB1417" s="8"/>
      <c r="OC1417" s="8"/>
      <c r="OD1417" s="8"/>
      <c r="OE1417" s="8"/>
      <c r="OF1417" s="8"/>
      <c r="OG1417" s="8"/>
      <c r="OH1417" s="8"/>
      <c r="OI1417" s="8"/>
      <c r="OJ1417" s="8"/>
      <c r="OK1417" s="8"/>
      <c r="OL1417" s="8"/>
      <c r="OM1417" s="8"/>
      <c r="ON1417" s="8"/>
      <c r="OO1417" s="8"/>
      <c r="OP1417" s="8"/>
      <c r="OQ1417" s="8"/>
      <c r="OR1417" s="8"/>
      <c r="OS1417" s="8"/>
      <c r="OT1417" s="8"/>
      <c r="OU1417" s="8"/>
      <c r="OV1417" s="8"/>
      <c r="OW1417" s="8"/>
      <c r="OX1417" s="8"/>
      <c r="OY1417" s="8"/>
      <c r="OZ1417" s="8"/>
      <c r="PA1417" s="8"/>
      <c r="PB1417" s="8"/>
      <c r="PC1417" s="8"/>
      <c r="PD1417" s="8"/>
      <c r="PE1417" s="8"/>
      <c r="PF1417" s="8"/>
      <c r="PG1417" s="8"/>
      <c r="PH1417" s="8"/>
      <c r="PI1417" s="8"/>
      <c r="PJ1417" s="8"/>
      <c r="PK1417" s="8"/>
      <c r="PL1417" s="8"/>
      <c r="PM1417" s="8"/>
      <c r="PN1417" s="8"/>
      <c r="PO1417" s="8"/>
      <c r="PP1417" s="8"/>
      <c r="PQ1417" s="8"/>
      <c r="PR1417" s="8"/>
      <c r="PS1417" s="8"/>
      <c r="PT1417" s="8"/>
      <c r="PU1417" s="8"/>
      <c r="PV1417" s="8"/>
      <c r="PW1417" s="8"/>
      <c r="PX1417" s="8"/>
      <c r="PY1417" s="8"/>
      <c r="PZ1417" s="8"/>
      <c r="QA1417" s="8"/>
      <c r="QB1417" s="8"/>
      <c r="QC1417" s="8"/>
      <c r="QD1417" s="8"/>
      <c r="QE1417" s="8"/>
      <c r="QF1417" s="8"/>
      <c r="QG1417" s="8"/>
      <c r="QH1417" s="8"/>
      <c r="QI1417" s="8"/>
      <c r="QJ1417" s="8"/>
      <c r="QK1417" s="8"/>
      <c r="QL1417" s="8"/>
      <c r="QM1417" s="8"/>
      <c r="QN1417" s="8"/>
      <c r="QO1417" s="8"/>
      <c r="QP1417" s="8"/>
      <c r="QQ1417" s="8"/>
      <c r="QR1417" s="8"/>
      <c r="QS1417" s="8"/>
      <c r="QT1417" s="8"/>
      <c r="QU1417" s="8"/>
      <c r="QV1417" s="8"/>
      <c r="QW1417" s="8"/>
      <c r="QX1417" s="8"/>
      <c r="QY1417" s="8"/>
      <c r="QZ1417" s="8"/>
      <c r="RA1417" s="8"/>
      <c r="RB1417" s="8"/>
      <c r="RC1417" s="8"/>
      <c r="RD1417" s="8"/>
      <c r="RE1417" s="8"/>
      <c r="RF1417" s="8"/>
      <c r="RG1417" s="8"/>
      <c r="RH1417" s="8"/>
      <c r="RI1417" s="8"/>
      <c r="RJ1417" s="8"/>
      <c r="RK1417" s="8"/>
      <c r="RL1417" s="8"/>
      <c r="RM1417" s="8"/>
      <c r="RN1417" s="8"/>
      <c r="RO1417" s="8"/>
      <c r="RP1417" s="8"/>
      <c r="RQ1417" s="8"/>
      <c r="RR1417" s="8"/>
      <c r="RS1417" s="8"/>
      <c r="RT1417" s="8"/>
      <c r="RU1417" s="8"/>
      <c r="RV1417" s="8"/>
      <c r="RW1417" s="8"/>
      <c r="RX1417" s="8"/>
      <c r="RY1417" s="8"/>
      <c r="RZ1417" s="8"/>
      <c r="SA1417" s="8"/>
      <c r="SB1417" s="8"/>
      <c r="SC1417" s="8"/>
      <c r="SD1417" s="8"/>
      <c r="SE1417" s="8"/>
      <c r="SF1417" s="8"/>
      <c r="SG1417" s="8"/>
      <c r="SH1417" s="8"/>
      <c r="SI1417" s="8"/>
      <c r="SJ1417" s="8"/>
      <c r="SK1417" s="8"/>
      <c r="SL1417" s="8"/>
      <c r="SM1417" s="8"/>
      <c r="SN1417" s="8"/>
      <c r="SO1417" s="8"/>
      <c r="SP1417" s="8"/>
      <c r="SQ1417" s="8"/>
      <c r="SR1417" s="8"/>
      <c r="SS1417" s="8"/>
      <c r="ST1417" s="8"/>
      <c r="SU1417" s="8"/>
      <c r="SV1417" s="8"/>
      <c r="SW1417" s="8"/>
      <c r="SX1417" s="8"/>
      <c r="SY1417" s="8"/>
      <c r="SZ1417" s="8"/>
      <c r="TA1417" s="8"/>
      <c r="TB1417" s="8"/>
      <c r="TC1417" s="8"/>
      <c r="TD1417" s="8"/>
      <c r="TE1417" s="8"/>
      <c r="TF1417" s="8"/>
      <c r="TG1417" s="8"/>
      <c r="TH1417" s="8"/>
      <c r="TI1417" s="8"/>
      <c r="TJ1417" s="8"/>
      <c r="TK1417" s="8"/>
      <c r="TL1417" s="8"/>
      <c r="TM1417" s="8"/>
      <c r="TN1417" s="8"/>
      <c r="TO1417" s="8"/>
      <c r="TP1417" s="8"/>
      <c r="TQ1417" s="8"/>
      <c r="TR1417" s="8"/>
      <c r="TS1417" s="8"/>
      <c r="TT1417" s="8"/>
      <c r="TU1417" s="8"/>
      <c r="TV1417" s="8"/>
      <c r="TW1417" s="8"/>
      <c r="TX1417" s="8"/>
      <c r="TY1417" s="8"/>
      <c r="TZ1417" s="8"/>
      <c r="UA1417" s="8"/>
      <c r="UB1417" s="8"/>
      <c r="UC1417" s="8"/>
      <c r="UD1417" s="8"/>
      <c r="UE1417" s="8"/>
      <c r="UF1417" s="8"/>
      <c r="UG1417" s="8"/>
      <c r="UH1417" s="8"/>
      <c r="UI1417" s="8"/>
      <c r="UJ1417" s="8"/>
      <c r="UK1417" s="8"/>
      <c r="UL1417" s="8"/>
      <c r="UM1417" s="8"/>
      <c r="UN1417" s="8"/>
      <c r="UO1417" s="8"/>
      <c r="UP1417" s="8"/>
      <c r="UQ1417" s="8"/>
      <c r="UR1417" s="8"/>
      <c r="US1417" s="8"/>
      <c r="UT1417" s="8"/>
      <c r="UU1417" s="8"/>
      <c r="UV1417" s="8"/>
      <c r="UW1417" s="8"/>
      <c r="UX1417" s="8"/>
      <c r="UY1417" s="8"/>
      <c r="UZ1417" s="8"/>
      <c r="VA1417" s="8"/>
      <c r="VB1417" s="8"/>
      <c r="VC1417" s="8"/>
      <c r="VD1417" s="8"/>
      <c r="VE1417" s="8"/>
      <c r="VF1417" s="8"/>
    </row>
    <row r="1422" spans="1:578" s="6" customFormat="1">
      <c r="A1422" s="1"/>
      <c r="B1422" s="2"/>
      <c r="C1422" s="2"/>
      <c r="D1422" s="2"/>
      <c r="E1422" s="2"/>
      <c r="F1422" s="2"/>
      <c r="G1422" s="3"/>
      <c r="H1422" s="133"/>
      <c r="I1422" s="5"/>
      <c r="J1422" s="7"/>
      <c r="K1422" s="7"/>
      <c r="L1422" s="2"/>
      <c r="M1422" s="2"/>
      <c r="N1422" s="2"/>
      <c r="O1422" s="133"/>
      <c r="P1422" s="135"/>
      <c r="Q1422" s="133"/>
      <c r="R1422" s="2"/>
      <c r="AB1422" s="78"/>
      <c r="AH1422" s="79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  <c r="IW1422" s="8"/>
      <c r="IX1422" s="8"/>
      <c r="IY1422" s="8"/>
      <c r="IZ1422" s="8"/>
      <c r="JA1422" s="8"/>
      <c r="JB1422" s="8"/>
      <c r="JC1422" s="8"/>
      <c r="JD1422" s="8"/>
      <c r="JE1422" s="8"/>
      <c r="JF1422" s="8"/>
      <c r="JG1422" s="8"/>
      <c r="JH1422" s="8"/>
      <c r="JI1422" s="8"/>
      <c r="JJ1422" s="8"/>
      <c r="JK1422" s="8"/>
      <c r="JL1422" s="8"/>
      <c r="JM1422" s="8"/>
      <c r="JN1422" s="8"/>
      <c r="JO1422" s="8"/>
      <c r="JP1422" s="8"/>
      <c r="JQ1422" s="8"/>
      <c r="JR1422" s="8"/>
      <c r="JS1422" s="8"/>
      <c r="JT1422" s="8"/>
      <c r="JU1422" s="8"/>
      <c r="JV1422" s="8"/>
      <c r="JW1422" s="8"/>
      <c r="JX1422" s="8"/>
      <c r="JY1422" s="8"/>
      <c r="JZ1422" s="8"/>
      <c r="KA1422" s="8"/>
      <c r="KB1422" s="8"/>
      <c r="KC1422" s="8"/>
      <c r="KD1422" s="8"/>
      <c r="KE1422" s="8"/>
      <c r="KF1422" s="8"/>
      <c r="KG1422" s="8"/>
      <c r="KH1422" s="8"/>
      <c r="KI1422" s="8"/>
      <c r="KJ1422" s="8"/>
      <c r="KK1422" s="8"/>
      <c r="KL1422" s="8"/>
      <c r="KM1422" s="8"/>
      <c r="KN1422" s="8"/>
      <c r="KO1422" s="8"/>
      <c r="KP1422" s="8"/>
      <c r="KQ1422" s="8"/>
      <c r="KR1422" s="8"/>
      <c r="KS1422" s="8"/>
      <c r="KT1422" s="8"/>
      <c r="KU1422" s="8"/>
      <c r="KV1422" s="8"/>
      <c r="KW1422" s="8"/>
      <c r="KX1422" s="8"/>
      <c r="KY1422" s="8"/>
      <c r="KZ1422" s="8"/>
      <c r="LA1422" s="8"/>
      <c r="LB1422" s="8"/>
      <c r="LC1422" s="8"/>
      <c r="LD1422" s="8"/>
      <c r="LE1422" s="8"/>
      <c r="LF1422" s="8"/>
      <c r="LG1422" s="8"/>
      <c r="LH1422" s="8"/>
      <c r="LI1422" s="8"/>
      <c r="LJ1422" s="8"/>
      <c r="LK1422" s="8"/>
      <c r="LL1422" s="8"/>
      <c r="LM1422" s="8"/>
      <c r="LN1422" s="8"/>
      <c r="LO1422" s="8"/>
      <c r="LP1422" s="8"/>
      <c r="LQ1422" s="8"/>
      <c r="LR1422" s="8"/>
      <c r="LS1422" s="8"/>
      <c r="LT1422" s="8"/>
      <c r="LU1422" s="8"/>
      <c r="LV1422" s="8"/>
      <c r="LW1422" s="8"/>
      <c r="LX1422" s="8"/>
      <c r="LY1422" s="8"/>
      <c r="LZ1422" s="8"/>
      <c r="MA1422" s="8"/>
      <c r="MB1422" s="8"/>
      <c r="MC1422" s="8"/>
      <c r="MD1422" s="8"/>
      <c r="ME1422" s="8"/>
      <c r="MF1422" s="8"/>
      <c r="MG1422" s="8"/>
      <c r="MH1422" s="8"/>
      <c r="MI1422" s="8"/>
      <c r="MJ1422" s="8"/>
      <c r="MK1422" s="8"/>
      <c r="ML1422" s="8"/>
      <c r="MM1422" s="8"/>
      <c r="MN1422" s="8"/>
      <c r="MO1422" s="8"/>
      <c r="MP1422" s="8"/>
      <c r="MQ1422" s="8"/>
      <c r="MR1422" s="8"/>
      <c r="MS1422" s="8"/>
      <c r="MT1422" s="8"/>
      <c r="MU1422" s="8"/>
      <c r="MV1422" s="8"/>
      <c r="MW1422" s="8"/>
      <c r="MX1422" s="8"/>
      <c r="MY1422" s="8"/>
      <c r="MZ1422" s="8"/>
      <c r="NA1422" s="8"/>
      <c r="NB1422" s="8"/>
      <c r="NC1422" s="8"/>
      <c r="ND1422" s="8"/>
      <c r="NE1422" s="8"/>
      <c r="NF1422" s="8"/>
      <c r="NG1422" s="8"/>
      <c r="NH1422" s="8"/>
      <c r="NI1422" s="8"/>
      <c r="NJ1422" s="8"/>
      <c r="NK1422" s="8"/>
      <c r="NL1422" s="8"/>
      <c r="NM1422" s="8"/>
      <c r="NN1422" s="8"/>
      <c r="NO1422" s="8"/>
      <c r="NP1422" s="8"/>
      <c r="NQ1422" s="8"/>
      <c r="NR1422" s="8"/>
      <c r="NS1422" s="8"/>
      <c r="NT1422" s="8"/>
      <c r="NU1422" s="8"/>
      <c r="NV1422" s="8"/>
      <c r="NW1422" s="8"/>
      <c r="NX1422" s="8"/>
      <c r="NY1422" s="8"/>
      <c r="NZ1422" s="8"/>
      <c r="OA1422" s="8"/>
      <c r="OB1422" s="8"/>
      <c r="OC1422" s="8"/>
      <c r="OD1422" s="8"/>
      <c r="OE1422" s="8"/>
      <c r="OF1422" s="8"/>
      <c r="OG1422" s="8"/>
      <c r="OH1422" s="8"/>
      <c r="OI1422" s="8"/>
      <c r="OJ1422" s="8"/>
      <c r="OK1422" s="8"/>
      <c r="OL1422" s="8"/>
      <c r="OM1422" s="8"/>
      <c r="ON1422" s="8"/>
      <c r="OO1422" s="8"/>
      <c r="OP1422" s="8"/>
      <c r="OQ1422" s="8"/>
      <c r="OR1422" s="8"/>
      <c r="OS1422" s="8"/>
      <c r="OT1422" s="8"/>
      <c r="OU1422" s="8"/>
      <c r="OV1422" s="8"/>
      <c r="OW1422" s="8"/>
      <c r="OX1422" s="8"/>
      <c r="OY1422" s="8"/>
      <c r="OZ1422" s="8"/>
      <c r="PA1422" s="8"/>
      <c r="PB1422" s="8"/>
      <c r="PC1422" s="8"/>
      <c r="PD1422" s="8"/>
      <c r="PE1422" s="8"/>
      <c r="PF1422" s="8"/>
      <c r="PG1422" s="8"/>
      <c r="PH1422" s="8"/>
      <c r="PI1422" s="8"/>
      <c r="PJ1422" s="8"/>
      <c r="PK1422" s="8"/>
      <c r="PL1422" s="8"/>
      <c r="PM1422" s="8"/>
      <c r="PN1422" s="8"/>
      <c r="PO1422" s="8"/>
      <c r="PP1422" s="8"/>
      <c r="PQ1422" s="8"/>
      <c r="PR1422" s="8"/>
      <c r="PS1422" s="8"/>
      <c r="PT1422" s="8"/>
      <c r="PU1422" s="8"/>
      <c r="PV1422" s="8"/>
      <c r="PW1422" s="8"/>
      <c r="PX1422" s="8"/>
      <c r="PY1422" s="8"/>
      <c r="PZ1422" s="8"/>
      <c r="QA1422" s="8"/>
      <c r="QB1422" s="8"/>
      <c r="QC1422" s="8"/>
      <c r="QD1422" s="8"/>
      <c r="QE1422" s="8"/>
      <c r="QF1422" s="8"/>
      <c r="QG1422" s="8"/>
      <c r="QH1422" s="8"/>
      <c r="QI1422" s="8"/>
      <c r="QJ1422" s="8"/>
      <c r="QK1422" s="8"/>
      <c r="QL1422" s="8"/>
      <c r="QM1422" s="8"/>
      <c r="QN1422" s="8"/>
      <c r="QO1422" s="8"/>
      <c r="QP1422" s="8"/>
      <c r="QQ1422" s="8"/>
      <c r="QR1422" s="8"/>
      <c r="QS1422" s="8"/>
      <c r="QT1422" s="8"/>
      <c r="QU1422" s="8"/>
      <c r="QV1422" s="8"/>
      <c r="QW1422" s="8"/>
      <c r="QX1422" s="8"/>
      <c r="QY1422" s="8"/>
      <c r="QZ1422" s="8"/>
      <c r="RA1422" s="8"/>
      <c r="RB1422" s="8"/>
      <c r="RC1422" s="8"/>
      <c r="RD1422" s="8"/>
      <c r="RE1422" s="8"/>
      <c r="RF1422" s="8"/>
      <c r="RG1422" s="8"/>
      <c r="RH1422" s="8"/>
      <c r="RI1422" s="8"/>
      <c r="RJ1422" s="8"/>
      <c r="RK1422" s="8"/>
      <c r="RL1422" s="8"/>
      <c r="RM1422" s="8"/>
      <c r="RN1422" s="8"/>
      <c r="RO1422" s="8"/>
      <c r="RP1422" s="8"/>
      <c r="RQ1422" s="8"/>
      <c r="RR1422" s="8"/>
      <c r="RS1422" s="8"/>
      <c r="RT1422" s="8"/>
      <c r="RU1422" s="8"/>
      <c r="RV1422" s="8"/>
      <c r="RW1422" s="8"/>
      <c r="RX1422" s="8"/>
      <c r="RY1422" s="8"/>
      <c r="RZ1422" s="8"/>
      <c r="SA1422" s="8"/>
      <c r="SB1422" s="8"/>
      <c r="SC1422" s="8"/>
      <c r="SD1422" s="8"/>
      <c r="SE1422" s="8"/>
      <c r="SF1422" s="8"/>
      <c r="SG1422" s="8"/>
      <c r="SH1422" s="8"/>
      <c r="SI1422" s="8"/>
      <c r="SJ1422" s="8"/>
      <c r="SK1422" s="8"/>
      <c r="SL1422" s="8"/>
      <c r="SM1422" s="8"/>
      <c r="SN1422" s="8"/>
      <c r="SO1422" s="8"/>
      <c r="SP1422" s="8"/>
      <c r="SQ1422" s="8"/>
      <c r="SR1422" s="8"/>
      <c r="SS1422" s="8"/>
      <c r="ST1422" s="8"/>
      <c r="SU1422" s="8"/>
      <c r="SV1422" s="8"/>
      <c r="SW1422" s="8"/>
      <c r="SX1422" s="8"/>
      <c r="SY1422" s="8"/>
      <c r="SZ1422" s="8"/>
      <c r="TA1422" s="8"/>
      <c r="TB1422" s="8"/>
      <c r="TC1422" s="8"/>
      <c r="TD1422" s="8"/>
      <c r="TE1422" s="8"/>
      <c r="TF1422" s="8"/>
      <c r="TG1422" s="8"/>
      <c r="TH1422" s="8"/>
      <c r="TI1422" s="8"/>
      <c r="TJ1422" s="8"/>
      <c r="TK1422" s="8"/>
      <c r="TL1422" s="8"/>
      <c r="TM1422" s="8"/>
      <c r="TN1422" s="8"/>
      <c r="TO1422" s="8"/>
      <c r="TP1422" s="8"/>
      <c r="TQ1422" s="8"/>
      <c r="TR1422" s="8"/>
      <c r="TS1422" s="8"/>
      <c r="TT1422" s="8"/>
      <c r="TU1422" s="8"/>
      <c r="TV1422" s="8"/>
      <c r="TW1422" s="8"/>
      <c r="TX1422" s="8"/>
      <c r="TY1422" s="8"/>
      <c r="TZ1422" s="8"/>
      <c r="UA1422" s="8"/>
      <c r="UB1422" s="8"/>
      <c r="UC1422" s="8"/>
      <c r="UD1422" s="8"/>
      <c r="UE1422" s="8"/>
      <c r="UF1422" s="8"/>
      <c r="UG1422" s="8"/>
      <c r="UH1422" s="8"/>
      <c r="UI1422" s="8"/>
      <c r="UJ1422" s="8"/>
      <c r="UK1422" s="8"/>
      <c r="UL1422" s="8"/>
      <c r="UM1422" s="8"/>
      <c r="UN1422" s="8"/>
      <c r="UO1422" s="8"/>
      <c r="UP1422" s="8"/>
      <c r="UQ1422" s="8"/>
      <c r="UR1422" s="8"/>
      <c r="US1422" s="8"/>
      <c r="UT1422" s="8"/>
      <c r="UU1422" s="8"/>
      <c r="UV1422" s="8"/>
      <c r="UW1422" s="8"/>
      <c r="UX1422" s="8"/>
      <c r="UY1422" s="8"/>
      <c r="UZ1422" s="8"/>
      <c r="VA1422" s="8"/>
      <c r="VB1422" s="8"/>
      <c r="VC1422" s="8"/>
      <c r="VD1422" s="8"/>
      <c r="VE1422" s="8"/>
      <c r="VF1422" s="8"/>
    </row>
  </sheetData>
  <autoFilter ref="A2:VF481" xr:uid="{00000000-0009-0000-0000-000000000000}"/>
  <sortState ref="G141:AS313">
    <sortCondition ref="O141:O313"/>
  </sortState>
  <mergeCells count="2">
    <mergeCell ref="S1:AF1"/>
    <mergeCell ref="AG1:AI1"/>
  </mergeCells>
  <pageMargins left="0.51181102362204722" right="0.15748031496062992" top="0.78740157480314965" bottom="0.6692913385826772" header="0" footer="0.31496062992125984"/>
  <pageSetup scale="16" fitToHeight="0" orientation="landscape" r:id="rId1"/>
  <headerFooter alignWithMargins="0">
    <oddHeader>&amp;L&amp;G&amp;CComisión Estatal del Agua de Jalisco 
Plantilla de Personal Ejercicio 2019&amp;R&amp;G</oddHeader>
    <oddFooter>&amp;C&amp;P de &amp;N&amp;RPlantilla Autorizada en Segunda  Junta de Gobierno 8 de mayo de 2019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2019</vt:lpstr>
      <vt:lpstr>'Plantilla 2019'!Área_de_impresión</vt:lpstr>
      <vt:lpstr>'Plantilla 2019'!Títulos_a_imprimir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Monserrat Hernández Jaime</dc:creator>
  <cp:lastModifiedBy>Magdalena Casillas Martínez</cp:lastModifiedBy>
  <cp:lastPrinted>2019-05-13T18:41:33Z</cp:lastPrinted>
  <dcterms:created xsi:type="dcterms:W3CDTF">2019-05-02T15:45:30Z</dcterms:created>
  <dcterms:modified xsi:type="dcterms:W3CDTF">2020-03-11T23:16:19Z</dcterms:modified>
</cp:coreProperties>
</file>